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uisz\Downloads\Projects\"/>
    </mc:Choice>
  </mc:AlternateContent>
  <xr:revisionPtr revIDLastSave="0" documentId="8_{3BBD35B2-C2F2-4900-9CFD-3AB32865F57C}" xr6:coauthVersionLast="45" xr6:coauthVersionMax="45" xr10:uidLastSave="{00000000-0000-0000-0000-000000000000}"/>
  <bookViews>
    <workbookView xWindow="-120" yWindow="-120" windowWidth="29040" windowHeight="15840" tabRatio="973" activeTab="5" xr2:uid="{00000000-000D-0000-FFFF-FFFF00000000}"/>
  </bookViews>
  <sheets>
    <sheet name="Sheet4" sheetId="10" r:id="rId1"/>
    <sheet name="Kickstarter" sheetId="1" r:id="rId2"/>
    <sheet name="Descriptive Statistics" sheetId="7" r:id="rId3"/>
    <sheet name="Subcategory Statistics" sheetId="2" r:id="rId4"/>
    <sheet name="Outcomes Based on Launch Date" sheetId="3" r:id="rId5"/>
    <sheet name="Outcomes Based on Goals" sheetId="9" r:id="rId6"/>
  </sheets>
  <definedNames>
    <definedName name="_xlnm._FilterDatabase" localSheetId="1" hidden="1">Kickstarter!$A$1:$U$4115</definedName>
    <definedName name="_xlnm._FilterDatabase" localSheetId="0" hidden="1">Sheet4!$A$23:$M$1089</definedName>
  </definedNames>
  <calcPr calcId="191029"/>
  <pivotCaches>
    <pivotCache cacheId="45" r:id="rId7"/>
    <pivotCache cacheId="46" r:id="rId8"/>
    <pivotCache cacheId="4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7" l="1"/>
  <c r="C13" i="9"/>
  <c r="C12" i="9"/>
  <c r="E12" i="9" s="1"/>
  <c r="F12" i="9" s="1"/>
  <c r="C11" i="9"/>
  <c r="C10" i="9"/>
  <c r="C9" i="9"/>
  <c r="C8" i="9"/>
  <c r="C7" i="9"/>
  <c r="C6" i="9"/>
  <c r="C5" i="9"/>
  <c r="C4" i="9"/>
  <c r="C3" i="9"/>
  <c r="B13" i="9"/>
  <c r="B12" i="9"/>
  <c r="B11" i="9"/>
  <c r="B10" i="9"/>
  <c r="E10" i="9" s="1"/>
  <c r="F10" i="9" s="1"/>
  <c r="B9" i="9"/>
  <c r="E9" i="9" s="1"/>
  <c r="G9" i="9" s="1"/>
  <c r="B8" i="9"/>
  <c r="E8" i="9" s="1"/>
  <c r="G8" i="9" s="1"/>
  <c r="B7" i="9"/>
  <c r="E7" i="9" s="1"/>
  <c r="F7" i="9" s="1"/>
  <c r="B6" i="9"/>
  <c r="B5" i="9"/>
  <c r="B4" i="9"/>
  <c r="B2" i="9"/>
  <c r="B3" i="9"/>
  <c r="C2" i="9"/>
  <c r="E11" i="9"/>
  <c r="F11" i="9" s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C14" i="9" l="1"/>
  <c r="F8" i="9"/>
  <c r="E13" i="9"/>
  <c r="G13" i="9" s="1"/>
  <c r="B14" i="9"/>
  <c r="E3" i="9"/>
  <c r="G3" i="9" s="1"/>
  <c r="G10" i="9"/>
  <c r="E4" i="9"/>
  <c r="G4" i="9" s="1"/>
  <c r="G11" i="9"/>
  <c r="E5" i="9"/>
  <c r="G5" i="9" s="1"/>
  <c r="G12" i="9"/>
  <c r="E6" i="9"/>
  <c r="G6" i="9" s="1"/>
  <c r="F9" i="9"/>
  <c r="G7" i="9"/>
  <c r="E2" i="9"/>
  <c r="F2" i="9" s="1"/>
  <c r="F3" i="9" l="1"/>
  <c r="F13" i="9"/>
  <c r="F5" i="9"/>
  <c r="F6" i="9"/>
  <c r="F4" i="9"/>
  <c r="G2" i="9"/>
  <c r="C6" i="7"/>
  <c r="C5" i="7"/>
  <c r="C4" i="7"/>
  <c r="C13" i="7"/>
  <c r="C12" i="7"/>
  <c r="C11" i="7"/>
  <c r="B13" i="7"/>
  <c r="B12" i="7"/>
  <c r="B11" i="7"/>
  <c r="B6" i="7"/>
  <c r="B5" i="7"/>
  <c r="B4" i="7"/>
  <c r="D10" i="7"/>
  <c r="D9" i="7"/>
  <c r="D2" i="7"/>
  <c r="D3" i="7"/>
  <c r="C10" i="7"/>
  <c r="C9" i="7"/>
  <c r="B10" i="7"/>
  <c r="B9" i="7"/>
  <c r="B3" i="7"/>
  <c r="C2" i="7"/>
  <c r="C3" i="7"/>
  <c r="B14" i="7" l="1"/>
  <c r="B7" i="7"/>
  <c r="C14" i="7"/>
  <c r="C7" i="7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U2" i="1" s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<sst xmlns="http://schemas.openxmlformats.org/spreadsheetml/2006/main" count="35774" uniqueCount="8373">
  <si>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</si>
  <si>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</si>
  <si>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</si>
  <si>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</si>
  <si>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</si>
  <si>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</si>
  <si>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</si>
  <si>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</si>
  <si>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</si>
  <si>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</si>
  <si>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</si>
  <si>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</si>
  <si>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</si>
  <si>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</si>
  <si>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</si>
  <si>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</si>
  <si>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</si>
  <si>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</si>
  <si>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</si>
  <si>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</si>
  <si>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</si>
  <si>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</si>
  <si>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</si>
  <si>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</si>
  <si>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</si>
  <si>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</si>
  <si>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</si>
  <si>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</si>
  <si>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</si>
  <si>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</si>
  <si>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</si>
  <si>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</si>
  <si>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</si>
  <si>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</si>
  <si>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</si>
  <si>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</si>
  <si>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</si>
  <si>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</si>
  <si>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</si>
  <si>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</si>
  <si>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</si>
  <si>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</si>
  <si>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</si>
  <si>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</si>
  <si>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</si>
  <si>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</si>
  <si>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</si>
  <si>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</si>
  <si>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</si>
  <si>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</si>
  <si>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</si>
  <si>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</si>
  <si>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</si>
  <si>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</si>
  <si>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</si>
  <si>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</si>
  <si>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</si>
  <si>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</si>
  <si>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</si>
  <si>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</si>
  <si>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</si>
  <si>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</si>
  <si>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</si>
  <si>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</si>
  <si>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</si>
  <si>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</si>
  <si>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</si>
  <si>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</si>
  <si>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</si>
  <si>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</si>
  <si>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</si>
  <si>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</si>
  <si>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</si>
  <si>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</si>
  <si>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</si>
  <si>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</si>
  <si>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</si>
  <si>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</si>
  <si>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</si>
  <si>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</si>
  <si>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</si>
  <si>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</si>
  <si>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</si>
  <si>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</si>
  <si>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</si>
  <si>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</si>
  <si>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</si>
  <si>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</si>
  <si>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</si>
  <si>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</si>
  <si>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</si>
  <si>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</si>
  <si>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</si>
  <si>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</si>
  <si>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</si>
  <si>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</si>
  <si>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</si>
  <si>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</si>
  <si>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</si>
  <si>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</si>
  <si>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</si>
  <si>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</si>
  <si>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</si>
  <si>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</si>
  <si>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</si>
  <si>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</si>
  <si>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</si>
  <si>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</si>
  <si>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</si>
  <si>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</si>
  <si>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</si>
  <si>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</si>
  <si>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</si>
  <si>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</si>
  <si>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</si>
  <si>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</si>
  <si>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</si>
  <si>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</si>
  <si>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</si>
  <si>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</si>
  <si>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</si>
  <si>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</si>
  <si>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</si>
  <si>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</si>
  <si>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</si>
  <si>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</si>
  <si>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</si>
  <si>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</si>
  <si>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</si>
  <si>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</si>
  <si>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</si>
  <si>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</si>
  <si>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</si>
  <si>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</si>
  <si>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</si>
  <si>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</si>
  <si>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</si>
  <si>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</si>
  <si>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</si>
  <si>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</si>
  <si>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</si>
  <si>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</si>
  <si>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</si>
  <si>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</si>
  <si>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</si>
  <si>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</si>
  <si>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</si>
  <si>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</si>
  <si>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</si>
  <si>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</si>
  <si>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</si>
  <si>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</si>
  <si>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</si>
  <si>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</si>
  <si>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</si>
  <si>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</si>
  <si>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</si>
  <si>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</si>
  <si>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</si>
  <si>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</si>
  <si>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</si>
  <si>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</si>
  <si>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</si>
  <si>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</si>
  <si>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</si>
  <si>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</si>
  <si>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</si>
  <si>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</si>
  <si>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</si>
  <si>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</si>
  <si>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</si>
  <si>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</si>
  <si>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</si>
  <si>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</si>
  <si>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</si>
  <si>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</si>
  <si>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</si>
  <si>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</si>
  <si>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</si>
  <si>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</si>
  <si>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</si>
  <si>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</si>
  <si>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</si>
  <si>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</si>
  <si>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</si>
  <si>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</si>
  <si>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</si>
  <si>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</si>
  <si>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</si>
  <si>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</si>
  <si>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</si>
  <si>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</si>
  <si>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</si>
  <si>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</si>
  <si>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</si>
  <si>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</si>
  <si>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</si>
  <si>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</si>
  <si>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</si>
  <si>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</si>
  <si>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</si>
  <si>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</si>
  <si>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</si>
  <si>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</si>
  <si>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</si>
  <si>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</si>
  <si>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</si>
  <si>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</si>
  <si>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</si>
  <si>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</si>
  <si>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</si>
  <si>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</si>
  <si>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</si>
  <si>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</si>
  <si>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</si>
  <si>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</si>
  <si>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</si>
  <si>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</si>
  <si>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</si>
  <si>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</si>
  <si>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</si>
  <si>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</si>
  <si>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</si>
  <si>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</si>
  <si>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</si>
  <si>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</si>
  <si>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</si>
  <si>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</si>
  <si>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</si>
  <si>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</si>
  <si>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</si>
  <si>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</si>
  <si>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</si>
  <si>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</si>
  <si>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</si>
  <si>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</si>
  <si>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</si>
  <si>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</si>
  <si>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</si>
  <si>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</si>
  <si>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</si>
  <si>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</si>
  <si>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</si>
  <si>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</si>
  <si>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</si>
  <si>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</si>
  <si>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</si>
  <si>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</si>
  <si>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</si>
  <si>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</si>
  <si>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</si>
  <si>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</si>
  <si>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</si>
  <si>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</si>
  <si>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</si>
  <si>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</si>
  <si>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</si>
  <si>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</si>
  <si>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</si>
  <si>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</si>
  <si>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</si>
  <si>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</si>
  <si>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</si>
  <si>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</si>
  <si>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</si>
  <si>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</si>
  <si>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</si>
  <si>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</si>
  <si>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</si>
  <si>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</si>
  <si>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</si>
  <si>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</si>
  <si>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</si>
  <si>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</si>
  <si>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</si>
  <si>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</si>
  <si>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</si>
  <si>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</si>
  <si>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</si>
  <si>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</si>
  <si>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</si>
  <si>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</si>
  <si>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</si>
  <si>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</si>
  <si>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</si>
  <si>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</si>
  <si>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</si>
  <si>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</si>
  <si>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</si>
  <si>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</si>
  <si>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</si>
  <si>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</si>
  <si>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</si>
  <si>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</si>
  <si>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</si>
  <si>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</si>
  <si>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</si>
  <si>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</si>
  <si>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</si>
  <si>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</si>
  <si>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</si>
  <si>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</si>
  <si>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</si>
  <si>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</si>
  <si>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</si>
  <si>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</si>
  <si>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</si>
  <si>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</si>
  <si>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</si>
  <si>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</si>
  <si>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</si>
  <si>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</si>
  <si>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</si>
  <si>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</si>
  <si>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</si>
  <si>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</si>
  <si>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</si>
  <si>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</si>
  <si>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</si>
  <si>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</si>
  <si>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</si>
  <si>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</si>
  <si>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</si>
  <si>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</si>
  <si>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</si>
  <si>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</si>
  <si>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</si>
  <si>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</si>
  <si>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</si>
  <si>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</si>
  <si>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</si>
  <si>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</si>
  <si>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</si>
  <si>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</si>
  <si>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</si>
  <si>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</si>
  <si>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</si>
  <si>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</si>
  <si>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</si>
  <si>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</si>
  <si>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</si>
  <si>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</si>
  <si>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</si>
  <si>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</si>
  <si>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</si>
  <si>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</si>
  <si>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</si>
  <si>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</si>
  <si>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</si>
  <si>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</si>
  <si>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</si>
  <si>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</si>
  <si>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</si>
  <si>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</si>
  <si>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</si>
  <si>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</si>
  <si>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</si>
  <si>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</si>
  <si>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</si>
  <si>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</si>
  <si>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</si>
  <si>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</si>
  <si>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</si>
  <si>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</si>
  <si>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</si>
  <si>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</si>
  <si>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</si>
  <si>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</si>
  <si>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</si>
  <si>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</si>
  <si>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</si>
  <si>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</si>
  <si>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</si>
  <si>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</si>
  <si>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</si>
  <si>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</si>
  <si>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</si>
  <si>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</si>
  <si>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</si>
  <si>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</si>
  <si>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</si>
  <si>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</si>
  <si>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</si>
  <si>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</si>
  <si>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</si>
  <si>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</si>
  <si>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</si>
  <si>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</si>
  <si>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</si>
  <si>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</si>
  <si>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</si>
  <si>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</si>
  <si>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</si>
  <si>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</si>
  <si>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</si>
  <si>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</si>
  <si>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</si>
  <si>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</si>
  <si>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</si>
  <si>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</si>
  <si>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</si>
  <si>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</si>
  <si>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</si>
  <si>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</si>
  <si>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</si>
  <si>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</si>
  <si>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</si>
  <si>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</si>
  <si>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</si>
  <si>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</si>
  <si>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</si>
  <si>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</si>
  <si>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</si>
  <si>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</si>
  <si>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</si>
  <si>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</si>
  <si>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</si>
  <si>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</si>
  <si>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</si>
  <si>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</si>
  <si>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</si>
  <si>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</si>
  <si>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</si>
  <si>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</si>
  <si>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</si>
  <si>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</si>
  <si>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</si>
  <si>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</si>
  <si>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</si>
  <si>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</si>
  <si>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</si>
  <si>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</si>
  <si>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</si>
  <si>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</si>
  <si>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</si>
  <si>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</si>
  <si>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</si>
  <si>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</si>
  <si>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</si>
  <si>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</si>
  <si>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</si>
  <si>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</si>
  <si>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</si>
  <si>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</si>
  <si>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</si>
  <si>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</si>
  <si>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</si>
  <si>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</si>
  <si>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</si>
  <si>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</si>
  <si>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</si>
  <si>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</si>
  <si>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</si>
  <si>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</si>
  <si>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</si>
  <si>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</si>
  <si>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</si>
  <si>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</si>
  <si>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</si>
  <si>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</si>
  <si>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</si>
  <si>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</si>
  <si>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</si>
  <si>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</si>
  <si>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</si>
  <si>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</si>
  <si>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</si>
  <si>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</si>
  <si>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</si>
  <si>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</si>
  <si>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</si>
  <si>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</si>
  <si>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</si>
  <si>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</si>
  <si>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</si>
  <si>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</si>
  <si>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</si>
  <si>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</si>
  <si>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</si>
  <si>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</si>
  <si>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</si>
  <si>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</si>
  <si>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</si>
  <si>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</si>
  <si>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</si>
  <si>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</si>
  <si>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</si>
  <si>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</si>
  <si>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</si>
  <si>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</si>
  <si>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</si>
  <si>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</si>
  <si>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</si>
  <si>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</si>
  <si>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</si>
  <si>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</si>
  <si>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</si>
  <si>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</si>
  <si>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</si>
  <si>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</si>
  <si>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</si>
  <si>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</si>
  <si>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</si>
  <si>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</si>
  <si>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</si>
  <si>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</si>
  <si>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</si>
  <si>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</si>
  <si>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</si>
  <si>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</si>
  <si>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</si>
  <si>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</si>
  <si>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</si>
  <si>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</si>
  <si>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</si>
  <si>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</si>
  <si>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</si>
  <si>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</si>
  <si>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</si>
  <si>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</si>
  <si>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</si>
  <si>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</si>
  <si>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</si>
  <si>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</si>
  <si>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</si>
  <si>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</si>
  <si>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</si>
  <si>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</si>
  <si>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</si>
  <si>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</si>
  <si>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</si>
  <si>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</si>
  <si>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</si>
  <si>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</si>
  <si>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</si>
  <si>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</si>
  <si>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</si>
  <si>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</si>
  <si>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</si>
  <si>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</si>
  <si>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</si>
  <si>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</si>
  <si>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</si>
  <si>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</si>
  <si>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</si>
  <si>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</si>
  <si>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</si>
  <si>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</si>
  <si>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</si>
  <si>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</si>
  <si>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</si>
  <si>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</si>
  <si>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</si>
  <si>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</si>
  <si>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</si>
  <si>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</si>
  <si>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</si>
  <si>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</si>
  <si>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</si>
  <si>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</si>
  <si>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</si>
  <si>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</si>
  <si>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</si>
  <si>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</si>
  <si>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</si>
  <si>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</si>
  <si>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</si>
  <si>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</si>
  <si>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</si>
  <si>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</si>
  <si>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</si>
  <si>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</si>
  <si>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</si>
  <si>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</si>
  <si>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</si>
  <si>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</si>
  <si>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</si>
  <si>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</si>
  <si>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</si>
  <si>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</si>
  <si>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</si>
  <si>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</si>
  <si>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</si>
  <si>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</si>
  <si>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</si>
  <si>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</si>
  <si>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</si>
  <si>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</si>
  <si>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</si>
  <si>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</si>
  <si>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</si>
  <si>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</si>
  <si>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</si>
  <si>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</si>
  <si>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</si>
  <si>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</si>
  <si>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</si>
  <si>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</si>
  <si>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</si>
  <si>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</si>
  <si>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</si>
  <si>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</si>
  <si>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</si>
  <si>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</si>
  <si>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</si>
  <si>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</si>
  <si>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</si>
  <si>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</si>
  <si>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</si>
  <si>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</si>
  <si>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</si>
  <si>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</si>
  <si>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</si>
  <si>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</si>
  <si>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</si>
  <si>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</si>
  <si>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</si>
  <si>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</si>
  <si>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</si>
  <si>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</si>
  <si>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</si>
  <si>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</si>
  <si>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</si>
  <si>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</si>
  <si>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</si>
  <si>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</si>
  <si>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</si>
  <si>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</si>
  <si>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</si>
  <si>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</si>
  <si>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</si>
  <si>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</si>
  <si>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</si>
  <si>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</si>
  <si>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</si>
  <si>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</si>
  <si>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</si>
  <si>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</si>
  <si>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</si>
  <si>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</si>
  <si>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</si>
  <si>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</si>
  <si>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</si>
  <si>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</si>
  <si>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</si>
  <si>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</si>
  <si>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</si>
  <si>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</si>
  <si>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</si>
  <si>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</si>
  <si>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</si>
  <si>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</si>
  <si>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</si>
  <si>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</si>
  <si>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</si>
  <si>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</si>
  <si>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</si>
  <si>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</si>
  <si>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</si>
  <si>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</si>
  <si>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</si>
  <si>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</si>
  <si>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</si>
  <si>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</si>
  <si>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</si>
  <si>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</si>
  <si>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</si>
  <si>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</si>
  <si>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</si>
  <si>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</si>
  <si>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</si>
  <si>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</si>
  <si>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</si>
  <si>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</si>
  <si>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</si>
  <si>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</si>
  <si>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</si>
  <si>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</si>
  <si>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</si>
  <si>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</si>
  <si>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</si>
  <si>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</si>
  <si>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</si>
  <si>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</si>
  <si>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</si>
  <si>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</si>
  <si>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</si>
  <si>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</si>
  <si>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</si>
  <si>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</si>
  <si>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</si>
  <si>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</si>
  <si>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</si>
  <si>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</si>
  <si>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</si>
  <si>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</si>
  <si>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</si>
  <si>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</si>
  <si>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</si>
  <si>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</si>
  <si>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</si>
  <si>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</si>
  <si>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</si>
  <si>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</si>
  <si>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</si>
  <si>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</si>
  <si>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</si>
  <si>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</si>
  <si>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</si>
  <si>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</si>
  <si>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</si>
  <si>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</si>
  <si>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</si>
  <si>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</si>
  <si>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</si>
  <si>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</si>
  <si>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</si>
  <si>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</si>
  <si>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</si>
  <si>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</si>
  <si>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</si>
  <si>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</si>
  <si>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</si>
  <si>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</si>
  <si>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</si>
  <si>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</si>
  <si>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</si>
  <si>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</si>
  <si>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</si>
  <si>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</si>
  <si>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</si>
  <si>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</si>
  <si>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</si>
  <si>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</si>
  <si>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</si>
  <si>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</si>
  <si>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</si>
  <si>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</si>
  <si>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</si>
  <si>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</si>
  <si>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</si>
  <si>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</si>
  <si>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</si>
  <si>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</si>
  <si>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</si>
  <si>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</si>
  <si>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</si>
  <si>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</si>
  <si>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</si>
  <si>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</si>
  <si>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</si>
  <si>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</si>
  <si>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</si>
  <si>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</si>
  <si>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</si>
  <si>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</si>
  <si>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</si>
  <si>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</si>
  <si>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</si>
  <si>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</si>
  <si>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</si>
  <si>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</si>
  <si>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</si>
  <si>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</si>
  <si>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</si>
  <si>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</si>
  <si>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</si>
  <si>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</si>
  <si>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</si>
  <si>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</si>
  <si>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</si>
  <si>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</si>
  <si>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</si>
  <si>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</si>
  <si>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</si>
  <si>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</si>
  <si>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</si>
  <si>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</si>
  <si>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</si>
  <si>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</si>
  <si>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</si>
  <si>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</si>
  <si>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</si>
  <si>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</si>
  <si>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</si>
  <si>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</si>
  <si>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</si>
  <si>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</si>
  <si>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</si>
  <si>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</si>
  <si>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</si>
  <si>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</si>
  <si>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</si>
  <si>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</si>
  <si>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</si>
  <si>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</si>
  <si>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</si>
  <si>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</si>
  <si>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</si>
  <si>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</si>
  <si>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</si>
  <si>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</si>
  <si>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</si>
  <si>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</si>
  <si>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</si>
  <si>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</si>
  <si>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</si>
  <si>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</si>
  <si>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</si>
  <si>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</si>
  <si>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</si>
  <si>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</si>
  <si>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</si>
  <si>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</si>
  <si>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</si>
  <si>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</si>
  <si>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</si>
  <si>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</si>
  <si>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</si>
  <si>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</si>
  <si>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</si>
  <si>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</si>
  <si>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</si>
  <si>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</si>
  <si>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</si>
  <si>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</si>
  <si>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</si>
  <si>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</si>
  <si>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</si>
  <si>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</si>
  <si>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</si>
  <si>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</si>
  <si>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</si>
  <si>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</si>
  <si>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</si>
  <si>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</si>
  <si>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</si>
  <si>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</si>
  <si>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</si>
  <si>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</si>
  <si>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</si>
  <si>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</si>
  <si>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</si>
  <si>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</si>
  <si>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</si>
  <si>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</si>
  <si>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</si>
  <si>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</si>
  <si>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</si>
  <si>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</si>
  <si>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</si>
  <si>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</si>
  <si>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</si>
  <si>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</si>
  <si>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</si>
  <si>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</si>
  <si>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</si>
  <si>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</si>
  <si>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</si>
  <si>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</si>
  <si>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</si>
  <si>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</si>
  <si>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</si>
  <si>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</si>
  <si>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</si>
  <si>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</si>
  <si>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</si>
  <si>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</si>
  <si>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</si>
  <si>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</si>
  <si>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</si>
  <si>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</si>
  <si>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</si>
  <si>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</si>
  <si>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</si>
  <si>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</si>
  <si>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</si>
  <si>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</si>
  <si>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</si>
  <si>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</si>
  <si>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</si>
  <si>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</si>
  <si>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</si>
  <si>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</si>
  <si>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</si>
  <si>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</si>
  <si>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</si>
  <si>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</si>
  <si>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</si>
  <si>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</si>
  <si>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</si>
  <si>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</si>
  <si>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</si>
  <si>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</si>
  <si>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</si>
  <si>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</si>
  <si>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</si>
  <si>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</si>
  <si>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</si>
  <si>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</si>
  <si>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</si>
  <si>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</si>
  <si>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</si>
  <si>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</si>
  <si>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</si>
  <si>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</si>
  <si>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</si>
  <si>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</si>
  <si>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</si>
  <si>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</si>
  <si>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</si>
  <si>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</si>
  <si>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</si>
  <si>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</si>
  <si>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</si>
  <si>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</si>
  <si>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</si>
  <si>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</si>
  <si>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</si>
  <si>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</si>
  <si>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</si>
  <si>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</si>
  <si>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</si>
  <si>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</si>
  <si>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</si>
  <si>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</si>
  <si>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</si>
  <si>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</si>
  <si>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</si>
  <si>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</si>
  <si>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</si>
  <si>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</si>
  <si>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</si>
  <si>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</si>
  <si>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</si>
  <si>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</si>
  <si>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</si>
  <si>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</si>
  <si>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</si>
  <si>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</si>
  <si>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</si>
  <si>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</si>
  <si>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</si>
  <si>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</si>
  <si>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</si>
  <si>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</si>
  <si>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</si>
  <si>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</si>
  <si>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</si>
  <si>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</si>
  <si>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</si>
  <si>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</si>
  <si>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</si>
  <si>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</si>
  <si>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</si>
  <si>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</si>
  <si>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</si>
  <si>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</si>
  <si>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</si>
  <si>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</si>
  <si>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</si>
  <si>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</si>
  <si>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</si>
  <si>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</si>
  <si>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</si>
  <si>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</si>
  <si>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</si>
  <si>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</si>
  <si>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</si>
  <si>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</si>
  <si>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</si>
  <si>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</si>
  <si>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</si>
  <si>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</si>
  <si>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</si>
  <si>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</si>
  <si>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</si>
  <si>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</si>
  <si>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</si>
  <si>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</si>
  <si>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</si>
  <si>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</si>
  <si>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</si>
  <si>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</si>
  <si>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</si>
  <si>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</si>
  <si>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</si>
  <si>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</si>
  <si>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</si>
  <si>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</si>
  <si>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</si>
  <si>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</si>
  <si>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</si>
  <si>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</si>
  <si>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</si>
  <si>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</si>
  <si>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</si>
  <si>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</si>
  <si>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</si>
  <si>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</si>
  <si>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</si>
  <si>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</si>
  <si>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</si>
  <si>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</si>
  <si>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</si>
  <si>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</si>
  <si>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</si>
  <si>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</si>
  <si>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</si>
  <si>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</si>
  <si>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</si>
  <si>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</si>
  <si>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</si>
  <si>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</si>
  <si>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</si>
  <si>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</si>
  <si>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</si>
  <si>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</si>
  <si>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</si>
  <si>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</si>
  <si>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</si>
  <si>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</si>
  <si>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</si>
  <si>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</si>
  <si>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</si>
  <si>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</si>
  <si>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</si>
  <si>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</si>
  <si>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</si>
  <si>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</si>
  <si>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</si>
  <si>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</si>
  <si>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</si>
  <si>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</si>
  <si>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</si>
  <si>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</si>
  <si>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</si>
  <si>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</si>
  <si>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</si>
  <si>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</si>
  <si>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</si>
  <si>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</si>
  <si>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</si>
  <si>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</si>
  <si>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</si>
  <si>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</si>
  <si>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</si>
  <si>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</si>
  <si>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</si>
  <si>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</si>
  <si>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</si>
  <si>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</si>
  <si>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</si>
  <si>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</si>
  <si>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</si>
  <si>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</si>
  <si>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</si>
  <si>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</si>
  <si>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</si>
  <si>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</si>
  <si>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</si>
  <si>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</si>
  <si>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</si>
  <si>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</si>
  <si>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</si>
  <si>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</si>
  <si>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</si>
  <si>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</si>
  <si>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</si>
  <si>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</si>
  <si>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</si>
  <si>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</si>
  <si>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</si>
  <si>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</si>
  <si>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</si>
  <si>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</si>
  <si>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</si>
  <si>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</si>
  <si>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</si>
  <si>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</si>
  <si>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</si>
  <si>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</si>
  <si>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</si>
  <si>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</si>
  <si>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</si>
  <si>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</si>
  <si>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</si>
  <si>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</si>
  <si>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</si>
  <si>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</si>
  <si>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</si>
  <si>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</si>
  <si>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</si>
  <si>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</si>
  <si>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</si>
  <si>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</si>
  <si>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</si>
  <si>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</si>
  <si>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</si>
  <si>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</si>
  <si>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</si>
  <si>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</si>
  <si>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</si>
  <si>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</si>
  <si>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</si>
  <si>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</si>
  <si>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</si>
  <si>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</si>
  <si>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</si>
  <si>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</si>
  <si>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</si>
  <si>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</si>
  <si>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</si>
  <si>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</si>
  <si>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</si>
  <si>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</si>
  <si>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</si>
  <si>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</si>
  <si>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</si>
  <si>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</si>
  <si>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</si>
  <si>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</si>
  <si>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</si>
  <si>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</si>
  <si>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</si>
  <si>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</si>
  <si>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</si>
  <si>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</si>
  <si>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</si>
  <si>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</si>
  <si>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</si>
  <si>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</si>
  <si>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</si>
  <si>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</si>
  <si>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</si>
  <si>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</si>
  <si>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</si>
  <si>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</si>
  <si>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</si>
  <si>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</si>
  <si>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</si>
  <si>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</si>
  <si>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</si>
  <si>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</si>
  <si>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</si>
  <si>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</si>
  <si>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</si>
  <si>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</si>
  <si>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</si>
  <si>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</si>
  <si>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</si>
  <si>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</si>
  <si>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</si>
  <si>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</si>
  <si>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</si>
  <si>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</si>
  <si>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</si>
  <si>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</si>
  <si>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</si>
  <si>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</si>
  <si>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</si>
  <si>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</si>
  <si>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</si>
  <si>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</si>
  <si>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</si>
  <si>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</si>
  <si>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</si>
  <si>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</si>
  <si>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</si>
  <si>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</si>
  <si>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</si>
  <si>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</si>
  <si>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</si>
  <si>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</si>
  <si>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</si>
  <si>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</si>
  <si>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</si>
  <si>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</si>
  <si>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</si>
  <si>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</si>
  <si>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</si>
  <si>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</si>
  <si>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</si>
  <si>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</si>
  <si>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</si>
  <si>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</si>
  <si>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</si>
  <si>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</si>
  <si>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</si>
  <si>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</si>
  <si>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</si>
  <si>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</si>
  <si>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</si>
  <si>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</si>
  <si>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</si>
  <si>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</si>
  <si>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</si>
  <si>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</si>
  <si>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</si>
  <si>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</si>
  <si>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</si>
  <si>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</si>
  <si>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</si>
  <si>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</si>
  <si>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</si>
  <si>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</si>
  <si>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</si>
  <si>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</si>
  <si>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</si>
  <si>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</si>
  <si>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</si>
  <si>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</si>
  <si>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</si>
  <si>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</si>
  <si>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</si>
  <si>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</si>
  <si>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</si>
  <si>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</si>
  <si>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</si>
  <si>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</si>
  <si>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</si>
  <si>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</si>
  <si>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</si>
  <si>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</si>
  <si>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</si>
  <si>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</si>
  <si>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</si>
  <si>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</si>
  <si>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</si>
  <si>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</si>
  <si>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</si>
  <si>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</si>
  <si>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</si>
  <si>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</si>
  <si>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</si>
  <si>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</si>
  <si>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</si>
  <si>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</si>
  <si>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</si>
  <si>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</si>
  <si>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</si>
  <si>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</si>
  <si>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</si>
  <si>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</si>
  <si>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</si>
  <si>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</si>
  <si>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</si>
  <si>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</si>
  <si>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</si>
  <si>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</si>
  <si>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</si>
  <si>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</si>
  <si>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</si>
  <si>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</si>
  <si>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</si>
  <si>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</si>
  <si>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</si>
  <si>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</si>
  <si>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</si>
  <si>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</si>
  <si>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</si>
  <si>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</si>
  <si>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</si>
  <si>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</si>
  <si>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</si>
  <si>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</si>
  <si>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</si>
  <si>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</si>
  <si>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</si>
  <si>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</si>
  <si>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</si>
  <si>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</si>
  <si>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</si>
  <si>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</si>
  <si>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</si>
  <si>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</si>
  <si>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</si>
  <si>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</si>
  <si>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</si>
  <si>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</si>
  <si>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</si>
  <si>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</si>
  <si>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</si>
  <si>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</si>
  <si>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</si>
  <si>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</si>
  <si>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</si>
  <si>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</si>
  <si>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</si>
  <si>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</si>
  <si>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</si>
  <si>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</si>
  <si>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</si>
  <si>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</si>
  <si>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</si>
  <si>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</si>
  <si>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</si>
  <si>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</si>
  <si>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</si>
  <si>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</si>
  <si>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</si>
  <si>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</si>
  <si>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</si>
  <si>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</si>
  <si>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</si>
  <si>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</si>
  <si>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</si>
  <si>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</si>
  <si>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</si>
  <si>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</si>
  <si>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</si>
  <si>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</si>
  <si>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</si>
  <si>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</si>
  <si>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</si>
  <si>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</si>
  <si>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</si>
  <si>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</si>
  <si>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</si>
  <si>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</si>
  <si>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</si>
  <si>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</si>
  <si>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</si>
  <si>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</si>
  <si>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</si>
  <si>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</si>
  <si>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</si>
  <si>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</si>
  <si>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</si>
  <si>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</si>
  <si>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</si>
  <si>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</si>
  <si>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</si>
  <si>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</si>
  <si>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</si>
  <si>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</si>
  <si>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</si>
  <si>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</si>
  <si>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</si>
  <si>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</si>
  <si>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</si>
  <si>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</si>
  <si>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</si>
  <si>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</si>
  <si>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</si>
  <si>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</si>
  <si>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</si>
  <si>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</si>
  <si>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</si>
  <si>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</si>
  <si>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</si>
  <si>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</si>
  <si>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</si>
  <si>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</si>
  <si>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</si>
  <si>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</si>
  <si>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</si>
  <si>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</si>
  <si>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</si>
  <si>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</si>
  <si>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</si>
  <si>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</si>
  <si>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</si>
  <si>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</si>
  <si>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</si>
  <si>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</si>
  <si>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</si>
  <si>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</si>
  <si>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</si>
  <si>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</si>
  <si>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</si>
  <si>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</si>
  <si>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</si>
  <si>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</si>
  <si>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</si>
  <si>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</si>
  <si>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</si>
  <si>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</si>
  <si>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</si>
  <si>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</si>
  <si>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</si>
  <si>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</si>
  <si>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</si>
  <si>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</si>
  <si>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</si>
  <si>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</si>
  <si>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</si>
  <si>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</si>
  <si>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</si>
  <si>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</si>
  <si>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</si>
  <si>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</si>
  <si>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</si>
  <si>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</si>
  <si>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</si>
  <si>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</si>
  <si>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</si>
  <si>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</si>
  <si>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</si>
  <si>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</si>
  <si>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</si>
  <si>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</si>
  <si>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</si>
  <si>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</si>
  <si>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</si>
  <si>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</si>
  <si>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</si>
  <si>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</si>
  <si>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</si>
  <si>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</si>
  <si>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</si>
  <si>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</si>
  <si>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</si>
  <si>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</si>
  <si>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</si>
  <si>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</si>
  <si>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</si>
  <si>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</si>
  <si>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</si>
  <si>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</si>
  <si>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</si>
  <si>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</si>
  <si>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</si>
  <si>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</si>
  <si>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</si>
  <si>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</si>
  <si>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</si>
  <si>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</si>
  <si>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</si>
  <si>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</si>
  <si>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</si>
  <si>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</si>
  <si>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</si>
  <si>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</si>
  <si>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</si>
  <si>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</si>
  <si>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</si>
  <si>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</si>
  <si>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</si>
  <si>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</si>
  <si>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</si>
  <si>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</si>
  <si>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</si>
  <si>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</si>
  <si>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</si>
  <si>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</si>
  <si>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</si>
  <si>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</si>
  <si>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</si>
  <si>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</si>
  <si>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</si>
  <si>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</si>
  <si>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</si>
  <si>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</si>
  <si>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</si>
  <si>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</si>
  <si>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</si>
  <si>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</si>
  <si>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</si>
  <si>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</si>
  <si>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</si>
  <si>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</si>
  <si>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</si>
  <si>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</si>
  <si>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</si>
  <si>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</si>
  <si>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</si>
  <si>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</si>
  <si>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</si>
  <si>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</si>
  <si>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</si>
  <si>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</si>
  <si>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</si>
  <si>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</si>
  <si>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</si>
  <si>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</si>
  <si>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</si>
  <si>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</si>
  <si>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</si>
  <si>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</si>
  <si>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</si>
  <si>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</si>
  <si>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</si>
  <si>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</si>
  <si>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</si>
  <si>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</si>
  <si>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</si>
  <si>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</si>
  <si>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</si>
  <si>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</si>
  <si>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</si>
  <si>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</si>
  <si>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</si>
  <si>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</si>
  <si>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</si>
  <si>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</si>
  <si>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</si>
  <si>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</si>
  <si>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</si>
  <si>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</si>
  <si>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</si>
  <si>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</si>
  <si>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</si>
  <si>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</si>
  <si>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</si>
  <si>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</si>
  <si>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</si>
  <si>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</si>
  <si>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</si>
  <si>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</si>
  <si>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</si>
  <si>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</si>
  <si>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</si>
  <si>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</si>
  <si>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</si>
  <si>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</si>
  <si>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</si>
  <si>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</si>
  <si>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</si>
  <si>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</si>
  <si>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</si>
  <si>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</si>
  <si>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</si>
  <si>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</si>
  <si>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</si>
  <si>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</si>
  <si>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</si>
  <si>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</si>
  <si>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</si>
  <si>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</si>
  <si>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</si>
  <si>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</si>
  <si>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</si>
  <si>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</si>
  <si>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</si>
  <si>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</si>
  <si>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</si>
  <si>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</si>
  <si>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</si>
  <si>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</si>
  <si>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</si>
  <si>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</si>
  <si>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</si>
  <si>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</si>
  <si>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</si>
  <si>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</si>
  <si>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</si>
  <si>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</si>
  <si>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</si>
  <si>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</si>
  <si>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</si>
  <si>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</si>
  <si>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</si>
  <si>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</si>
  <si>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</si>
  <si>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</si>
  <si>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</si>
  <si>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</si>
  <si>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</si>
  <si>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</si>
  <si>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</si>
  <si>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</si>
  <si>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</si>
  <si>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</si>
  <si>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</si>
  <si>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</si>
  <si>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</si>
  <si>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</si>
  <si>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</si>
  <si>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</si>
  <si>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</si>
  <si>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</si>
  <si>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</si>
  <si>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</si>
  <si>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</si>
  <si>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</si>
  <si>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</si>
  <si>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</si>
  <si>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</si>
  <si>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</si>
  <si>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</si>
  <si>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</si>
  <si>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</si>
  <si>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</si>
  <si>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</si>
  <si>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</si>
  <si>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</si>
  <si>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</si>
  <si>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</si>
  <si>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</si>
  <si>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</si>
  <si>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</si>
  <si>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</si>
  <si>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</si>
  <si>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</si>
  <si>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</si>
  <si>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</si>
  <si>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</si>
  <si>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</si>
  <si>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</si>
  <si>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</si>
  <si>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</si>
  <si>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</si>
  <si>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</si>
  <si>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</si>
  <si>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</si>
  <si>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</si>
  <si>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</si>
  <si>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</si>
  <si>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</si>
  <si>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</si>
  <si>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</si>
  <si>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</si>
  <si>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</si>
  <si>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</si>
  <si>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</si>
  <si>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</si>
  <si>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</si>
  <si>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</si>
  <si>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</si>
  <si>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</si>
  <si>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</si>
  <si>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</si>
  <si>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</si>
  <si>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</si>
  <si>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</si>
  <si>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</si>
  <si>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</si>
  <si>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</si>
  <si>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</si>
  <si>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</si>
  <si>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</si>
  <si>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</si>
  <si>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</si>
  <si>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</si>
  <si>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</si>
  <si>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</si>
  <si>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</si>
  <si>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</si>
  <si>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</si>
  <si>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</si>
  <si>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</si>
  <si>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</si>
  <si>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</si>
  <si>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</si>
  <si>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</si>
  <si>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</si>
  <si>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</si>
  <si>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</si>
  <si>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</si>
  <si>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</si>
  <si>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</si>
  <si>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</si>
  <si>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</si>
  <si>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</si>
  <si>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</si>
  <si>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</si>
  <si>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</si>
  <si>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</si>
  <si>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</si>
  <si>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</si>
  <si>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</si>
  <si>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</si>
  <si>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</si>
  <si>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</si>
  <si>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</si>
  <si>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</si>
  <si>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</si>
  <si>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</si>
  <si>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</si>
  <si>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</si>
  <si>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</si>
  <si>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</si>
  <si>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</si>
  <si>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</si>
  <si>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</si>
  <si>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</si>
  <si>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</si>
  <si>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</si>
  <si>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</si>
  <si>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</si>
  <si>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</si>
  <si>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</si>
  <si>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</si>
  <si>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</si>
  <si>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</si>
  <si>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</si>
  <si>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</si>
  <si>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</si>
  <si>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</si>
  <si>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</si>
  <si>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</si>
  <si>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</si>
  <si>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</si>
  <si>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</si>
  <si>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</si>
  <si>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</si>
  <si>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</si>
  <si>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</si>
  <si>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</si>
  <si>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</si>
  <si>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</si>
  <si>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</si>
  <si>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</si>
  <si>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</si>
  <si>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</si>
  <si>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</si>
  <si>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</si>
  <si>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</si>
  <si>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</si>
  <si>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</si>
  <si>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</si>
  <si>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</si>
  <si>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</si>
  <si>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</si>
  <si>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</si>
  <si>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</si>
  <si>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</si>
  <si>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</si>
  <si>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</si>
  <si>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</si>
  <si>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</si>
  <si>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</si>
  <si>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</si>
  <si>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</si>
  <si>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</si>
  <si>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</si>
  <si>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</si>
  <si>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</si>
  <si>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</si>
  <si>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</si>
  <si>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</si>
  <si>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</si>
  <si>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</si>
  <si>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</si>
  <si>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</si>
  <si>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</si>
  <si>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</si>
  <si>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</si>
  <si>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</si>
  <si>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</si>
  <si>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</si>
  <si>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</si>
  <si>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</si>
  <si>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</si>
  <si>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</si>
  <si>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</si>
  <si>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</si>
  <si>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</si>
  <si>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</si>
  <si>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</si>
  <si>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</si>
  <si>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</si>
  <si>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</si>
  <si>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</si>
  <si>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</si>
  <si>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</si>
  <si>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</si>
  <si>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</si>
  <si>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</si>
  <si>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</si>
  <si>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</si>
  <si>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</si>
  <si>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</si>
  <si>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</si>
  <si>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</si>
  <si>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</si>
  <si>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</si>
  <si>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</si>
  <si>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</si>
  <si>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</si>
  <si>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</si>
  <si>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</si>
  <si>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</si>
  <si>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</si>
  <si>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</si>
  <si>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</si>
  <si>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</si>
  <si>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</si>
  <si>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</si>
  <si>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</si>
  <si>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</si>
  <si>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</si>
  <si>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</si>
  <si>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</si>
  <si>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</si>
  <si>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</si>
  <si>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</si>
  <si>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</si>
  <si>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</si>
  <si>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</si>
  <si>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</si>
  <si>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</si>
  <si>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</si>
  <si>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</si>
  <si>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</si>
  <si>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</si>
  <si>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</si>
  <si>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</si>
  <si>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</si>
  <si>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</si>
  <si>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</si>
  <si>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</si>
  <si>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</si>
  <si>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</si>
  <si>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</si>
  <si>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</si>
  <si>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</si>
  <si>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</si>
  <si>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</si>
  <si>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</si>
  <si>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</si>
  <si>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</si>
  <si>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</si>
  <si>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</si>
  <si>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</si>
  <si>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</si>
  <si>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</si>
  <si>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</si>
  <si>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</si>
  <si>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</si>
  <si>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</si>
  <si>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</si>
  <si>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</si>
  <si>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</si>
  <si>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</si>
  <si>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</si>
  <si>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</si>
  <si>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</si>
  <si>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</si>
  <si>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</si>
  <si>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</si>
  <si>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</si>
  <si>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</si>
  <si>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</si>
  <si>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</si>
  <si>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</si>
  <si>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</si>
  <si>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</si>
  <si>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</si>
  <si>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</si>
  <si>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</si>
  <si>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</si>
  <si>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</si>
  <si>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</si>
  <si>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</si>
  <si>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</si>
  <si>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</si>
  <si>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</si>
  <si>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</si>
  <si>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</si>
  <si>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</si>
  <si>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</si>
  <si>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</si>
  <si>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</si>
  <si>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</si>
  <si>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</si>
  <si>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</si>
  <si>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</si>
  <si>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</si>
  <si>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</si>
  <si>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</si>
  <si>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</si>
  <si>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</si>
  <si>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</si>
  <si>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</si>
  <si>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</si>
  <si>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</si>
  <si>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</si>
  <si>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</si>
  <si>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</si>
  <si>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</si>
  <si>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</si>
  <si>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</si>
  <si>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</si>
  <si>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</si>
  <si>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</si>
  <si>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</si>
  <si>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</si>
  <si>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</si>
  <si>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</si>
  <si>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</si>
  <si>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</si>
  <si>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</si>
  <si>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</si>
  <si>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</si>
  <si>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</si>
  <si>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</si>
  <si>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</si>
  <si>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</si>
  <si>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</si>
  <si>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</si>
  <si>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</si>
  <si>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</si>
  <si>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</si>
  <si>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</si>
  <si>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</si>
  <si>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</si>
  <si>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</si>
  <si>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</si>
  <si>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</si>
  <si>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</si>
  <si>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</si>
  <si>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</si>
  <si>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</si>
  <si>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</si>
  <si>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</si>
  <si>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</si>
  <si>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</si>
  <si>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</si>
  <si>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</si>
  <si>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</si>
  <si>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</si>
  <si>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</si>
  <si>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</si>
  <si>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</si>
  <si>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</si>
  <si>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</si>
  <si>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</si>
  <si>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</si>
  <si>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</si>
  <si>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</si>
  <si>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</si>
  <si>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</si>
  <si>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</si>
  <si>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</si>
  <si>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</si>
  <si>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</si>
  <si>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</si>
  <si>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</si>
  <si>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</si>
  <si>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</si>
  <si>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</si>
  <si>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</si>
  <si>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</si>
  <si>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</si>
  <si>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</si>
  <si>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</si>
  <si>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</si>
  <si>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</si>
  <si>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</si>
  <si>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</si>
  <si>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</si>
  <si>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</si>
  <si>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</si>
  <si>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</si>
  <si>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</si>
  <si>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</si>
  <si>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</si>
  <si>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</si>
  <si>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</si>
  <si>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</si>
  <si>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</si>
  <si>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</si>
  <si>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</si>
  <si>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</si>
  <si>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</si>
  <si>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</si>
  <si>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</si>
  <si>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</si>
  <si>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</si>
  <si>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</si>
  <si>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</si>
  <si>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</si>
  <si>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</si>
  <si>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</si>
  <si>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</si>
  <si>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</si>
  <si>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</si>
  <si>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</si>
  <si>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</si>
  <si>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</si>
  <si>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</si>
  <si>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</si>
  <si>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</si>
  <si>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</si>
  <si>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</si>
  <si>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</si>
  <si>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</si>
  <si>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</si>
  <si>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</si>
  <si>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</si>
  <si>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</si>
  <si>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</si>
  <si>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</si>
  <si>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</si>
  <si>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</si>
  <si>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</si>
  <si>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</si>
  <si>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</si>
  <si>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</si>
  <si>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</si>
  <si>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</si>
  <si>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</si>
  <si>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</si>
  <si>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</si>
  <si>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</si>
  <si>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</si>
  <si>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</si>
  <si>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</si>
  <si>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</si>
  <si>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</si>
  <si>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</si>
  <si>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</si>
  <si>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</si>
  <si>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</si>
  <si>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</si>
  <si>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</si>
  <si>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</si>
  <si>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</si>
  <si>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</si>
  <si>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</si>
  <si>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</si>
  <si>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</si>
  <si>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</si>
  <si>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</si>
  <si>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</si>
  <si>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</si>
  <si>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</si>
  <si>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</si>
  <si>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</si>
  <si>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</si>
  <si>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</si>
  <si>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</si>
  <si>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</si>
  <si>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</si>
  <si>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</si>
  <si>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</si>
  <si>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</si>
  <si>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</si>
  <si>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</si>
  <si>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</si>
  <si>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</si>
  <si>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</si>
  <si>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</si>
  <si>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</si>
  <si>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</si>
  <si>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</si>
  <si>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</si>
  <si>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</si>
  <si>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</si>
  <si>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</si>
  <si>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</si>
  <si>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</si>
  <si>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</si>
  <si>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</si>
  <si>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</si>
  <si>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</si>
  <si>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</si>
  <si>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</si>
  <si>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</si>
  <si>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</si>
  <si>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</si>
  <si>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</si>
  <si>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</si>
  <si>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</si>
  <si>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</si>
  <si>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</si>
  <si>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</si>
  <si>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</si>
  <si>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</si>
  <si>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</si>
  <si>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</si>
  <si>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</si>
  <si>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</si>
  <si>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</si>
  <si>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</si>
  <si>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</si>
  <si>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</si>
  <si>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</si>
  <si>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</si>
  <si>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</si>
  <si>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</si>
  <si>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</si>
  <si>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</si>
  <si>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</si>
  <si>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</si>
  <si>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</si>
  <si>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</si>
  <si>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</si>
  <si>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</si>
  <si>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</si>
  <si>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</si>
  <si>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</si>
  <si>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</si>
  <si>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</si>
  <si>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</si>
  <si>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</si>
  <si>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</si>
  <si>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</si>
  <si>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</si>
  <si>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</si>
  <si>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</si>
  <si>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</si>
  <si>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</si>
  <si>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</si>
  <si>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</si>
  <si>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</si>
  <si>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</si>
  <si>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</si>
  <si>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</si>
  <si>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</si>
  <si>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</si>
  <si>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</si>
  <si>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</si>
  <si>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</si>
  <si>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</si>
  <si>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</si>
  <si>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</si>
  <si>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</si>
  <si>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</si>
  <si>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</si>
  <si>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</si>
  <si>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</si>
  <si>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</si>
  <si>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</si>
  <si>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</si>
  <si>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</si>
  <si>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</si>
  <si>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</si>
  <si>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</si>
  <si>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</si>
  <si>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</si>
  <si>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</si>
  <si>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</si>
  <si>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</si>
  <si>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</si>
  <si>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</si>
  <si>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</si>
  <si>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</si>
  <si>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</si>
  <si>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</si>
  <si>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</si>
  <si>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</si>
  <si>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</si>
  <si>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</si>
  <si>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</si>
  <si>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</si>
  <si>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</si>
  <si>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</si>
  <si>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</si>
  <si>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</si>
  <si>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</si>
  <si>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</si>
  <si>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</si>
  <si>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</si>
  <si>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</si>
  <si>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</si>
  <si>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</si>
  <si>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</si>
  <si>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</si>
  <si>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</si>
  <si>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</si>
  <si>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</si>
  <si>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</si>
  <si>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</si>
  <si>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</si>
  <si>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</si>
  <si>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</si>
  <si>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</si>
  <si>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</si>
  <si>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</si>
  <si>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</si>
  <si>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</si>
  <si>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</si>
  <si>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</si>
  <si>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</si>
  <si>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</si>
  <si>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</si>
  <si>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</si>
  <si>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</si>
  <si>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</si>
  <si>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</si>
  <si>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</si>
  <si>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</si>
  <si>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</si>
  <si>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</si>
  <si>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</si>
  <si>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</si>
  <si>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</si>
  <si>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</si>
  <si>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</si>
  <si>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</si>
  <si>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</si>
  <si>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</si>
  <si>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</si>
  <si>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</si>
  <si>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</si>
  <si>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</si>
  <si>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</si>
  <si>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</si>
  <si>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</si>
  <si>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</si>
  <si>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</si>
  <si>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</si>
  <si>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</si>
  <si>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</si>
  <si>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</si>
  <si>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</si>
  <si>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</si>
  <si>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</si>
  <si>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</si>
  <si>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</si>
  <si>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</si>
  <si>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</si>
  <si>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</si>
  <si>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</si>
  <si>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</si>
  <si>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</si>
  <si>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</si>
  <si>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</si>
  <si>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</si>
  <si>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</si>
  <si>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</si>
  <si>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</si>
  <si>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</si>
  <si>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</si>
  <si>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</si>
  <si>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</si>
  <si>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</si>
  <si>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</si>
  <si>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</si>
  <si>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</si>
  <si>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</si>
  <si>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</si>
  <si>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</si>
  <si>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</si>
  <si>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</si>
  <si>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</si>
  <si>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</si>
  <si>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</si>
  <si>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</si>
  <si>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</si>
  <si>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</si>
  <si>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</si>
  <si>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</si>
  <si>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</si>
  <si>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</si>
  <si>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</si>
  <si>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</si>
  <si>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</si>
  <si>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</si>
  <si>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</si>
  <si>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</si>
  <si>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</si>
  <si>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</si>
  <si>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</si>
  <si>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</si>
  <si>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</si>
  <si>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</si>
  <si>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</si>
  <si>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</si>
  <si>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</si>
  <si>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</si>
  <si>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</si>
  <si>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</si>
  <si>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</si>
  <si>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</si>
  <si>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</si>
  <si>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</si>
  <si>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</si>
  <si>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</si>
  <si>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</si>
  <si>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</si>
  <si>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</si>
  <si>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</si>
  <si>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</si>
  <si>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</si>
  <si>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</si>
  <si>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</si>
  <si>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</si>
  <si>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</si>
  <si>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</si>
  <si>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</si>
  <si>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</si>
  <si>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</si>
  <si>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</si>
  <si>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</si>
  <si>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</si>
  <si>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</si>
  <si>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</si>
  <si>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</si>
  <si>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</si>
  <si>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</si>
  <si>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</si>
  <si>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</si>
  <si>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</si>
  <si>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</si>
  <si>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</si>
  <si>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</si>
  <si>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</si>
  <si>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</si>
  <si>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</si>
  <si>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</si>
  <si>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</si>
  <si>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</si>
  <si>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</si>
  <si>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</si>
  <si>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</si>
  <si>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</si>
  <si>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</si>
  <si>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</si>
  <si>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</si>
  <si>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</si>
  <si>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</si>
  <si>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</si>
  <si>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</si>
  <si>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</si>
  <si>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</si>
  <si>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</si>
  <si>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</si>
  <si>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</si>
  <si>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</si>
  <si>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</si>
  <si>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</si>
  <si>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</si>
  <si>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</si>
  <si>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</si>
  <si>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</si>
  <si>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</si>
  <si>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</si>
  <si>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</si>
  <si>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</si>
  <si>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</si>
  <si>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</si>
  <si>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</si>
  <si>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</si>
  <si>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</si>
  <si>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</si>
  <si>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</si>
  <si>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</si>
  <si>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</si>
  <si>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</si>
  <si>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</si>
  <si>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</si>
  <si>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</si>
  <si>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</si>
  <si>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</si>
  <si>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</si>
  <si>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</si>
  <si>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</si>
  <si>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</si>
  <si>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</si>
  <si>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</si>
  <si>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</si>
  <si>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</si>
  <si>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</si>
  <si>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</si>
  <si>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</si>
  <si>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</si>
  <si>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</si>
  <si>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</si>
  <si>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</si>
  <si>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</si>
  <si>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</si>
  <si>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</si>
  <si>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</si>
  <si>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</si>
  <si>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</si>
  <si>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</si>
  <si>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</si>
  <si>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</si>
  <si>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</si>
  <si>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</si>
  <si>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</si>
  <si>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</si>
  <si>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</si>
  <si>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</si>
  <si>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</si>
  <si>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</si>
  <si>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</si>
  <si>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</si>
  <si>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</si>
  <si>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</si>
  <si>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</si>
  <si>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</si>
  <si>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</si>
  <si>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</si>
  <si>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</si>
  <si>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</si>
  <si>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</si>
  <si>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</si>
  <si>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</si>
  <si>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</si>
  <si>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</si>
  <si>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</si>
  <si>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</si>
  <si>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</si>
  <si>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</si>
  <si>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</si>
  <si>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</si>
  <si>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</si>
  <si>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</si>
  <si>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</si>
  <si>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</si>
  <si>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</si>
  <si>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</si>
  <si>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</si>
  <si>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</si>
  <si>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</si>
  <si>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</si>
  <si>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</si>
  <si>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</si>
  <si>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</si>
  <si>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</si>
  <si>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</si>
  <si>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</si>
  <si>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</si>
  <si>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</si>
  <si>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</si>
  <si>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</si>
  <si>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</si>
  <si>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</si>
  <si>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</si>
  <si>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</si>
  <si>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</si>
  <si>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</si>
  <si>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</si>
  <si>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</si>
  <si>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</si>
  <si>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</si>
  <si>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</si>
  <si>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</si>
  <si>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</si>
  <si>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</si>
  <si>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</si>
  <si>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</si>
  <si>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</si>
  <si>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</si>
  <si>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</si>
  <si>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</si>
  <si>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</si>
  <si>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</si>
  <si>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</si>
  <si>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</si>
  <si>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</si>
  <si>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</si>
  <si>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</si>
  <si>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</si>
  <si>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</si>
  <si>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</si>
  <si>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</si>
  <si>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</si>
  <si>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</si>
  <si>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</si>
  <si>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</si>
  <si>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</si>
  <si>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</si>
  <si>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</si>
  <si>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</si>
  <si>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</si>
  <si>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</si>
  <si>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</si>
  <si>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</si>
  <si>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</si>
  <si>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</si>
  <si>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</si>
  <si>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</si>
  <si>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</si>
  <si>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</si>
  <si>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</si>
  <si>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</si>
  <si>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</si>
  <si>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</si>
  <si>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</si>
  <si>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</si>
  <si>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</si>
  <si>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</si>
  <si>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</si>
  <si>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</si>
  <si>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</si>
  <si>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</si>
  <si>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</si>
  <si>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</si>
  <si>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</si>
  <si>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</si>
  <si>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</si>
  <si>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</si>
  <si>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</si>
  <si>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</si>
  <si>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</si>
  <si>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</si>
  <si>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</si>
  <si>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</si>
  <si>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</si>
  <si>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</si>
  <si>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</si>
  <si>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</si>
  <si>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</si>
  <si>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</si>
  <si>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</si>
  <si>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</si>
  <si>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</si>
  <si>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</si>
  <si>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</si>
  <si>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</si>
  <si>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</si>
  <si>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</si>
  <si>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</si>
  <si>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</si>
  <si>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</si>
  <si>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</si>
  <si>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</si>
  <si>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</si>
  <si>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</si>
  <si>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</si>
  <si>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</si>
  <si>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</si>
  <si>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</si>
  <si>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</si>
  <si>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</si>
  <si>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</si>
  <si>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</si>
  <si>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</si>
  <si>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</si>
  <si>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</si>
  <si>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</si>
  <si>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</si>
  <si>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</si>
  <si>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</si>
  <si>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</si>
  <si>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</si>
  <si>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</si>
  <si>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</si>
  <si>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</si>
  <si>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</si>
  <si>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</si>
  <si>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</si>
  <si>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</si>
  <si>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</si>
  <si>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</si>
  <si>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</si>
  <si>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</si>
  <si>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</si>
  <si>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</si>
  <si>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</si>
  <si>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</si>
  <si>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</si>
  <si>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</si>
  <si>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</si>
  <si>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</si>
  <si>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</si>
  <si>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</si>
  <si>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</si>
  <si>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</si>
  <si>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</si>
  <si>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</si>
  <si>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</si>
  <si>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</si>
  <si>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</si>
  <si>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</si>
  <si>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</si>
  <si>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</si>
  <si>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</si>
  <si>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</si>
  <si>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</si>
  <si>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</si>
  <si>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</si>
  <si>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</si>
  <si>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</si>
  <si>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</si>
  <si>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</si>
  <si>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</si>
  <si>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</si>
  <si>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</si>
  <si>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</si>
  <si>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</si>
  <si>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</si>
  <si>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</si>
  <si>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</si>
  <si>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</si>
  <si>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</si>
  <si>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</si>
  <si>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</si>
  <si>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</si>
  <si>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</si>
  <si>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</si>
  <si>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</si>
  <si>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</si>
  <si>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</si>
  <si>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</si>
  <si>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</si>
  <si>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</si>
  <si>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</si>
  <si>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</si>
  <si>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</si>
  <si>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</si>
  <si>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</si>
  <si>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</si>
  <si>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</si>
  <si>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</si>
  <si>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</si>
  <si>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</si>
  <si>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</si>
  <si>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</si>
  <si>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</si>
  <si>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</si>
  <si>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</si>
  <si>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</si>
  <si>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</si>
  <si>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</si>
  <si>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</si>
  <si>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</si>
  <si>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</si>
  <si>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</si>
  <si>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</si>
  <si>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</si>
  <si>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</si>
  <si>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</si>
  <si>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</si>
  <si>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</si>
  <si>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</si>
  <si>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</si>
  <si>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</si>
  <si>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</si>
  <si>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</si>
  <si>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</si>
  <si>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</si>
  <si>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</si>
  <si>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</si>
  <si>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</si>
  <si>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</si>
  <si>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</si>
  <si>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</si>
  <si>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</si>
  <si>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</si>
  <si>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</si>
  <si>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</si>
  <si>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</si>
  <si>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</si>
  <si>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</si>
  <si>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</si>
  <si>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</si>
  <si>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</si>
  <si>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</si>
  <si>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</si>
  <si>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</si>
  <si>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</si>
  <si>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</si>
  <si>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</si>
  <si>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</si>
  <si>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</si>
  <si>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</si>
  <si>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</si>
  <si>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</si>
  <si>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</si>
  <si>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</si>
  <si>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</si>
  <si>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</si>
  <si>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</si>
  <si>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</si>
  <si>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</si>
  <si>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</si>
  <si>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</si>
  <si>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</si>
  <si>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</si>
  <si>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</si>
  <si>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</si>
  <si>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</si>
  <si>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</si>
  <si>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</si>
  <si>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</si>
  <si>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</si>
  <si>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</si>
  <si>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</si>
  <si>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</si>
  <si>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</si>
  <si>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</si>
  <si>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</si>
  <si>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</si>
  <si>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</si>
  <si>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</si>
  <si>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</si>
  <si>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</si>
  <si>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</si>
  <si>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</si>
  <si>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</si>
  <si>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</si>
  <si>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</si>
  <si>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</si>
  <si>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</si>
  <si>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</si>
  <si>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</si>
  <si>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</si>
  <si>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</si>
  <si>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</si>
  <si>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</si>
  <si>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</si>
  <si>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</si>
  <si>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</si>
  <si>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</si>
  <si>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</si>
  <si>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</si>
  <si>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</si>
  <si>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</si>
  <si>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</si>
  <si>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</si>
  <si>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</si>
  <si>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</si>
  <si>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</si>
  <si>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</si>
  <si>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</si>
  <si>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</si>
  <si>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</si>
  <si>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</si>
  <si>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</si>
  <si>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</si>
  <si>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</si>
  <si>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</si>
  <si>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</si>
  <si>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</si>
  <si>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</si>
  <si>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</si>
  <si>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</si>
  <si>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</si>
  <si>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</si>
  <si>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</si>
  <si>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</si>
  <si>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</si>
  <si>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</si>
  <si>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</si>
  <si>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</si>
  <si>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</si>
  <si>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</si>
  <si>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</si>
  <si>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</si>
  <si>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</si>
  <si>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</si>
  <si>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</si>
  <si>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</si>
  <si>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</si>
  <si>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</si>
  <si>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</si>
  <si>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</si>
  <si>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</si>
  <si>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</si>
  <si>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</si>
  <si>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</si>
  <si>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</si>
  <si>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</si>
  <si>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</si>
  <si>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</si>
  <si>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</si>
  <si>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</si>
  <si>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</si>
  <si>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</si>
  <si>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</si>
  <si>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</si>
  <si>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</si>
  <si>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</si>
  <si>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</si>
  <si>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</si>
  <si>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</si>
  <si>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</si>
  <si>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</si>
  <si>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</si>
  <si>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</si>
  <si>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</si>
  <si>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</si>
  <si>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</si>
  <si>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</si>
  <si>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</si>
  <si>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</si>
  <si>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</si>
  <si>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</si>
  <si>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</si>
  <si>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</si>
  <si>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</si>
  <si>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</si>
  <si>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</si>
  <si>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</si>
  <si>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</si>
  <si>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</si>
  <si>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</si>
  <si>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</si>
  <si>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</si>
  <si>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</si>
  <si>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</si>
  <si>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</si>
  <si>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</si>
  <si>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</si>
  <si>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</si>
  <si>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</si>
  <si>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</si>
  <si>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</si>
  <si>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</si>
  <si>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</si>
  <si>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</si>
  <si>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</si>
  <si>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</si>
  <si>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</si>
  <si>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</si>
  <si>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</si>
  <si>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</si>
  <si>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</si>
  <si>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</si>
  <si>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</si>
  <si>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</si>
  <si>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</si>
  <si>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</si>
  <si>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</si>
  <si>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</si>
  <si>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</si>
  <si>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</si>
  <si>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</si>
  <si>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</si>
  <si>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</si>
  <si>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</si>
  <si>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</si>
  <si>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</si>
  <si>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</si>
  <si>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</si>
  <si>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</si>
  <si>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</si>
  <si>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</si>
  <si>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</si>
  <si>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</si>
  <si>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</si>
  <si>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</si>
  <si>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</si>
  <si>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</si>
  <si>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</si>
  <si>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</si>
  <si>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</si>
  <si>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</si>
  <si>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</si>
  <si>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</si>
  <si>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</si>
  <si>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</si>
  <si>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</si>
  <si>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</si>
  <si>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</si>
  <si>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</si>
  <si>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</si>
  <si>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</si>
  <si>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</si>
  <si>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</si>
  <si>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</si>
  <si>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</si>
  <si>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</si>
  <si>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</si>
  <si>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</si>
  <si>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</si>
  <si>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</si>
  <si>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</si>
  <si>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</si>
  <si>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</si>
  <si>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</si>
  <si>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</si>
  <si>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</si>
  <si>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</si>
  <si>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</si>
  <si>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</si>
  <si>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</si>
  <si>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</si>
  <si>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</si>
  <si>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</si>
  <si>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</si>
  <si>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</si>
  <si>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</si>
  <si>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</si>
  <si>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</si>
  <si>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</si>
  <si>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</si>
  <si>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</si>
  <si>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</si>
  <si>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</si>
  <si>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</si>
  <si>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</si>
  <si>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</si>
  <si>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</si>
  <si>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</si>
  <si>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</si>
  <si>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</si>
  <si>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</si>
  <si>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</si>
  <si>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</si>
  <si>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</si>
  <si>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</si>
  <si>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</si>
  <si>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</si>
  <si>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</si>
  <si>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</si>
  <si>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</si>
  <si>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</si>
  <si>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</si>
  <si>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</si>
  <si>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</si>
  <si>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</si>
  <si>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</si>
  <si>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</si>
  <si>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</si>
  <si>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</si>
  <si>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</si>
  <si>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</si>
  <si>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</si>
  <si>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</si>
  <si>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</si>
  <si>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</si>
  <si>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</si>
  <si>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</si>
  <si>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</si>
  <si>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</si>
  <si>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</si>
  <si>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</si>
  <si>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</si>
  <si>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</si>
  <si>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</si>
  <si>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</si>
  <si>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</si>
  <si>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</si>
  <si>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</si>
  <si>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</si>
  <si>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</si>
  <si>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</si>
  <si>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</si>
  <si>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</si>
  <si>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</si>
  <si>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</si>
  <si>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</si>
  <si>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</si>
  <si>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</si>
  <si>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</si>
  <si>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</si>
  <si>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</si>
  <si>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</si>
  <si>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</si>
  <si>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</si>
  <si>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</si>
  <si>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</si>
  <si>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</si>
  <si>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</si>
  <si>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</si>
  <si>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</si>
  <si>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</si>
  <si>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</si>
  <si>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</si>
  <si>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</si>
  <si>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</si>
  <si>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</si>
  <si>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</si>
  <si>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</si>
  <si>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</si>
  <si>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</si>
  <si>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</si>
  <si>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</si>
  <si>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</si>
  <si>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</si>
  <si>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</si>
  <si>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</si>
  <si>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</si>
  <si>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</si>
  <si>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</si>
  <si>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</si>
  <si>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</si>
  <si>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</si>
  <si>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</si>
  <si>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</si>
  <si>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</si>
  <si>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</si>
  <si>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</si>
  <si>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</si>
  <si>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</si>
  <si>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</si>
  <si>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</si>
  <si>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</si>
  <si>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</si>
  <si>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</si>
  <si>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</si>
  <si>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</si>
  <si>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</si>
  <si>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</si>
  <si>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</si>
  <si>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</si>
  <si>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</si>
  <si>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</si>
  <si>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</si>
  <si>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</si>
  <si>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</si>
  <si>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</si>
  <si>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</si>
  <si>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</si>
  <si>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</si>
  <si>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</si>
  <si>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</si>
  <si>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</si>
  <si>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</si>
  <si>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</si>
  <si>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</si>
  <si>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</si>
  <si>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</si>
  <si>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</si>
  <si>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</si>
  <si>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</si>
  <si>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</si>
  <si>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</si>
  <si>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</si>
  <si>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</si>
  <si>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</si>
  <si>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</si>
  <si>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</si>
  <si>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</si>
  <si>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</si>
  <si>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</si>
  <si>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</si>
  <si>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</si>
  <si>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</si>
  <si>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</si>
  <si>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</si>
  <si>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</si>
  <si>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</si>
  <si>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</si>
  <si>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</si>
  <si>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</si>
  <si>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</si>
  <si>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</si>
  <si>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</si>
  <si>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</si>
  <si>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</si>
  <si>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</si>
  <si>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</si>
  <si>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</si>
  <si>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</si>
  <si>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</si>
  <si>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</si>
  <si>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</si>
  <si>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</si>
  <si>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</si>
  <si>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</si>
  <si>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</si>
  <si>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</si>
  <si>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</si>
  <si>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</si>
  <si>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</si>
  <si>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</si>
  <si>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</si>
  <si>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</si>
  <si>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</si>
  <si>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</si>
  <si>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</si>
  <si>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</si>
  <si>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</si>
  <si>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</si>
  <si>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</si>
  <si>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</si>
  <si>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</si>
  <si>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</si>
  <si>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</si>
  <si>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</si>
  <si>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</si>
  <si>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</si>
  <si>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</si>
  <si>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</si>
  <si>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</si>
  <si>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</si>
  <si>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</si>
  <si>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</si>
  <si>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</si>
  <si>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</si>
  <si>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</si>
  <si>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</si>
  <si>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</si>
  <si>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</si>
  <si>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</si>
  <si>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</si>
  <si>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</si>
  <si>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</si>
  <si>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</si>
  <si>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</si>
  <si>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</si>
  <si>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</si>
  <si>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</si>
  <si>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</si>
  <si>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</si>
  <si>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</si>
  <si>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</si>
  <si>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</si>
  <si>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</si>
  <si>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</si>
  <si>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</si>
  <si>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</si>
  <si>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</si>
  <si>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</si>
  <si>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</si>
  <si>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</si>
  <si>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</si>
  <si>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</si>
  <si>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</si>
  <si>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</si>
  <si>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</si>
  <si>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</si>
  <si>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</si>
  <si>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</si>
  <si>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</si>
  <si>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</si>
  <si>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</si>
  <si>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</si>
  <si>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</si>
  <si>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</si>
  <si>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</si>
  <si>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</si>
  <si>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</si>
  <si>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</si>
  <si>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</si>
  <si>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</si>
  <si>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</si>
  <si>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</si>
  <si>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</si>
  <si>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</si>
  <si>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</si>
  <si>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</si>
  <si>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</si>
  <si>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</si>
  <si>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</si>
  <si>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</si>
  <si>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</si>
  <si>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</si>
  <si>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</si>
  <si>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</si>
  <si>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</si>
  <si>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</si>
  <si>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</si>
  <si>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</si>
  <si>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</si>
  <si>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</si>
  <si>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</si>
  <si>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</si>
  <si>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</si>
  <si>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</si>
  <si>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</si>
  <si>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</si>
  <si>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</si>
  <si>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</si>
  <si>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</si>
  <si>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</si>
  <si>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</si>
  <si>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</si>
  <si>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</si>
  <si>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</si>
  <si>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</si>
  <si>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</si>
  <si>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</si>
  <si>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</si>
  <si>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</si>
  <si>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</si>
  <si>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</si>
  <si>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</si>
  <si>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</si>
  <si>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</si>
  <si>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</si>
  <si>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</si>
  <si>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</si>
  <si>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</si>
  <si>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</si>
  <si>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</si>
  <si>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</si>
  <si>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</si>
  <si>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</si>
  <si>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</si>
  <si>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</si>
  <si>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</si>
  <si>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</si>
  <si>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</si>
  <si>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</si>
  <si>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</si>
  <si>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</si>
  <si>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</si>
  <si>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</si>
  <si>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</si>
  <si>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</si>
  <si>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</si>
  <si>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</si>
  <si>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</si>
  <si>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</si>
  <si>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</si>
  <si>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</si>
  <si>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</si>
  <si>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</si>
  <si>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</si>
  <si>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</si>
  <si>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</si>
  <si>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</si>
  <si>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</si>
  <si>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</si>
  <si>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</si>
  <si>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</si>
  <si>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</si>
  <si>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</si>
  <si>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</si>
  <si>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</si>
  <si>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</si>
  <si>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</si>
  <si>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</si>
  <si>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</si>
  <si>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</si>
  <si>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</si>
  <si>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</si>
  <si>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</si>
  <si>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</si>
  <si>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</si>
  <si>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</si>
  <si>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</si>
  <si>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</si>
  <si>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</si>
  <si>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</si>
  <si>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</si>
  <si>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</si>
  <si>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</si>
  <si>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</si>
  <si>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</si>
  <si>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</si>
  <si>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</si>
  <si>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</si>
  <si>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</si>
  <si>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</si>
  <si>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</si>
  <si>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</si>
  <si>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</si>
  <si>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</si>
  <si>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</si>
  <si>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</si>
  <si>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</si>
  <si>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</si>
  <si>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</si>
  <si>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</si>
  <si>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</si>
  <si>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</si>
  <si>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</si>
  <si>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</si>
  <si>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</si>
  <si>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</si>
  <si>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</si>
  <si>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</si>
  <si>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</si>
  <si>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</si>
  <si>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</si>
  <si>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</si>
  <si>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</si>
  <si>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</si>
  <si>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</si>
  <si>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</si>
  <si>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</si>
  <si>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</si>
  <si>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</si>
  <si>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</si>
  <si>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</si>
  <si>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</si>
  <si>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</si>
  <si>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</si>
  <si>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</si>
  <si>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</si>
  <si>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</si>
  <si>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</si>
  <si>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</si>
  <si>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</si>
  <si>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</si>
  <si>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</si>
  <si>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</si>
  <si>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</si>
  <si>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</si>
  <si>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</si>
  <si>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</si>
  <si>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</si>
  <si>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</si>
  <si>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</si>
  <si>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</si>
  <si>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</si>
  <si>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</si>
  <si>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</si>
  <si>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</si>
  <si>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</si>
  <si>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</si>
  <si>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</si>
  <si>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</si>
  <si>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</si>
  <si>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</si>
  <si>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</si>
  <si>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</si>
  <si>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</si>
  <si>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</si>
  <si>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</si>
  <si>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</si>
  <si>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</si>
  <si>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</si>
  <si>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</si>
  <si>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</si>
  <si>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</si>
  <si>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</si>
  <si>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</si>
  <si>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</si>
  <si>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</si>
  <si>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</si>
  <si>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</si>
  <si>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</si>
  <si>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</si>
  <si>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</si>
  <si>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</si>
  <si>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</si>
  <si>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</si>
  <si>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</si>
  <si>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</si>
  <si>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</si>
  <si>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</si>
  <si>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</si>
  <si>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</si>
  <si>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</si>
  <si>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</si>
  <si>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</si>
  <si>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</si>
  <si>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</si>
  <si>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</si>
  <si>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</si>
  <si>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</si>
  <si>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</si>
  <si>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</si>
  <si>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</si>
  <si>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</si>
  <si>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</si>
  <si>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</si>
  <si>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</si>
  <si>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</si>
  <si>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</si>
  <si>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</si>
  <si>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</si>
  <si>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</si>
  <si>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</si>
  <si>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</si>
  <si>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</si>
  <si>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</si>
  <si>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</si>
  <si>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</si>
  <si>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</si>
  <si>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</si>
  <si>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</si>
  <si>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</si>
  <si>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</si>
  <si>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</si>
  <si>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</si>
  <si>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</si>
  <si>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</si>
  <si>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</si>
  <si>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</si>
  <si>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</si>
  <si>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</si>
  <si>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</si>
  <si>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</si>
  <si>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</si>
  <si>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</si>
  <si>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</si>
  <si>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</si>
  <si>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</si>
  <si>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</si>
  <si>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</si>
  <si>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</si>
  <si>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</si>
  <si>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</si>
  <si>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</si>
  <si>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</si>
  <si>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</si>
  <si>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</si>
  <si>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</si>
  <si>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</si>
  <si>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</si>
  <si>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</si>
  <si>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</si>
  <si>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</si>
  <si>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</si>
  <si>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</si>
  <si>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</si>
  <si>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</si>
  <si>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</si>
  <si>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</si>
  <si>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</si>
  <si>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</si>
  <si>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</si>
  <si>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</si>
  <si>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</si>
  <si>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</si>
  <si>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</si>
  <si>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</si>
  <si>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</si>
  <si>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</si>
  <si>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</si>
  <si>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</si>
  <si>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</si>
  <si>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</si>
  <si>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</si>
  <si>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</si>
  <si>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</si>
  <si>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</si>
  <si>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</si>
  <si>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</si>
  <si>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</si>
  <si>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</si>
  <si>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</si>
  <si>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</si>
  <si>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</si>
  <si>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</si>
  <si>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</si>
  <si>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</si>
  <si>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</si>
  <si>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</si>
  <si>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</si>
  <si>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</si>
  <si>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</si>
  <si>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</si>
  <si>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</si>
  <si>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</si>
  <si>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</si>
  <si>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</si>
  <si>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</si>
  <si>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</si>
  <si>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</si>
  <si>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</si>
  <si>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</si>
  <si>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</si>
  <si>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</si>
  <si>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</si>
  <si>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</si>
  <si>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</si>
  <si>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</si>
  <si>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</si>
  <si>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</si>
  <si>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</si>
  <si>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</si>
  <si>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</si>
  <si>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</si>
  <si>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</si>
  <si>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</si>
  <si>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</si>
  <si>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</si>
  <si>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</si>
  <si>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</si>
  <si>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</si>
  <si>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</si>
  <si>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</si>
  <si>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</si>
  <si>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</si>
  <si>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</si>
  <si>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</si>
  <si>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</si>
  <si>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</si>
  <si>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</si>
  <si>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</si>
  <si>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</si>
  <si>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</si>
  <si>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</si>
  <si>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</si>
  <si>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</si>
  <si>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</si>
  <si>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</si>
  <si>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</si>
  <si>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</si>
  <si>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</si>
  <si>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</si>
  <si>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</si>
  <si>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</si>
  <si>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</si>
  <si>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</si>
  <si>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</si>
  <si>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</si>
  <si>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</si>
  <si>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</si>
  <si>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</si>
  <si>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</si>
  <si>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</si>
  <si>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</si>
  <si>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</si>
  <si>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</si>
  <si>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</si>
  <si>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</si>
  <si>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</si>
  <si>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</si>
  <si>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</si>
  <si>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</si>
  <si>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</si>
  <si>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</si>
  <si>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</si>
  <si>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</si>
  <si>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</si>
  <si>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</si>
  <si>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</si>
  <si>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</si>
  <si>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</si>
  <si>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</si>
  <si>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</si>
  <si>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</si>
  <si>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</si>
  <si>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</si>
  <si>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</si>
  <si>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</si>
  <si>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</si>
  <si>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</si>
  <si>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</si>
  <si>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</si>
  <si>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</si>
  <si>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</si>
  <si>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</si>
  <si>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</si>
  <si>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</si>
  <si>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</si>
  <si>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</si>
  <si>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</si>
  <si>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</si>
  <si>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</si>
  <si>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</si>
  <si>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</si>
  <si>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</si>
  <si>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</si>
  <si>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</si>
  <si>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</si>
  <si>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</si>
  <si>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</si>
  <si>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</si>
  <si>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</si>
  <si>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</si>
  <si>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</si>
  <si>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</si>
  <si>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</si>
  <si>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</si>
  <si>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</si>
  <si>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</si>
  <si>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</si>
  <si>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</si>
  <si>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</si>
  <si>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</si>
  <si>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</si>
  <si>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</si>
  <si>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</si>
  <si>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</si>
  <si>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</si>
  <si>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</si>
  <si>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</si>
  <si>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</si>
  <si>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</si>
  <si>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</si>
  <si>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</si>
  <si>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</si>
  <si>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</si>
  <si>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</si>
  <si>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</si>
  <si>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</si>
  <si>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</si>
  <si>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</si>
  <si>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</si>
  <si>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</si>
  <si>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</si>
  <si>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</si>
  <si>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</si>
  <si>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</si>
  <si>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</si>
  <si>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</si>
  <si>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</si>
  <si>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</si>
  <si>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</si>
  <si>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</si>
  <si>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</si>
  <si>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</si>
  <si>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</si>
  <si>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</si>
  <si>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</si>
  <si>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</si>
  <si>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</si>
  <si>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</si>
  <si>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</si>
  <si>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</si>
  <si>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</si>
  <si>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</si>
  <si>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</si>
  <si>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</si>
  <si>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</si>
  <si>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</si>
  <si>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</si>
  <si>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</si>
  <si>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</si>
  <si>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</si>
  <si>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</si>
  <si>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</si>
  <si>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</si>
  <si>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</si>
  <si>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</si>
  <si>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</si>
  <si>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</si>
  <si>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</si>
  <si>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</si>
  <si>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</si>
  <si>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</si>
  <si>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</si>
  <si>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</si>
  <si>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</si>
  <si>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</si>
  <si>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</si>
  <si>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</si>
  <si>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</si>
  <si>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</si>
  <si>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</si>
  <si>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</si>
  <si>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</si>
  <si>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</si>
  <si>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</si>
  <si>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</si>
  <si>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</si>
  <si>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</si>
  <si>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</si>
  <si>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</si>
  <si>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</si>
  <si>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</si>
  <si>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</si>
  <si>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</si>
  <si>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</si>
  <si>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</si>
  <si>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</si>
  <si>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</si>
  <si>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</si>
  <si>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</si>
  <si>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</si>
  <si>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</si>
  <si>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</si>
  <si>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</si>
  <si>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</si>
  <si>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</si>
  <si>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</si>
  <si>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</si>
  <si>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</si>
  <si>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</si>
  <si>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</si>
  <si>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</si>
  <si>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</si>
  <si>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</si>
  <si>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</si>
  <si>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</si>
  <si>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</si>
  <si>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</si>
  <si>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</si>
  <si>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</si>
  <si>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</si>
  <si>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</si>
  <si>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</si>
  <si>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</si>
  <si>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</si>
  <si>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</si>
  <si>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</si>
  <si>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</si>
  <si>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</si>
  <si>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</si>
  <si>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</si>
  <si>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</si>
  <si>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</si>
  <si>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</si>
  <si>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</si>
  <si>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</si>
  <si>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</si>
  <si>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</si>
  <si>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</si>
  <si>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</si>
  <si>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</si>
  <si>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</si>
  <si>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</si>
  <si>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</si>
  <si>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</si>
  <si>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</si>
  <si>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</si>
  <si>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</si>
  <si>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</si>
  <si>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</si>
  <si>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</si>
  <si>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</si>
  <si>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</si>
  <si>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</si>
  <si>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</si>
  <si>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</si>
  <si>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</si>
  <si>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</si>
  <si>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</si>
  <si>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</si>
  <si>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</si>
  <si>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</si>
  <si>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</si>
  <si>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</si>
  <si>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</si>
  <si>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</si>
  <si>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</si>
  <si>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</si>
  <si>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</si>
  <si>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</si>
  <si>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</si>
  <si>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</si>
  <si>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</si>
  <si>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</si>
  <si>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</si>
  <si>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</si>
  <si>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</si>
  <si>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</si>
  <si>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</si>
  <si>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</si>
  <si>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</si>
  <si>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</si>
  <si>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</si>
  <si>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</si>
  <si>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</si>
  <si>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</si>
  <si>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</si>
  <si>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</si>
  <si>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</si>
  <si>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</si>
  <si>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</si>
  <si>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</si>
  <si>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</si>
  <si>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</si>
  <si>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</si>
  <si>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</si>
  <si>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</si>
  <si>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</si>
  <si>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</si>
  <si>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</si>
  <si>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</si>
  <si>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</si>
  <si>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</si>
  <si>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</si>
  <si>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</si>
  <si>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</si>
  <si>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</si>
  <si>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</si>
  <si>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</si>
  <si>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</si>
  <si>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</si>
  <si>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</si>
  <si>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</si>
  <si>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</si>
  <si>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</si>
  <si>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</si>
  <si>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</si>
  <si>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</si>
  <si>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</si>
  <si>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</si>
  <si>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</si>
  <si>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</si>
  <si>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</si>
  <si>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</si>
  <si>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</si>
  <si>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</si>
  <si>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</si>
  <si>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</si>
  <si>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</si>
  <si>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</si>
  <si>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</si>
  <si>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</si>
  <si>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</si>
  <si>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</si>
  <si>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</si>
  <si>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</si>
  <si>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</si>
  <si>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</si>
  <si>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</si>
  <si>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</si>
  <si>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</si>
  <si>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</si>
  <si>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</si>
  <si>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</si>
  <si>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</si>
  <si>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</si>
  <si>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</si>
  <si>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</si>
  <si>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</si>
  <si>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</si>
  <si>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</si>
  <si>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</si>
  <si>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</si>
  <si>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</si>
  <si>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</si>
  <si>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</si>
  <si>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</si>
  <si>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</si>
  <si>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</si>
  <si>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</si>
  <si>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</si>
  <si>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</si>
  <si>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</si>
  <si>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</si>
  <si>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</si>
  <si>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</si>
  <si>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</si>
  <si>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</si>
  <si>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</si>
  <si>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</si>
  <si>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</si>
  <si>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</si>
  <si>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</si>
  <si>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</si>
  <si>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</si>
  <si>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</si>
  <si>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</si>
  <si>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</si>
  <si>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</si>
  <si>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</si>
  <si>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</si>
  <si>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</si>
  <si>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</si>
  <si>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</si>
  <si>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</si>
  <si>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</si>
  <si>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</si>
  <si>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</si>
  <si>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</si>
  <si>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</si>
  <si>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</si>
  <si>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</si>
  <si>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</si>
  <si>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</si>
  <si>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</si>
  <si>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</si>
  <si>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</si>
  <si>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</si>
  <si>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</si>
  <si>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</si>
  <si>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</si>
  <si>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</si>
  <si>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</si>
  <si>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</si>
  <si>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</si>
  <si>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</si>
  <si>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</si>
  <si>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</si>
  <si>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</si>
  <si>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</si>
  <si>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</si>
  <si>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</si>
  <si>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</si>
  <si>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</si>
  <si>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</si>
  <si>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</si>
  <si>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</si>
  <si>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</si>
  <si>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</si>
  <si>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</si>
  <si>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</si>
  <si>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</si>
  <si>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</si>
  <si>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</si>
  <si>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</si>
  <si>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</si>
  <si>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</si>
  <si>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</si>
  <si>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</si>
  <si>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</si>
  <si>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</si>
  <si>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</si>
  <si>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</si>
  <si>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</si>
  <si>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</si>
  <si>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</si>
  <si>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</si>
  <si>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</si>
  <si>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</si>
  <si>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</si>
  <si>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</si>
  <si>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</si>
  <si>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</si>
  <si>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</si>
  <si>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</si>
  <si>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</si>
  <si>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</si>
  <si>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</si>
  <si>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</si>
  <si>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</si>
  <si>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</si>
  <si>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</si>
  <si>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</si>
  <si>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</si>
  <si>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</si>
  <si>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</si>
  <si>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</si>
  <si>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</si>
  <si>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</si>
  <si>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</si>
  <si>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</si>
  <si>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</si>
  <si>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</si>
  <si>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</si>
  <si>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</si>
  <si>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</si>
  <si>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</si>
  <si>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</si>
  <si>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</si>
  <si>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</si>
  <si>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</si>
  <si>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</si>
  <si>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</si>
  <si>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</si>
  <si>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</si>
  <si>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</si>
  <si>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</si>
  <si>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</si>
  <si>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</si>
  <si>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</si>
  <si>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</si>
  <si>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</si>
  <si>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</si>
  <si>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</si>
  <si>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</si>
  <si>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</si>
  <si>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</si>
  <si>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</si>
  <si>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</si>
  <si>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</si>
  <si>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</si>
  <si>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</si>
  <si>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</si>
  <si>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</si>
  <si>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</si>
  <si>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</si>
  <si>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</si>
  <si>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</si>
  <si>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</si>
  <si>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</si>
  <si>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</si>
  <si>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</si>
  <si>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</si>
  <si>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</si>
  <si>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</si>
  <si>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</si>
  <si>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</si>
  <si>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</si>
  <si>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</si>
  <si>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</si>
  <si>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</si>
  <si>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</si>
  <si>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</si>
  <si>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</si>
  <si>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</si>
  <si>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</si>
  <si>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</si>
  <si>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</si>
  <si>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</si>
  <si>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</si>
  <si>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</si>
  <si>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</si>
  <si>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</si>
  <si>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</si>
  <si>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</si>
  <si>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</si>
  <si>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</si>
  <si>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</si>
  <si>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</si>
  <si>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</si>
  <si>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</si>
  <si>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</si>
  <si>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</si>
  <si>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</si>
  <si>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</si>
  <si>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</si>
  <si>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</si>
  <si>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</si>
  <si>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</si>
  <si>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</si>
  <si>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</si>
  <si>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</si>
  <si>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</si>
  <si>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</si>
  <si>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</si>
  <si>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</si>
  <si>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</si>
  <si>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</si>
  <si>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</si>
  <si>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</si>
  <si>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</si>
  <si>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</si>
  <si>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</si>
  <si>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</si>
  <si>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</si>
  <si>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</si>
  <si>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</si>
  <si>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</si>
  <si>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</si>
  <si>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</si>
  <si>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</si>
  <si>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</si>
  <si>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</si>
  <si>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</si>
  <si>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</si>
  <si>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</si>
  <si>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</si>
  <si>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</si>
  <si>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</si>
  <si>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</si>
  <si>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</si>
  <si>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</si>
  <si>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</si>
  <si>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</si>
  <si>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</si>
  <si>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</si>
  <si>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</si>
  <si>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</si>
  <si>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</si>
  <si>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</si>
  <si>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</si>
  <si>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</si>
  <si>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</si>
  <si>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</si>
  <si>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</si>
  <si>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</si>
  <si>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</si>
  <si>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</si>
  <si>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</si>
  <si>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</si>
  <si>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</si>
  <si>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</si>
  <si>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</si>
  <si>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</si>
  <si>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</si>
  <si>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</si>
  <si>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</si>
  <si>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</si>
  <si>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</si>
  <si>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</si>
  <si>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</si>
  <si>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</si>
  <si>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</si>
  <si>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</si>
  <si>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</si>
  <si>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</si>
  <si>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</si>
  <si>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</si>
  <si>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</si>
  <si>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</si>
  <si>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</si>
  <si>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</si>
  <si>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</si>
  <si>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</si>
  <si>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</si>
  <si>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</si>
  <si>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</si>
  <si>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</si>
  <si>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</si>
  <si>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</si>
  <si>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</si>
  <si>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</si>
  <si>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</si>
  <si>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</si>
  <si>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</si>
  <si>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</si>
  <si>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</si>
  <si>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</si>
  <si>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</si>
  <si>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</si>
  <si>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</si>
  <si>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</si>
  <si>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</si>
  <si>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</si>
  <si>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</si>
  <si>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</si>
  <si>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</si>
  <si>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</si>
  <si>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</si>
  <si>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</si>
  <si>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</si>
  <si>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</si>
  <si>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</si>
  <si>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</si>
  <si>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</si>
  <si>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</si>
  <si>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</si>
  <si>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</si>
  <si>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</si>
  <si>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</si>
  <si>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</si>
  <si>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</si>
  <si>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</si>
  <si>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</si>
  <si>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</si>
  <si>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</si>
  <si>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</si>
  <si>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</si>
  <si>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</si>
  <si>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</si>
  <si>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</si>
  <si>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</si>
  <si>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</si>
  <si>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</si>
  <si>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</si>
  <si>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</si>
  <si>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</si>
  <si>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</si>
  <si>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</si>
  <si>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</si>
  <si>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</si>
  <si>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</si>
  <si>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</si>
  <si>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</si>
  <si>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</si>
  <si>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</si>
  <si>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</si>
  <si>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</si>
  <si>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</si>
  <si>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</si>
  <si>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</si>
  <si>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</si>
  <si>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</si>
  <si>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</si>
  <si>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</si>
  <si>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</si>
  <si>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</si>
  <si>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</si>
  <si>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</si>
  <si>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</si>
  <si>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</si>
  <si>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</si>
  <si>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</si>
  <si>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</si>
  <si>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</si>
  <si>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</si>
  <si>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</si>
  <si>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</si>
  <si>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</si>
  <si>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</si>
  <si>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</si>
  <si>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</si>
  <si>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</si>
  <si>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</si>
  <si>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</si>
  <si>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</si>
  <si>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</si>
  <si>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</si>
  <si>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</si>
  <si>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</si>
  <si>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</si>
  <si>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</si>
  <si>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</si>
  <si>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</si>
  <si>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</si>
  <si>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</si>
  <si>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</si>
  <si>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</si>
  <si>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</si>
  <si>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</si>
  <si>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</si>
  <si>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</si>
  <si>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</si>
  <si>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</si>
  <si>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</si>
  <si>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</si>
  <si>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</si>
  <si>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</si>
  <si>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</si>
  <si>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</si>
  <si>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</si>
  <si>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</si>
  <si>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</si>
  <si>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</si>
  <si>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</si>
  <si>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</si>
  <si>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</si>
  <si>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</si>
  <si>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</si>
  <si>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</si>
  <si>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</si>
  <si>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</si>
  <si>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</si>
  <si>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</si>
  <si>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</si>
  <si>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</si>
  <si>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</si>
  <si>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</si>
  <si>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</si>
  <si>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</si>
  <si>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</si>
  <si>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</si>
  <si>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</si>
  <si>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</si>
  <si>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</si>
  <si>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</si>
  <si>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</si>
  <si>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</si>
  <si>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</si>
  <si>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</si>
  <si>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</si>
  <si>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</si>
  <si>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</si>
  <si>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</si>
  <si>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</si>
  <si>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</si>
  <si>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</si>
  <si>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</si>
  <si>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</si>
  <si>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</si>
  <si>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</si>
  <si>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</si>
  <si>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</si>
  <si>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</si>
  <si>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</si>
  <si>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</si>
  <si>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</si>
  <si>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</si>
  <si>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</si>
  <si>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</si>
  <si>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</si>
  <si>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</si>
  <si>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</si>
  <si>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</si>
  <si>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</si>
  <si>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</si>
  <si>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</si>
  <si>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</si>
  <si>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</si>
  <si>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</si>
  <si>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</si>
  <si>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</si>
  <si>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</si>
  <si>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</si>
  <si>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</si>
  <si>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</si>
  <si>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</si>
  <si>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</si>
  <si>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</si>
  <si>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</si>
  <si>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</si>
  <si>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</si>
  <si>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</si>
  <si>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</si>
  <si>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</si>
  <si>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</si>
  <si>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</si>
  <si>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</si>
  <si>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</si>
  <si>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</si>
  <si>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</si>
  <si>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</si>
  <si>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</si>
  <si>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</si>
  <si>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</si>
  <si>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</si>
  <si>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</si>
  <si>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</si>
  <si>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</si>
  <si>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</si>
  <si>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</si>
  <si>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</si>
  <si>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</si>
  <si>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</si>
  <si>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</si>
  <si>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</si>
  <si>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</si>
  <si>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</si>
  <si>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</si>
  <si>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</si>
  <si>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</si>
  <si>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</si>
  <si>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</si>
  <si>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</si>
  <si>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</si>
  <si>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</si>
  <si>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</si>
  <si>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</si>
  <si>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</si>
  <si>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</si>
  <si>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</si>
  <si>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</si>
  <si>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</si>
  <si>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</si>
  <si>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</si>
  <si>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</si>
  <si>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</si>
  <si>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</si>
  <si>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</si>
  <si>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</si>
  <si>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</si>
  <si>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</si>
  <si>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</si>
  <si>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</si>
  <si>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</si>
  <si>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</si>
  <si>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</si>
  <si>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</si>
  <si>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</si>
  <si>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</si>
  <si>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</si>
  <si>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</si>
  <si>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</si>
  <si>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</si>
  <si>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</si>
  <si>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</si>
  <si>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</si>
  <si>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</si>
  <si>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</si>
  <si>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</si>
  <si>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</si>
  <si>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</si>
  <si>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</si>
  <si>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</si>
  <si>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</si>
  <si>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</si>
  <si>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</si>
  <si>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</si>
  <si>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</si>
  <si>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</si>
  <si>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</si>
  <si>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</si>
  <si>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</si>
  <si>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</si>
  <si>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</si>
  <si>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</si>
  <si>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</si>
  <si>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</si>
  <si>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</si>
  <si>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</si>
  <si>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</si>
  <si>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</si>
  <si>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</si>
  <si>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</si>
  <si>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</si>
  <si>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</si>
  <si>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</si>
  <si>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</si>
  <si>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</si>
  <si>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</si>
  <si>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</si>
  <si>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</si>
  <si>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</si>
  <si>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</si>
  <si>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</si>
  <si>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</si>
  <si>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</si>
  <si>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</si>
  <si>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</si>
  <si>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</si>
  <si>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</si>
  <si>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</si>
  <si>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</si>
  <si>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</si>
  <si>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</si>
  <si>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</si>
  <si>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</si>
  <si>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</si>
  <si>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</si>
  <si>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</si>
  <si>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</si>
  <si>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</si>
  <si>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</si>
  <si>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</si>
  <si>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</si>
  <si>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</si>
  <si>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</si>
  <si>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</si>
  <si>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</si>
  <si>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</si>
  <si>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</si>
  <si>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</si>
  <si>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</si>
  <si>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</si>
  <si>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</si>
  <si>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</si>
  <si>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</si>
  <si>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</si>
  <si>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</si>
  <si>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</si>
  <si>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</si>
  <si>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</si>
  <si>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</si>
  <si>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</si>
  <si>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</si>
  <si>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</si>
  <si>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</si>
  <si>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</si>
  <si>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</si>
  <si>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</si>
  <si>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</si>
  <si>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</si>
  <si>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</si>
  <si>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</si>
  <si>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</si>
  <si>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</si>
  <si>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</si>
  <si>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</si>
  <si>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</si>
  <si>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</si>
  <si>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</si>
  <si>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</si>
  <si>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</si>
  <si>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</si>
  <si>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</si>
  <si>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</si>
  <si>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</si>
  <si>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</si>
  <si>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</si>
  <si>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</si>
  <si>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</si>
  <si>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</si>
  <si>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</si>
  <si>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</si>
  <si>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</si>
  <si>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</si>
  <si>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</si>
  <si>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</si>
  <si>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</si>
  <si>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</si>
  <si>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</si>
  <si>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</si>
  <si>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</si>
  <si>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</si>
  <si>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</si>
  <si>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</si>
  <si>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</si>
  <si>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</si>
  <si>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</si>
  <si>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</si>
  <si>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</si>
  <si>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</si>
  <si>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</si>
  <si>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</si>
  <si>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</si>
  <si>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</si>
  <si>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</si>
  <si>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</si>
  <si>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</si>
  <si>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</si>
  <si>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</si>
  <si>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</si>
  <si>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</si>
  <si>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</si>
  <si>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</si>
  <si>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</si>
  <si>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</si>
  <si>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</si>
  <si>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</si>
  <si>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</si>
  <si>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</si>
  <si>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</si>
  <si>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</si>
  <si>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</si>
  <si>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</si>
  <si>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</si>
  <si>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</si>
  <si>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</si>
  <si>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</si>
  <si>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</si>
  <si>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</si>
  <si>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</si>
  <si>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</si>
  <si>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</si>
  <si>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</si>
  <si>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</si>
  <si>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</si>
  <si>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</si>
  <si>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</si>
  <si>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</si>
  <si>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</si>
  <si>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</si>
  <si>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</si>
  <si>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</si>
  <si>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</si>
  <si>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</si>
  <si>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</si>
  <si>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</si>
  <si>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</si>
  <si>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</si>
  <si>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</si>
  <si>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</si>
  <si>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</si>
  <si>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</si>
  <si>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</si>
  <si>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</si>
  <si>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</si>
  <si>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</si>
  <si>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</si>
  <si>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</si>
  <si>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</si>
  <si>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</si>
  <si>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</si>
  <si>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</si>
  <si>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</si>
  <si>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</si>
  <si>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</si>
  <si>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</si>
  <si>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</si>
  <si>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</si>
  <si>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</si>
  <si>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</si>
  <si>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</si>
  <si>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</si>
  <si>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</si>
  <si>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</si>
  <si>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</si>
  <si>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</si>
  <si>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</si>
  <si>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</si>
  <si>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</si>
  <si>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</si>
  <si>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</si>
  <si>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</si>
  <si>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</si>
  <si>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</si>
  <si>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</si>
  <si>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</si>
  <si>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</si>
  <si>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</si>
  <si>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</si>
  <si>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</si>
  <si>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</si>
  <si>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</si>
  <si>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</si>
  <si>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</si>
  <si>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</si>
  <si>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</si>
  <si>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</si>
  <si>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</si>
  <si>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</si>
  <si>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</si>
  <si>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</si>
  <si>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</si>
  <si>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</si>
  <si>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</si>
  <si>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</si>
  <si>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</si>
  <si>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</si>
  <si>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</si>
  <si>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</si>
  <si>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</si>
  <si>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</si>
  <si>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</si>
  <si>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</si>
  <si>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</si>
  <si>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</si>
  <si>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</si>
  <si>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</si>
  <si>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</si>
  <si>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</si>
  <si>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</si>
  <si>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</si>
  <si>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</si>
  <si>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</si>
  <si>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</si>
  <si>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</si>
  <si>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</si>
  <si>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</si>
  <si>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</si>
  <si>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</si>
  <si>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</si>
  <si>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</si>
  <si>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</si>
  <si>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</si>
  <si>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</si>
  <si>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</si>
  <si>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</si>
  <si>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</si>
  <si>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</si>
  <si>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</si>
  <si>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</si>
  <si>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</si>
  <si>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</si>
  <si>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</si>
  <si>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</si>
  <si>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</si>
  <si>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</si>
  <si>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</si>
  <si>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</si>
  <si>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</si>
  <si>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</si>
  <si>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</si>
  <si>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</si>
  <si>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</si>
  <si>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</si>
  <si>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</si>
  <si>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</si>
  <si>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</si>
  <si>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</si>
  <si>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</si>
  <si>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</si>
  <si>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</si>
  <si>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</si>
  <si>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</si>
  <si>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</si>
  <si>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</si>
  <si>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</si>
  <si>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</si>
  <si>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</si>
  <si>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</si>
  <si>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</si>
  <si>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</si>
  <si>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</si>
  <si>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</si>
  <si>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</si>
  <si>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</si>
  <si>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</si>
  <si>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</si>
  <si>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</si>
  <si>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</si>
  <si>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</si>
  <si>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</si>
  <si>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</si>
  <si>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</si>
  <si>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</si>
  <si>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</si>
  <si>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</si>
  <si>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</si>
  <si>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</si>
  <si>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</si>
  <si>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</si>
  <si>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</si>
  <si>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</si>
  <si>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</si>
  <si>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</si>
  <si>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</si>
  <si>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</si>
  <si>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</si>
  <si>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</si>
  <si>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</si>
  <si>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</si>
  <si>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</si>
  <si>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</si>
  <si>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</si>
  <si>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</si>
  <si>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</si>
  <si>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</si>
  <si>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</si>
  <si>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</si>
  <si>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</si>
  <si>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</si>
  <si>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</si>
  <si>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</si>
  <si>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</si>
  <si>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</si>
  <si>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</si>
  <si>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</si>
  <si>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</si>
  <si>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</si>
  <si>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</si>
  <si>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</si>
  <si>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</si>
  <si>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</si>
  <si>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</si>
  <si>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</si>
  <si>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</si>
  <si>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</si>
  <si>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</si>
  <si>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</si>
  <si>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</si>
  <si>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</si>
  <si>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</si>
  <si>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</si>
  <si>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</si>
  <si>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</si>
  <si>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</si>
  <si>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</si>
  <si>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</si>
  <si>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</si>
  <si>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</si>
  <si>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</si>
  <si>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</si>
  <si>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</si>
  <si>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</si>
  <si>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</si>
  <si>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</si>
  <si>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</si>
  <si>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</si>
  <si>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</si>
  <si>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</si>
  <si>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</si>
  <si>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</si>
  <si>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</si>
  <si>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</si>
  <si>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</si>
  <si>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</si>
  <si>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</si>
  <si>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</si>
  <si>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</si>
  <si>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</si>
  <si>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</si>
  <si>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</si>
  <si>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</si>
  <si>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</si>
  <si>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</si>
  <si>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</si>
  <si>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</si>
  <si>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</si>
  <si>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</si>
  <si>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</si>
  <si>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</si>
  <si>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</si>
  <si>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</si>
  <si>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</si>
  <si>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</si>
  <si>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</si>
  <si>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</si>
  <si>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</si>
  <si>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</si>
  <si>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</si>
  <si>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</si>
  <si>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</si>
  <si>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</si>
  <si>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</si>
  <si>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</si>
  <si>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</si>
  <si>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</si>
  <si>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</si>
  <si>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</si>
  <si>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</si>
  <si>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</si>
  <si>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</si>
  <si>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</si>
  <si>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</si>
  <si>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</si>
  <si>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</si>
  <si>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</si>
  <si>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</si>
  <si>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</si>
  <si>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</si>
  <si>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</si>
  <si>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</si>
  <si>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</si>
  <si>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</si>
  <si>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</si>
  <si>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</si>
  <si>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</si>
  <si>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</si>
  <si>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</si>
  <si>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</si>
  <si>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</si>
  <si>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</si>
  <si>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</si>
  <si>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</si>
  <si>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</si>
  <si>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</si>
  <si>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</si>
  <si>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</si>
  <si>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</si>
  <si>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</si>
  <si>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</si>
  <si>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</si>
  <si>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</si>
  <si>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</si>
  <si>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</si>
  <si>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</si>
  <si>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</si>
  <si>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</si>
  <si>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</si>
  <si>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</si>
  <si>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</si>
  <si>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</si>
  <si>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</si>
  <si>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</si>
  <si>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</si>
  <si>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</si>
  <si>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</si>
  <si>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</si>
  <si>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</si>
  <si>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</si>
  <si>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</si>
  <si>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</si>
  <si>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</si>
  <si>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</si>
  <si>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</si>
  <si>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</si>
  <si>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</si>
  <si>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</si>
  <si>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</si>
  <si>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</si>
  <si>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</si>
  <si>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</si>
  <si>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</si>
  <si>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</si>
  <si>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</si>
  <si>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</si>
  <si>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</si>
  <si>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</si>
  <si>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</si>
  <si>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</si>
  <si>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</si>
  <si>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</si>
  <si>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</si>
  <si>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</si>
  <si>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</si>
  <si>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</si>
  <si>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</si>
  <si>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</si>
  <si>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</si>
  <si>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</si>
  <si>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</si>
  <si>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</si>
  <si>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</si>
  <si>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</si>
  <si>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</si>
  <si>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</si>
  <si>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</si>
  <si>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</si>
  <si>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</si>
  <si>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</si>
  <si>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</si>
  <si>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</si>
  <si>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</si>
  <si>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</si>
  <si>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</si>
  <si>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</si>
  <si>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</si>
  <si>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</si>
  <si>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</si>
  <si>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</si>
  <si>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</si>
  <si>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</si>
  <si>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</si>
  <si>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</si>
  <si>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</si>
  <si>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</si>
  <si>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</si>
  <si>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</si>
  <si>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</si>
  <si>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</si>
  <si>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</si>
  <si>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</si>
  <si>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</si>
  <si>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</si>
  <si>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</si>
  <si>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</si>
  <si>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</si>
  <si>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</si>
  <si>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</si>
  <si>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</si>
  <si>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</si>
  <si>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</si>
  <si>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</si>
  <si>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</si>
  <si>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</si>
  <si>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</si>
  <si>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</si>
  <si>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</si>
  <si>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</si>
  <si>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</si>
  <si>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</si>
  <si>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</si>
  <si>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</si>
  <si>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</si>
  <si>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</si>
  <si>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</si>
  <si>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</si>
  <si>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</si>
  <si>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</si>
  <si>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</si>
  <si>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</si>
  <si>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</si>
  <si>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</si>
  <si>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</si>
  <si>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</si>
  <si>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</si>
  <si>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</si>
  <si>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</si>
  <si>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</si>
  <si>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</si>
  <si>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</si>
  <si>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</si>
  <si>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</si>
  <si>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</si>
  <si>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</si>
  <si>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</si>
  <si>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</si>
  <si>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</si>
  <si>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</si>
  <si>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</si>
  <si>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</si>
  <si>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</si>
  <si>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</si>
  <si>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</si>
  <si>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</si>
  <si>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</si>
  <si>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</si>
  <si>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</si>
  <si>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</si>
  <si>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</si>
  <si>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</si>
  <si>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</si>
  <si>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</si>
  <si>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</si>
  <si>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</si>
  <si>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</si>
  <si>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</si>
  <si>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</si>
  <si>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</si>
  <si>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</si>
  <si>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</si>
  <si>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</si>
  <si>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</si>
  <si>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</si>
  <si>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</si>
  <si>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</si>
  <si>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</si>
  <si>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</si>
  <si>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</si>
  <si>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</si>
  <si>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</si>
  <si>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</si>
  <si>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</si>
  <si>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</si>
  <si>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</si>
  <si>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</si>
  <si>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</si>
  <si>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</si>
  <si>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</si>
  <si>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</si>
  <si>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</si>
  <si>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</si>
  <si>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</si>
  <si>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</si>
  <si>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</si>
  <si>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</si>
  <si>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</si>
  <si>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</si>
  <si>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</si>
  <si>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</si>
  <si>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</si>
  <si>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</si>
  <si>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</si>
  <si>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</si>
  <si>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</si>
  <si>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</si>
  <si>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</si>
  <si>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</si>
  <si>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</si>
  <si>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</si>
  <si>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</si>
  <si>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</si>
  <si>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</si>
  <si>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</si>
  <si>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</si>
  <si>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</si>
  <si>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</si>
  <si>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</si>
  <si>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</si>
  <si>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</si>
  <si>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</si>
  <si>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</si>
  <si>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</si>
  <si>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</si>
  <si>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</si>
  <si>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</si>
  <si>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</si>
  <si>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</si>
  <si>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</si>
  <si>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</si>
  <si>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</si>
  <si>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</si>
  <si>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</si>
  <si>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</si>
  <si>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</si>
  <si>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</si>
  <si>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</si>
  <si>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</si>
  <si>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</si>
  <si>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</si>
  <si>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</si>
  <si>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</si>
  <si>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</si>
  <si>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</si>
  <si>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</si>
  <si>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</si>
  <si>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</si>
  <si>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</si>
  <si>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</si>
  <si>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</si>
  <si>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</si>
  <si>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</si>
  <si>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</si>
  <si>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</si>
  <si>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</si>
  <si>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</si>
  <si>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</si>
  <si>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</si>
  <si>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</si>
  <si>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</si>
  <si>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</si>
  <si>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</si>
  <si>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</si>
  <si>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</si>
  <si>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</si>
  <si>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</si>
  <si>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</si>
  <si>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</si>
  <si>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</si>
  <si>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</si>
  <si>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</si>
  <si>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</si>
  <si>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</si>
  <si>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</si>
  <si>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</si>
  <si>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</si>
  <si>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</si>
  <si>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</si>
  <si>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</si>
  <si>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</si>
  <si>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</si>
  <si>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</si>
  <si>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</si>
  <si>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</si>
  <si>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</si>
  <si>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</si>
  <si>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</si>
  <si>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</si>
  <si>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</si>
  <si>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</si>
  <si>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</si>
  <si>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</si>
  <si>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</si>
  <si>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</si>
  <si>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</si>
  <si>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</si>
  <si>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</si>
  <si>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</si>
  <si>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</si>
  <si>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</si>
  <si>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</si>
  <si>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</si>
  <si>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</si>
  <si>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</si>
  <si>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</si>
  <si>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</si>
  <si>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</si>
  <si>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</si>
  <si>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</si>
  <si>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</si>
  <si>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</si>
  <si>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</si>
  <si>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</si>
  <si>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</si>
  <si>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</si>
  <si>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</si>
  <si>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</si>
  <si>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</si>
  <si>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</si>
  <si>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</si>
  <si>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</si>
  <si>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</si>
  <si>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</si>
  <si>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</si>
  <si>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</si>
  <si>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</si>
  <si>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</si>
  <si>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</si>
  <si>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</si>
  <si>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</si>
  <si>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</si>
  <si>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</si>
  <si>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</si>
  <si>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</si>
  <si>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</si>
  <si>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</si>
  <si>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</si>
  <si>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</si>
  <si>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</si>
  <si>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</si>
  <si>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</si>
  <si>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</si>
  <si>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</si>
  <si>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</si>
  <si>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</si>
  <si>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</si>
  <si>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</si>
  <si>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</si>
  <si>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</si>
  <si>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</si>
  <si>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</si>
  <si>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</si>
  <si>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</si>
  <si>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</si>
  <si>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</si>
  <si>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</si>
  <si>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</si>
  <si>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</si>
  <si>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</si>
  <si>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</si>
  <si>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</si>
  <si>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</si>
  <si>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</si>
  <si>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</si>
  <si>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</si>
  <si>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</si>
  <si>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</si>
  <si>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</si>
  <si>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</si>
  <si>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</si>
  <si>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</si>
  <si>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</si>
  <si>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</si>
  <si>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</si>
  <si>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</si>
  <si>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</si>
  <si>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</si>
  <si>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</si>
  <si>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</si>
  <si>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</si>
  <si>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</si>
  <si>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</si>
  <si>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</si>
  <si>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</si>
  <si>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</si>
  <si>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</si>
  <si>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</si>
  <si>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</si>
  <si>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</si>
  <si>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</si>
  <si>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</si>
  <si>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</si>
  <si>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</si>
  <si>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</si>
  <si>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</si>
  <si>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</si>
  <si>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</si>
  <si>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</si>
  <si>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</si>
  <si>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</si>
  <si>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</si>
  <si>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</si>
  <si>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</si>
  <si>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</si>
  <si>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</si>
  <si>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</si>
  <si>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</si>
  <si>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</si>
  <si>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</si>
  <si>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</si>
  <si>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</si>
  <si>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</si>
  <si>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</si>
  <si>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</si>
  <si>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</si>
  <si>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</si>
  <si>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</si>
  <si>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</si>
  <si>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</si>
  <si>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</si>
  <si>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</si>
  <si>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</si>
  <si>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</si>
  <si>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</si>
  <si>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</si>
  <si>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</si>
  <si>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</si>
  <si>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</si>
  <si>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</si>
  <si>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</si>
  <si>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</si>
  <si>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</si>
  <si>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</si>
  <si>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</si>
  <si>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</si>
  <si>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</si>
  <si>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</si>
  <si>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</si>
  <si>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</si>
  <si>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</si>
  <si>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</si>
  <si>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</si>
  <si>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</si>
  <si>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</si>
  <si>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</si>
  <si>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</si>
  <si>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</si>
  <si>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</si>
  <si>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</si>
  <si>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</si>
  <si>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</si>
  <si>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</si>
  <si>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</si>
  <si>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</si>
  <si>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</si>
  <si>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</si>
  <si>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</si>
  <si>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</si>
  <si>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</si>
  <si>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</si>
  <si>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</si>
  <si>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</si>
  <si>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</si>
  <si>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</si>
  <si>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</si>
  <si>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</si>
  <si>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</si>
  <si>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</si>
  <si>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</si>
  <si>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</si>
  <si>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</si>
  <si>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</si>
  <si>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</si>
  <si>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</si>
  <si>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</si>
  <si>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</si>
  <si>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</si>
  <si>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</si>
  <si>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</si>
  <si>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</si>
  <si>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</si>
  <si>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</si>
  <si>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</si>
  <si>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</si>
  <si>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</si>
  <si>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</si>
  <si>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</si>
  <si>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</si>
  <si>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</si>
  <si>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</si>
  <si>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</si>
  <si>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</si>
  <si>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</si>
  <si>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</si>
  <si>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</si>
  <si>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</si>
  <si>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</si>
  <si>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</si>
  <si>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</si>
  <si>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</si>
  <si>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</si>
  <si>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</si>
  <si>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</si>
  <si>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</si>
  <si>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</si>
  <si>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</si>
  <si>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</si>
  <si>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</si>
  <si>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</si>
  <si>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</si>
  <si>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</si>
  <si>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</si>
  <si>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</si>
  <si>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</si>
  <si>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</si>
  <si>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</si>
  <si>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</si>
  <si>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</si>
  <si>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</si>
  <si>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</si>
  <si>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</si>
  <si>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</si>
  <si>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</si>
  <si>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</si>
  <si>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</si>
  <si>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</si>
  <si>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</si>
  <si>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</si>
  <si>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</si>
  <si>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</si>
  <si>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</si>
  <si>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</si>
  <si>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</si>
  <si>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</si>
  <si>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</si>
  <si>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</si>
  <si>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</si>
  <si>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</si>
  <si>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</si>
  <si>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</si>
  <si>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</si>
  <si>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</si>
  <si>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</si>
  <si>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</si>
  <si>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</si>
  <si>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</si>
  <si>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</si>
  <si>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</si>
  <si>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</si>
  <si>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</si>
  <si>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</si>
  <si>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</si>
  <si>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</si>
  <si>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</si>
  <si>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</si>
  <si>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</si>
  <si>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</si>
  <si>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</si>
  <si>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</si>
  <si>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</si>
  <si>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</si>
  <si>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</si>
  <si>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</si>
  <si>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</si>
  <si>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</si>
  <si>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</si>
  <si>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</si>
  <si>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</si>
  <si>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</si>
  <si>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</si>
  <si>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</si>
  <si>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</si>
  <si>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</si>
  <si>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</si>
  <si>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</si>
  <si>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</si>
  <si>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</si>
  <si>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</si>
  <si>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</si>
  <si>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</si>
  <si>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</si>
  <si>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</si>
  <si>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</si>
  <si>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</si>
  <si>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</si>
  <si>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</si>
  <si>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</si>
  <si>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</si>
  <si>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</si>
  <si>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</si>
  <si>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</si>
  <si>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</si>
  <si>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</si>
  <si>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</si>
  <si>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</si>
  <si>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</si>
  <si>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</si>
  <si>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</si>
  <si>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</si>
  <si>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</si>
  <si>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</si>
  <si>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</si>
  <si>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</si>
  <si>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</si>
  <si>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</si>
  <si>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</si>
  <si>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</si>
  <si>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</si>
  <si>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</si>
  <si>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</si>
  <si>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</si>
  <si>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</si>
  <si>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</si>
  <si>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</si>
  <si>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</si>
  <si>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</si>
  <si>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</si>
  <si>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</si>
  <si>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</si>
  <si>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</si>
  <si>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</si>
  <si>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</si>
  <si>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</si>
  <si>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</si>
  <si>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</si>
  <si>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</si>
  <si>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</si>
  <si>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</si>
  <si>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</si>
  <si>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</si>
  <si>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</si>
  <si>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</si>
  <si>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</si>
  <si>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</si>
  <si>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</si>
  <si>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</si>
  <si>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</si>
  <si>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</si>
  <si>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</si>
  <si>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</si>
  <si>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</si>
  <si>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</si>
  <si>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</si>
  <si>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</si>
  <si>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</si>
  <si>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</si>
  <si>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</si>
  <si>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</si>
  <si>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</si>
  <si>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</si>
  <si>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</si>
  <si>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</si>
  <si>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</si>
  <si>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</si>
  <si>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</si>
  <si>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</si>
  <si>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</si>
  <si>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</si>
  <si>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</si>
  <si>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</si>
  <si>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</si>
  <si>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</si>
  <si>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</si>
  <si>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</si>
  <si>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</si>
  <si>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</si>
  <si>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</si>
  <si>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</si>
  <si>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</si>
  <si>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</si>
  <si>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</si>
  <si>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</si>
  <si>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</si>
  <si>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</si>
  <si>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</si>
  <si>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</si>
  <si>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</si>
  <si>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</si>
  <si>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</si>
  <si>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</si>
  <si>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</si>
  <si>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</si>
  <si>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</si>
  <si>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</si>
  <si>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</si>
  <si>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</si>
  <si>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</si>
  <si>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</si>
  <si>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</si>
  <si>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</si>
  <si>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</si>
  <si>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</si>
  <si>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</si>
  <si>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</si>
  <si>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</si>
  <si>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</si>
  <si>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</si>
  <si>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</si>
  <si>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</si>
  <si>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</si>
  <si>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</si>
  <si>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</si>
  <si>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</si>
  <si>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</si>
  <si>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</si>
  <si>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</si>
  <si>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</si>
  <si>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</si>
  <si>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</si>
  <si>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</si>
  <si>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</si>
  <si>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</si>
  <si>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</si>
  <si>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</si>
  <si>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</si>
  <si>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</si>
  <si>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</si>
  <si>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</si>
  <si>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</si>
  <si>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</si>
  <si>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</si>
  <si>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</si>
  <si>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</si>
  <si>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</si>
  <si>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</si>
  <si>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</si>
  <si>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</si>
  <si>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</si>
  <si>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</si>
  <si>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</si>
  <si>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</si>
  <si>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</si>
  <si>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</si>
  <si>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</si>
  <si>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</si>
  <si>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</si>
  <si>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</si>
  <si>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</si>
  <si>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</si>
  <si>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</si>
  <si>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</si>
  <si>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</si>
  <si>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</si>
  <si>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</si>
  <si>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</si>
  <si>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</si>
  <si>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</si>
  <si>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</si>
  <si>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</si>
  <si>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</si>
  <si>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</si>
  <si>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</si>
  <si>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</si>
  <si>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</si>
  <si>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</si>
  <si>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</si>
  <si>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</si>
  <si>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</si>
  <si>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</si>
  <si>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</si>
  <si>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</si>
  <si>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</si>
  <si>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</si>
  <si>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</si>
  <si>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</si>
  <si>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</si>
  <si>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</si>
  <si>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</si>
  <si>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</si>
  <si>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</si>
  <si>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</si>
  <si>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</si>
  <si>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</si>
  <si>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</si>
  <si>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</si>
  <si>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</si>
  <si>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</si>
  <si>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</si>
  <si>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</si>
  <si>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</si>
  <si>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</si>
  <si>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</si>
  <si>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</si>
  <si>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</si>
  <si>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</si>
  <si>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</si>
  <si>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</si>
  <si>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</si>
  <si>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</si>
  <si>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</si>
  <si>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</si>
  <si>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</si>
  <si>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</si>
  <si>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</si>
  <si>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</si>
  <si>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</si>
  <si>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</si>
  <si>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</si>
  <si>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</si>
  <si>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</si>
  <si>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</si>
  <si>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</si>
  <si>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</si>
  <si>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</si>
  <si>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</si>
  <si>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</si>
  <si>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</si>
  <si>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</si>
  <si>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</si>
  <si>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</si>
  <si>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</si>
  <si>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</si>
  <si>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</si>
  <si>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</si>
  <si>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</si>
  <si>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</si>
  <si>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</si>
  <si>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</si>
  <si>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</si>
  <si>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</si>
  <si>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</si>
  <si>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</si>
  <si>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</si>
  <si>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</si>
  <si>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</si>
  <si>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</si>
  <si>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</si>
  <si>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</si>
  <si>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</si>
  <si>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</si>
  <si>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</si>
  <si>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</si>
  <si>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</si>
  <si>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</si>
  <si>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</si>
  <si>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</si>
  <si>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</si>
  <si>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</si>
  <si>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</si>
  <si>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</si>
  <si>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</si>
  <si>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</si>
  <si>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</si>
  <si>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</si>
  <si>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</si>
  <si>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</si>
  <si>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</si>
  <si>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</si>
  <si>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</si>
  <si>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</si>
  <si>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</si>
  <si>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</si>
  <si>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</si>
  <si>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</si>
  <si>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</si>
  <si>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</si>
  <si>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</si>
  <si>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</si>
  <si>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</si>
  <si>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</si>
  <si>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</si>
  <si>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</si>
  <si>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</si>
  <si>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</si>
  <si>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</si>
  <si>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</si>
  <si>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</si>
  <si>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</si>
  <si>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</si>
  <si>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</si>
  <si>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</si>
  <si>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</si>
  <si>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</si>
  <si>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</si>
  <si>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</si>
  <si>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</si>
  <si>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</si>
  <si>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</si>
  <si>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</si>
  <si>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</si>
  <si>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</si>
  <si>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</si>
  <si>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</si>
  <si>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</si>
  <si>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</si>
  <si>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</si>
  <si>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</si>
  <si>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</si>
  <si>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</si>
  <si>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</si>
  <si>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</si>
  <si>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</si>
  <si>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</si>
  <si>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</si>
  <si>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</si>
  <si>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</si>
  <si>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</si>
  <si>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</si>
  <si>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</si>
  <si>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</si>
  <si>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</si>
  <si>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</si>
  <si>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</si>
  <si>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</si>
  <si>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</si>
  <si>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</si>
  <si>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</si>
  <si>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</si>
  <si>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</si>
  <si>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</si>
  <si>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</si>
  <si>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</si>
  <si>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</si>
  <si>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</si>
  <si>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</si>
  <si>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</si>
  <si>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</si>
  <si>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</si>
  <si>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</si>
  <si>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</si>
  <si>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</si>
  <si>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</si>
  <si>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</si>
  <si>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</si>
  <si>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</si>
  <si>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</si>
  <si>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</si>
  <si>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</si>
  <si>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</si>
  <si>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</si>
  <si>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</si>
  <si>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</si>
  <si>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</si>
  <si>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</si>
  <si>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</si>
  <si>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</si>
  <si>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</si>
  <si>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</si>
  <si>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</si>
  <si>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</si>
  <si>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</si>
  <si>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</si>
  <si>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</si>
  <si>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</si>
  <si>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</si>
  <si>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</si>
  <si>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</si>
  <si>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</si>
  <si>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</si>
  <si>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</si>
  <si>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</si>
  <si>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</si>
  <si>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</si>
  <si>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</si>
  <si>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</si>
  <si>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</si>
  <si>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</si>
  <si>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</si>
  <si>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</si>
  <si>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</si>
  <si>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</si>
  <si>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</si>
  <si>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</si>
  <si>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</si>
  <si>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</si>
  <si>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</si>
  <si>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</si>
  <si>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</si>
  <si>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</si>
  <si>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</si>
  <si>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</si>
  <si>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</si>
  <si>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</si>
  <si>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</si>
  <si>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</si>
  <si>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</si>
  <si>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</si>
  <si>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</si>
  <si>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</si>
  <si>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</si>
  <si>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</si>
  <si>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</si>
  <si>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</si>
  <si>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</si>
  <si>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</si>
  <si>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</si>
  <si>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</si>
  <si>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</si>
  <si>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</si>
  <si>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</si>
  <si>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</si>
  <si>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</si>
  <si>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</si>
  <si>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</si>
  <si>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</si>
  <si>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</si>
  <si>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</si>
  <si>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</si>
  <si>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</si>
  <si>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</si>
  <si>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</si>
  <si>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</si>
  <si>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</si>
  <si>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</si>
  <si>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</si>
  <si>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</si>
  <si>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</si>
  <si>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</si>
  <si>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</si>
  <si>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</si>
  <si>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</si>
  <si>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</si>
  <si>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</si>
  <si>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</si>
  <si>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</si>
  <si>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</si>
  <si>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</si>
  <si>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</si>
  <si>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</si>
  <si>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</si>
  <si>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</si>
  <si>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</si>
  <si>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</si>
  <si>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</si>
  <si>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</si>
  <si>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</si>
  <si>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</si>
  <si>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</si>
  <si>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</si>
  <si>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</si>
  <si>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</si>
  <si>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</si>
  <si>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</si>
  <si>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</si>
  <si>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</si>
  <si>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</si>
  <si>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</si>
  <si>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</si>
  <si>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</si>
  <si>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</si>
  <si>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</si>
  <si>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</si>
  <si>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</si>
  <si>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</si>
  <si>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</si>
  <si>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</si>
  <si>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</si>
  <si>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</si>
  <si>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</si>
  <si>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</si>
  <si>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</si>
  <si>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</si>
  <si>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</si>
  <si>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</si>
  <si>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</si>
  <si>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</si>
  <si>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</si>
  <si>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</si>
  <si>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</si>
  <si>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</si>
  <si>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</si>
  <si>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</si>
  <si>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</si>
  <si>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</si>
  <si>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</si>
  <si>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</si>
  <si>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</si>
  <si>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</si>
  <si>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</si>
  <si>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</si>
  <si>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</si>
  <si>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</si>
  <si>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</si>
  <si>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</si>
  <si>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</si>
  <si>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</si>
  <si>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</si>
  <si>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</si>
  <si>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</si>
  <si>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</si>
  <si>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</si>
  <si>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</si>
  <si>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</si>
  <si>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</si>
  <si>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</si>
  <si>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</si>
  <si>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</si>
  <si>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</si>
  <si>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</si>
  <si>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</si>
  <si>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</si>
  <si>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</si>
  <si>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</si>
  <si>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</si>
  <si>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</si>
  <si>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</si>
  <si>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</si>
  <si>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</si>
  <si>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</si>
  <si>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</si>
  <si>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</si>
  <si>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</si>
  <si>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</si>
  <si>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</si>
  <si>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</si>
  <si>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</si>
  <si>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</si>
  <si>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</si>
  <si>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</si>
  <si>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</si>
  <si>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</si>
  <si>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</si>
  <si>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</si>
  <si>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</si>
  <si>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</si>
  <si>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</si>
  <si>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</si>
  <si>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</si>
  <si>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</si>
  <si>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</si>
  <si>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</si>
  <si>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</si>
  <si>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</si>
  <si>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</si>
  <si>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</si>
  <si>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</si>
  <si>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</si>
  <si>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</si>
  <si>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</si>
  <si>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</si>
  <si>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</si>
  <si>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</si>
  <si>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</si>
  <si>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</si>
  <si>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</si>
  <si>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</si>
  <si>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</si>
  <si>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</si>
  <si>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</si>
  <si>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</si>
  <si>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</si>
  <si>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</si>
  <si>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</si>
  <si>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</si>
  <si>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</si>
  <si>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</si>
  <si>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</si>
  <si>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</si>
  <si>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</si>
  <si>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</si>
  <si>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</si>
  <si>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</si>
  <si>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</si>
  <si>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</si>
  <si>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</si>
  <si>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</si>
  <si>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</si>
  <si>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</si>
  <si>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</si>
  <si>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</si>
  <si>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</si>
  <si>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</si>
  <si>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</si>
  <si>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</si>
  <si>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</si>
  <si>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</si>
  <si>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</si>
  <si>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</si>
  <si>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</si>
  <si>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</si>
  <si>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</si>
  <si>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</si>
  <si>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</si>
  <si>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</si>
  <si>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</si>
  <si>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</si>
  <si>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</si>
  <si>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</si>
  <si>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</si>
  <si>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</si>
  <si>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</si>
  <si>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</si>
  <si>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</si>
  <si>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</si>
  <si>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</si>
  <si>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</si>
  <si>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</si>
  <si>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</si>
  <si>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</si>
  <si>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</si>
  <si>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</si>
  <si>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</si>
  <si>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</si>
  <si>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</si>
  <si>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</si>
  <si>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</si>
  <si>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</si>
  <si>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</si>
  <si>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</si>
  <si>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</si>
  <si>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</si>
  <si>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</si>
  <si>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</si>
  <si>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</si>
  <si>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</si>
  <si>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</si>
  <si>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</si>
  <si>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</si>
  <si>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</si>
  <si>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</si>
  <si>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</si>
  <si>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</si>
  <si>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</si>
  <si>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</si>
  <si>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</si>
  <si>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</si>
  <si>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</si>
  <si>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</si>
  <si>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</si>
  <si>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</si>
  <si>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</si>
  <si>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</si>
  <si>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</si>
  <si>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</si>
  <si>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</si>
  <si>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</si>
  <si>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</si>
  <si>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</si>
  <si>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</si>
  <si>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</si>
  <si>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</si>
  <si>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</si>
  <si>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</si>
  <si>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</si>
  <si>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</si>
  <si>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</si>
  <si>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</si>
  <si>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</si>
  <si>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</si>
  <si>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</si>
  <si>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</si>
  <si>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</si>
  <si>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</si>
  <si>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</si>
  <si>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</si>
  <si>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</si>
  <si>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</si>
  <si>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</si>
  <si>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</si>
  <si>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</si>
  <si>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</si>
  <si>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</si>
  <si>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</si>
  <si>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</si>
  <si>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</si>
  <si>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</si>
  <si>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</si>
  <si>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</si>
  <si>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</si>
  <si>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</si>
  <si>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</si>
  <si>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</si>
  <si>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</si>
  <si>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</si>
  <si>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</si>
  <si>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</si>
  <si>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</si>
  <si>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</si>
  <si>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</si>
  <si>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</si>
  <si>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</si>
  <si>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</si>
  <si>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</si>
  <si>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</si>
  <si>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</si>
  <si>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</si>
  <si>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</si>
  <si>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</si>
  <si>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</si>
  <si>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</si>
  <si>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</si>
  <si>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</si>
  <si>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</si>
  <si>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</si>
  <si>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</si>
  <si>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</si>
  <si>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</si>
  <si>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</si>
  <si>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</si>
  <si>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</si>
  <si>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</si>
  <si>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</si>
  <si>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</si>
  <si>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</si>
  <si>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</si>
  <si>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</si>
  <si>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</si>
  <si>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</si>
  <si>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</si>
  <si>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</si>
  <si>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</si>
  <si>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</si>
  <si>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</si>
  <si>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</si>
  <si>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</si>
  <si>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</si>
  <si>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</si>
  <si>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</si>
  <si>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</si>
  <si>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</si>
  <si>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</si>
  <si>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</si>
  <si>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</si>
  <si>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</si>
  <si>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</si>
  <si>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</si>
  <si>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</si>
  <si>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</si>
  <si>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</si>
  <si>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</si>
  <si>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</si>
  <si>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</si>
  <si>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</si>
  <si>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</si>
  <si>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</si>
  <si>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</si>
  <si>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</si>
  <si>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</si>
  <si>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</si>
  <si>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</si>
  <si>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</si>
  <si>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</si>
  <si>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</si>
  <si>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</si>
  <si>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</si>
  <si>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</si>
  <si>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</si>
  <si>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</si>
  <si>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</si>
  <si>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</si>
  <si>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</si>
  <si>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</si>
  <si>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</si>
  <si>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</si>
  <si>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</si>
  <si>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</si>
  <si>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</si>
  <si>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</si>
  <si>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</si>
  <si>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</si>
  <si>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</si>
  <si>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</si>
  <si>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</si>
  <si>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</si>
  <si>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</si>
  <si>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</si>
  <si>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</si>
  <si>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</si>
  <si>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</si>
  <si>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</si>
  <si>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</si>
  <si>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</si>
  <si>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</si>
  <si>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</si>
  <si>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</si>
  <si>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</si>
  <si>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</si>
  <si>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</si>
  <si>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</si>
  <si>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</si>
  <si>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</si>
  <si>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</si>
  <si>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</si>
  <si>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</si>
  <si>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</si>
  <si>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</si>
  <si>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</si>
  <si>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</si>
  <si>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</si>
  <si>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</si>
  <si>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</si>
  <si>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</si>
  <si>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</si>
  <si>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</si>
  <si>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</si>
  <si>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</si>
  <si>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</si>
  <si>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</si>
  <si>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</si>
  <si>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</si>
  <si>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</si>
  <si>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</si>
  <si>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</si>
  <si>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</si>
  <si>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</si>
  <si>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</si>
  <si>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</si>
  <si>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</si>
  <si>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</si>
  <si>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</si>
  <si>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</si>
  <si>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</si>
  <si>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</si>
  <si>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</si>
  <si>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</si>
  <si>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</si>
  <si>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</si>
  <si>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</si>
  <si>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</si>
  <si>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</si>
  <si>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</si>
  <si>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</si>
  <si>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</si>
  <si>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</si>
  <si>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</si>
  <si>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</si>
  <si>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</si>
  <si>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</si>
  <si>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</si>
  <si>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</si>
  <si>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</si>
  <si>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</si>
  <si>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</si>
  <si>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</si>
  <si>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</si>
  <si>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</si>
  <si>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</si>
  <si>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</si>
  <si>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</si>
  <si>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</si>
  <si>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</si>
  <si>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</si>
  <si>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</si>
  <si>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</si>
  <si>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</si>
  <si>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</si>
  <si>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</si>
  <si>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</si>
  <si>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</si>
  <si>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</si>
  <si>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</si>
  <si>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</si>
  <si>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</si>
  <si>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</si>
  <si>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</si>
  <si>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</si>
  <si>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</si>
  <si>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</si>
  <si>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</si>
  <si>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</si>
  <si>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</si>
  <si>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</si>
  <si>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</si>
  <si>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</si>
  <si>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</si>
  <si>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</si>
  <si>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</si>
  <si>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</si>
  <si>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</si>
  <si>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</si>
  <si>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</si>
  <si>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</si>
  <si>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</si>
  <si>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</si>
  <si>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</si>
  <si>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</si>
  <si>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</si>
  <si>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</si>
  <si>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</si>
  <si>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</si>
  <si>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</si>
  <si>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</si>
  <si>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</si>
  <si>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</si>
  <si>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</si>
  <si>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</si>
  <si>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</si>
  <si>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</si>
  <si>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</si>
  <si>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</si>
  <si>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</si>
  <si>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</si>
  <si>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</si>
  <si>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</si>
  <si>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</si>
  <si>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</si>
  <si>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</si>
  <si>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</si>
  <si>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</si>
  <si>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</si>
  <si>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</si>
  <si>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</si>
  <si>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</si>
  <si>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</si>
  <si>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</si>
  <si>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</si>
  <si>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</si>
  <si>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</si>
  <si>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</si>
  <si>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</si>
  <si>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</si>
  <si>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</si>
  <si>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</si>
  <si>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</si>
  <si>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</si>
  <si>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</si>
  <si>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</si>
  <si>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</si>
  <si>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</si>
  <si>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</si>
  <si>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</si>
  <si>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</si>
  <si>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</si>
  <si>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</si>
  <si>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</si>
  <si>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</si>
  <si>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</si>
  <si>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</si>
  <si>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</si>
  <si>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</si>
  <si>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</si>
  <si>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</si>
  <si>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</si>
  <si>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</si>
  <si>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</si>
  <si>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</si>
  <si>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</si>
  <si>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</si>
  <si>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</si>
  <si>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</si>
  <si>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</si>
  <si>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</si>
  <si>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</si>
  <si>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</si>
  <si>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</si>
  <si>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</si>
  <si>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</si>
  <si>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</si>
  <si>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</si>
  <si>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</si>
  <si>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</si>
  <si>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</si>
  <si>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</si>
  <si>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</si>
  <si>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</si>
  <si>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</si>
  <si>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</si>
  <si>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</si>
  <si>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</si>
  <si>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</si>
  <si>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</si>
  <si>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</si>
  <si>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</si>
  <si>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</si>
  <si>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</si>
  <si>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</si>
  <si>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</si>
  <si>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</si>
  <si>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</si>
  <si>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</si>
  <si>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</si>
  <si>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</si>
  <si>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</si>
  <si>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</si>
  <si>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</si>
  <si>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</si>
  <si>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</si>
  <si>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</si>
  <si>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</si>
  <si>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</si>
  <si>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</si>
  <si>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</si>
  <si>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</si>
  <si>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</si>
  <si>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</si>
  <si>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</si>
  <si>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</si>
  <si>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</si>
  <si>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</si>
  <si>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</si>
  <si>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</si>
  <si>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</si>
  <si>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</si>
  <si>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</si>
  <si>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</si>
  <si>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</si>
  <si>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</si>
  <si>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</si>
  <si>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</si>
  <si>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</si>
  <si>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</si>
  <si>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</si>
  <si>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</si>
  <si>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</si>
  <si>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</si>
  <si>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</si>
  <si>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</si>
  <si>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</si>
  <si>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</si>
  <si>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</si>
  <si>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</si>
  <si>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</si>
  <si>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</si>
  <si>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</si>
  <si>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</si>
  <si>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</si>
  <si>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</si>
  <si>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</si>
  <si>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</si>
  <si>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</si>
  <si>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</si>
  <si>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</si>
  <si>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</si>
  <si>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</si>
  <si>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</si>
  <si>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</si>
  <si>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</si>
  <si>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</si>
  <si>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</si>
  <si>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</si>
  <si>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</si>
  <si>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</si>
  <si>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</si>
  <si>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</si>
  <si>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</si>
  <si>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</si>
  <si>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</si>
  <si>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</si>
  <si>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</si>
  <si>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</si>
  <si>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</si>
  <si>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</si>
  <si>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</si>
  <si>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</si>
  <si>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</si>
  <si>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</si>
  <si>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</si>
  <si>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</si>
  <si>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</si>
  <si>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</si>
  <si>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</si>
  <si>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</si>
  <si>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</si>
  <si>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</si>
  <si>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</si>
  <si>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</si>
  <si>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</si>
  <si>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</si>
  <si>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</si>
  <si>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</si>
  <si>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</si>
  <si>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</si>
  <si>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</si>
  <si>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</si>
  <si>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</si>
  <si>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</si>
  <si>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</si>
  <si>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</si>
  <si>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</si>
  <si>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</si>
  <si>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</si>
  <si>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</si>
  <si>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</si>
  <si>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</si>
  <si>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</si>
  <si>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</si>
  <si>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</si>
  <si>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</si>
  <si>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</si>
  <si>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</si>
  <si>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</si>
  <si>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</si>
  <si>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</si>
  <si>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</si>
  <si>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</si>
  <si>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</si>
  <si>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</si>
  <si>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</si>
  <si>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</si>
  <si>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</si>
  <si>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</si>
  <si>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</si>
  <si>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</si>
  <si>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</si>
  <si>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</si>
  <si>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</si>
  <si>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</si>
  <si>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</si>
  <si>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</si>
  <si>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</si>
  <si>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</si>
  <si>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</si>
  <si>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</si>
  <si>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</si>
  <si>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</si>
  <si>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</si>
  <si>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</si>
  <si>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</si>
  <si>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</si>
  <si>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</si>
  <si>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</si>
  <si>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</si>
  <si>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</si>
  <si>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</si>
  <si>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</si>
  <si>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</si>
  <si>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</si>
  <si>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</si>
  <si>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</si>
  <si>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</si>
  <si>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</si>
  <si>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</si>
  <si>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</si>
  <si>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</si>
  <si>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</si>
  <si>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</si>
  <si>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</si>
  <si>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</si>
  <si>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</si>
  <si>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</si>
  <si>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</si>
  <si>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</si>
  <si>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</si>
  <si>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</si>
  <si>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</si>
  <si>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</si>
  <si>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</si>
  <si>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</si>
  <si>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</si>
  <si>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</si>
  <si>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</si>
  <si>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</si>
  <si>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</si>
  <si>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</si>
  <si>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</si>
  <si>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</si>
  <si>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</si>
  <si>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</si>
  <si>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</si>
  <si>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</si>
  <si>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</si>
  <si>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</si>
  <si>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</si>
  <si>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</si>
  <si>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</si>
  <si>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</si>
  <si>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</si>
  <si>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</si>
  <si>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</si>
  <si>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</si>
  <si>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</si>
  <si>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</si>
  <si>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</si>
  <si>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</si>
  <si>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</si>
  <si>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</si>
  <si>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</si>
  <si>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</si>
  <si>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</si>
  <si>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</si>
  <si>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</si>
  <si>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</si>
  <si>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</si>
  <si>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</si>
  <si>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</si>
  <si>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</si>
  <si>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</si>
  <si>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</si>
  <si>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</si>
  <si>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</si>
  <si>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</si>
  <si>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</si>
  <si>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</si>
  <si>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</si>
  <si>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</si>
  <si>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</si>
  <si>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</si>
  <si>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</si>
  <si>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</si>
  <si>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</si>
  <si>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</si>
  <si>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</si>
  <si>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</si>
  <si>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</si>
  <si>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</si>
  <si>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</si>
  <si>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</si>
  <si>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</si>
  <si>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</si>
  <si>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</si>
  <si>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</si>
  <si>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</si>
  <si>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</si>
  <si>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</si>
  <si>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</si>
  <si>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</si>
  <si>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</si>
  <si>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</si>
  <si>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</si>
  <si>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</si>
  <si>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</si>
  <si>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</si>
  <si>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</si>
  <si>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</si>
  <si>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</si>
  <si>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</si>
  <si>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</si>
  <si>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</si>
  <si>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</si>
  <si>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</si>
  <si>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</si>
  <si>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</si>
  <si>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</si>
  <si>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</si>
  <si>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</si>
  <si>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</si>
  <si>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</si>
  <si>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</si>
  <si>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</si>
  <si>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</si>
  <si>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</si>
  <si>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</si>
  <si>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</si>
  <si>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</si>
  <si>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</si>
  <si>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</si>
  <si>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</si>
  <si>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</si>
  <si>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</si>
  <si>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</si>
  <si>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</si>
  <si>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</si>
  <si>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</si>
  <si>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</si>
  <si>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</si>
  <si>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</si>
  <si>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</si>
  <si>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</si>
  <si>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</si>
  <si>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</si>
  <si>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</si>
  <si>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</si>
  <si>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</si>
  <si>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</si>
  <si>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</si>
  <si>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</si>
  <si>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</si>
  <si>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</si>
  <si>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</si>
  <si>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</si>
  <si>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</si>
  <si>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</si>
  <si>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</si>
  <si>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</si>
  <si>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</si>
  <si>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</si>
  <si>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</si>
  <si>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</si>
  <si>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</si>
  <si>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</si>
  <si>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</si>
  <si>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</si>
  <si>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</si>
  <si>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</si>
  <si>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</si>
  <si>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</si>
  <si>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</si>
  <si>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</si>
  <si>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</si>
  <si>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</si>
  <si>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</si>
  <si>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</si>
  <si>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</si>
  <si>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</si>
  <si>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</si>
  <si>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</si>
  <si>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</si>
  <si>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</si>
  <si>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</si>
  <si>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</si>
  <si>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</si>
  <si>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</si>
  <si>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</si>
  <si>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</si>
  <si>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</si>
  <si>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</si>
  <si>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</si>
  <si>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</si>
  <si>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</si>
  <si>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</si>
  <si>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</si>
  <si>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</si>
  <si>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</si>
  <si>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</si>
  <si>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</si>
  <si>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</si>
  <si>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</si>
  <si>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</si>
  <si>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</si>
  <si>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</si>
  <si>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</si>
  <si>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</si>
  <si>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</si>
  <si>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</si>
  <si>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</si>
  <si>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</si>
  <si>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</si>
  <si>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</si>
  <si>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</si>
  <si>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</si>
  <si>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</si>
  <si>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</si>
  <si>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</si>
  <si>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</si>
  <si>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</si>
  <si>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</si>
  <si>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</si>
  <si>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</si>
  <si>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</si>
  <si>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</si>
  <si>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</si>
  <si>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</si>
  <si>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</si>
  <si>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</si>
  <si>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</si>
  <si>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</si>
  <si>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</si>
  <si>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</si>
  <si>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</si>
  <si>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</si>
  <si>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</si>
  <si>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</si>
  <si>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</si>
  <si>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</si>
  <si>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</si>
  <si>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</si>
  <si>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</si>
  <si>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</si>
  <si>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</si>
  <si>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</si>
  <si>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</si>
  <si>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</si>
  <si>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</si>
  <si>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</si>
  <si>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</si>
  <si>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</si>
  <si>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</si>
  <si>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</si>
  <si>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</si>
  <si>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</si>
  <si>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</si>
  <si>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</si>
  <si>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</si>
  <si>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</si>
  <si>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</si>
  <si>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</si>
  <si>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</si>
  <si>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</si>
  <si>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</si>
  <si>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</si>
  <si>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</si>
  <si>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</si>
  <si>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</si>
  <si>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</si>
  <si>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</si>
  <si>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</si>
  <si>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</si>
  <si>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</si>
  <si>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</si>
  <si>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</si>
  <si>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</si>
  <si>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</si>
  <si>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</si>
  <si>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</si>
  <si>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</si>
  <si>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</si>
  <si>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</si>
  <si>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</si>
  <si>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</si>
  <si>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</si>
  <si>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</si>
  <si>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</si>
  <si>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</si>
  <si>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</si>
  <si>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</si>
  <si>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</si>
  <si>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</si>
  <si>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</si>
  <si>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</si>
  <si>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</si>
  <si>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</si>
  <si>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</si>
  <si>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</si>
  <si>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</si>
  <si>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</si>
  <si>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</si>
  <si>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</si>
  <si>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</si>
  <si>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</si>
  <si>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</si>
  <si>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</si>
  <si>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</si>
  <si>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</si>
  <si>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</si>
  <si>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</si>
  <si>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</si>
  <si>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</si>
  <si>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</si>
  <si>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</si>
  <si>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</si>
  <si>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</si>
  <si>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</si>
  <si>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</si>
  <si>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</si>
  <si>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</si>
  <si>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</si>
  <si>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</si>
  <si>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</si>
  <si>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</si>
  <si>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</si>
  <si>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</si>
  <si>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</si>
  <si>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</si>
  <si>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</si>
  <si>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</si>
  <si>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</si>
  <si>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</si>
  <si>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</si>
  <si>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</si>
  <si>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</si>
  <si>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</si>
  <si>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</si>
  <si>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</si>
  <si>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</si>
  <si>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</si>
  <si>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</si>
  <si>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</si>
  <si>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</si>
  <si>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</si>
  <si>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</si>
  <si>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</si>
  <si>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</si>
  <si>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</si>
  <si>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</si>
  <si>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</si>
  <si>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</si>
  <si>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</si>
  <si>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</si>
  <si>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</si>
  <si>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</si>
  <si>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</si>
  <si>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</si>
  <si>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</si>
  <si>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</si>
  <si>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</si>
  <si>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</si>
  <si>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</si>
  <si>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</si>
  <si>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</si>
  <si>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</si>
  <si>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</si>
  <si>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</si>
  <si>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</si>
  <si>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</si>
  <si>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</si>
  <si>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</si>
  <si>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</si>
  <si>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</si>
  <si>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</si>
  <si>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</si>
  <si>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</si>
  <si>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</si>
  <si>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</si>
  <si>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</si>
  <si>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</si>
  <si>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</si>
  <si>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</si>
  <si>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</si>
  <si>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</si>
  <si>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</si>
  <si>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</si>
  <si>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</si>
  <si>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</si>
  <si>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</si>
  <si>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</si>
  <si>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</si>
  <si>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</si>
  <si>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</si>
  <si>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</si>
  <si>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</si>
  <si>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</si>
  <si>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</si>
  <si>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</si>
  <si>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</si>
  <si>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</si>
  <si>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</si>
  <si>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</si>
  <si>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</si>
  <si>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</si>
  <si>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</si>
  <si>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</si>
  <si>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</si>
  <si>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</si>
  <si>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</si>
  <si>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</si>
  <si>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</si>
  <si>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</si>
  <si>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</si>
  <si>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</si>
  <si>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</si>
  <si>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</si>
  <si>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</si>
  <si>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</si>
  <si>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</si>
  <si>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</si>
  <si>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</si>
  <si>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</si>
  <si>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</si>
  <si>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</si>
  <si>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</si>
  <si>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</si>
  <si>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</si>
  <si>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</si>
  <si>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</si>
  <si>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</si>
  <si>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</si>
  <si>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</si>
  <si>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</si>
  <si>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</si>
  <si>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</si>
  <si>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</si>
  <si>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</si>
  <si>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</si>
  <si>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</si>
  <si>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</si>
  <si>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</si>
  <si>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</si>
  <si>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</si>
  <si>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</si>
  <si>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</si>
  <si>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</si>
  <si>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</si>
  <si>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</si>
  <si>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</si>
  <si>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</si>
  <si>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</si>
  <si>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</si>
  <si>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</si>
  <si>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</si>
  <si>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</si>
  <si>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</si>
  <si>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</si>
  <si>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</si>
  <si>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</si>
  <si>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</si>
  <si>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</si>
  <si>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</si>
  <si>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</si>
  <si>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</si>
  <si>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</si>
  <si>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</si>
  <si>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</si>
  <si>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</si>
  <si>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</si>
  <si>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</si>
  <si>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</si>
  <si>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</si>
  <si>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</si>
  <si>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</si>
  <si>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</si>
  <si>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</si>
  <si>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</si>
  <si>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</si>
  <si>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</si>
  <si>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</si>
  <si>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</si>
  <si>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</si>
  <si>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</si>
  <si>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</si>
  <si>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</si>
  <si>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</si>
  <si>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</si>
  <si>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</si>
  <si>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</si>
  <si>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</si>
  <si>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</si>
  <si>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</si>
  <si>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</si>
  <si>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</si>
  <si>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</si>
  <si>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</si>
  <si>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</si>
  <si>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</si>
  <si>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</si>
  <si>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</si>
  <si>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</si>
  <si>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</si>
  <si>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</si>
  <si>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</si>
  <si>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</si>
  <si>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</si>
  <si>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</si>
  <si>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</si>
  <si>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</si>
  <si>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</si>
  <si>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</si>
  <si>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</si>
  <si>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</si>
  <si>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</si>
  <si>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</si>
  <si>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</si>
  <si>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</si>
  <si>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</si>
  <si>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</si>
  <si>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</si>
  <si>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</si>
  <si>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</si>
  <si>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</si>
  <si>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</si>
  <si>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</si>
  <si>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</si>
  <si>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</si>
  <si>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</si>
  <si>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</si>
  <si>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</si>
  <si>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</si>
  <si>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</si>
  <si>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</si>
  <si>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</si>
  <si>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</si>
  <si>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</si>
  <si>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</si>
  <si>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</si>
  <si>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</si>
  <si>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</si>
  <si>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</si>
  <si>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</si>
  <si>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</si>
  <si>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</si>
  <si>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</si>
  <si>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</si>
  <si>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</si>
  <si>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</si>
  <si>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</si>
  <si>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</si>
  <si>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</si>
  <si>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</si>
  <si>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</si>
  <si>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</si>
  <si>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</si>
  <si>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</si>
  <si>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</si>
  <si>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</si>
  <si>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</si>
  <si>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</si>
  <si>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</si>
  <si>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</si>
  <si>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</si>
  <si>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</si>
  <si>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</si>
  <si>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</si>
  <si>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</si>
  <si>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</si>
  <si>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</si>
  <si>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</si>
  <si>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</si>
  <si>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</si>
  <si>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</si>
  <si>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</si>
  <si>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</si>
  <si>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</si>
  <si>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</si>
  <si>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</si>
  <si>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</si>
  <si>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</si>
  <si>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</si>
  <si>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</si>
  <si>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</si>
  <si>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</si>
  <si>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</si>
  <si>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</si>
  <si>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</si>
  <si>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</si>
  <si>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</si>
  <si>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</si>
  <si>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</si>
  <si>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</si>
  <si>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</si>
  <si>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</si>
  <si>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</si>
  <si>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</si>
  <si>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</si>
  <si>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</si>
  <si>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</si>
  <si>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</si>
  <si>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</si>
  <si>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</si>
  <si>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</si>
  <si>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</si>
  <si>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</si>
  <si>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</si>
  <si>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</si>
  <si>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</si>
  <si>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</si>
  <si>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</si>
  <si>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</si>
  <si>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</si>
  <si>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</si>
  <si>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</si>
  <si>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</si>
  <si>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</si>
  <si>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</si>
  <si>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</si>
  <si>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</si>
  <si>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</si>
  <si>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</si>
  <si>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</si>
  <si>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</si>
  <si>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</si>
  <si>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</si>
  <si>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</si>
  <si>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</si>
  <si>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</si>
  <si>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</si>
  <si>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</si>
  <si>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</si>
  <si>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</si>
  <si>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</si>
  <si>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</si>
  <si>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</si>
  <si>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</si>
  <si>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</si>
  <si>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</si>
  <si>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</si>
  <si>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</si>
  <si>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</si>
  <si>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</si>
  <si>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</si>
  <si>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</si>
  <si>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</si>
  <si>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</si>
  <si>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</si>
  <si>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</si>
  <si>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</si>
  <si>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</si>
  <si>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</si>
  <si>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</si>
  <si>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</si>
  <si>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</si>
  <si>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</si>
  <si>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</si>
  <si>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</si>
  <si>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</si>
  <si>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</si>
  <si>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</si>
  <si>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</si>
  <si>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</si>
  <si>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</si>
  <si>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</si>
  <si>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</si>
  <si>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</si>
  <si>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</si>
  <si>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</si>
  <si>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</si>
  <si>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</si>
  <si>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</si>
  <si>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</si>
  <si>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</si>
  <si>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</si>
  <si>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</si>
  <si>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</si>
  <si>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</si>
  <si>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</si>
  <si>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</si>
  <si>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</si>
  <si>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</si>
  <si>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</si>
  <si>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</si>
  <si>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</si>
  <si>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</si>
  <si>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</si>
  <si>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</si>
  <si>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</si>
  <si>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</si>
  <si>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</si>
  <si>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</si>
  <si>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</si>
  <si>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</si>
  <si>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</si>
  <si>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</si>
  <si>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</si>
  <si>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</si>
  <si>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</si>
  <si>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</si>
  <si>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</si>
  <si>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</si>
  <si>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</si>
  <si>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</si>
  <si>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</si>
  <si>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</si>
  <si>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</si>
  <si>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</si>
  <si>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</si>
  <si>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</si>
  <si>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</si>
  <si>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</si>
  <si>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</si>
  <si>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</si>
  <si>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</si>
  <si>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</si>
  <si>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</si>
  <si>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</si>
  <si>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</si>
  <si>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</si>
  <si>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</si>
  <si>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</si>
  <si>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</si>
  <si>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</si>
  <si>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</si>
  <si>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</si>
  <si>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</si>
  <si>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</si>
  <si>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</si>
  <si>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</si>
  <si>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</si>
  <si>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</si>
  <si>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</si>
  <si>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</si>
  <si>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</si>
  <si>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</si>
  <si>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</si>
  <si>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</si>
  <si>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</si>
  <si>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</si>
  <si>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</si>
  <si>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</si>
  <si>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</si>
  <si>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</si>
  <si>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</si>
  <si>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</si>
  <si>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</si>
  <si>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</si>
  <si>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</si>
  <si>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</si>
  <si>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</si>
  <si>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</si>
  <si>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</si>
  <si>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</si>
  <si>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</si>
  <si>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</si>
  <si>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</si>
  <si>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</si>
  <si>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</si>
  <si>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</si>
  <si>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</si>
  <si>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</si>
  <si>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</si>
  <si>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</si>
  <si>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</si>
  <si>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</si>
  <si>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</si>
  <si>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</si>
  <si>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</si>
  <si>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</si>
  <si>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</si>
  <si>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</si>
  <si>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</si>
  <si>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</si>
  <si>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</si>
  <si>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</si>
  <si>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</si>
  <si>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</si>
  <si>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</si>
  <si>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</si>
  <si>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</si>
  <si>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</si>
  <si>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</si>
  <si>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</si>
  <si>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</si>
  <si>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</si>
  <si>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</si>
  <si>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</si>
  <si>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</si>
  <si>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</si>
  <si>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</si>
  <si>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</si>
  <si>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</si>
  <si>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</si>
  <si>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</si>
  <si>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</si>
  <si>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</si>
  <si>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</si>
  <si>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</si>
  <si>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</si>
  <si>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</si>
  <si>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</si>
  <si>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</si>
  <si>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</si>
  <si>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</si>
  <si>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</si>
  <si>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</si>
  <si>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</si>
  <si>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</si>
  <si>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</si>
  <si>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</si>
  <si>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</si>
  <si>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</si>
  <si>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</si>
  <si>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</si>
  <si>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</si>
  <si>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</si>
  <si>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</si>
  <si>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</si>
  <si>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</si>
  <si>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</si>
  <si>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</si>
  <si>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</si>
  <si>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</si>
  <si>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</si>
  <si>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</si>
  <si>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</si>
  <si>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</si>
  <si>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</si>
  <si>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</si>
  <si>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</si>
  <si>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</si>
  <si>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</si>
  <si>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</si>
  <si>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</si>
  <si>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</si>
  <si>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</si>
  <si>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</si>
  <si>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</si>
  <si>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</si>
  <si>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</si>
  <si>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</si>
  <si>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</si>
  <si>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</si>
  <si>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</si>
  <si>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</si>
  <si>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</si>
  <si>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</si>
  <si>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</si>
  <si>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</si>
  <si>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</si>
  <si>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</si>
  <si>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</si>
  <si>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</si>
  <si>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</si>
  <si>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</si>
  <si>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</si>
  <si>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</si>
  <si>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</si>
  <si>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</si>
  <si>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</si>
  <si>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</si>
  <si>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</si>
  <si>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</si>
  <si>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</si>
  <si>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</si>
  <si>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</si>
  <si>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</si>
  <si>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</si>
  <si>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</si>
  <si>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</si>
  <si>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</si>
  <si>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</si>
  <si>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</si>
  <si>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</si>
  <si>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</si>
  <si>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</si>
  <si>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</si>
  <si>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</si>
  <si>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</si>
  <si>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</si>
  <si>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</si>
  <si>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</si>
  <si>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</si>
  <si>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</si>
  <si>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</si>
  <si>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</si>
  <si>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</si>
  <si>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</si>
  <si>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</si>
  <si>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</si>
  <si>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</si>
  <si>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</si>
  <si>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</si>
  <si>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</si>
  <si>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</si>
  <si>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</si>
  <si>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</si>
  <si>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</si>
  <si>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</si>
  <si>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</si>
  <si>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</si>
  <si>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</si>
  <si>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</si>
  <si>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</si>
  <si>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</si>
  <si>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</si>
  <si>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</si>
  <si>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</si>
  <si>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</si>
  <si>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</si>
  <si>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</si>
  <si>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</si>
  <si>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</si>
  <si>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</si>
  <si>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</si>
  <si>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</si>
  <si>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</si>
  <si>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</si>
  <si>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</si>
  <si>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</si>
  <si>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</si>
  <si>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</si>
  <si>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</si>
  <si>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</si>
  <si>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</si>
  <si>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</si>
  <si>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</si>
  <si>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</si>
  <si>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</si>
  <si>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</si>
  <si>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</si>
  <si>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</si>
  <si>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</si>
  <si>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</si>
  <si>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</si>
  <si>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</si>
  <si>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</si>
  <si>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</si>
  <si>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</si>
  <si>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</si>
  <si>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</si>
  <si>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</si>
  <si>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</si>
  <si>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</si>
  <si>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</si>
  <si>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</si>
  <si>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</si>
  <si>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</si>
  <si>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</si>
  <si>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</si>
  <si>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</si>
  <si>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</si>
  <si>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</si>
  <si>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</si>
  <si>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</si>
  <si>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</si>
  <si>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</si>
  <si>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</si>
  <si>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</si>
  <si>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</si>
  <si>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</si>
  <si>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</si>
  <si>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</si>
  <si>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</si>
  <si>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</si>
  <si>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</si>
  <si>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</si>
  <si>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</si>
  <si>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</si>
  <si>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</si>
  <si>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</si>
  <si>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</si>
  <si>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</si>
  <si>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</si>
  <si>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</si>
  <si>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</si>
  <si>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</si>
  <si>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</si>
  <si>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</si>
  <si>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</si>
  <si>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</si>
  <si>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</si>
  <si>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</si>
  <si>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</si>
  <si>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</si>
  <si>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</si>
  <si>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</si>
  <si>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</si>
  <si>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</si>
  <si>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</si>
  <si>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</si>
  <si>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</si>
  <si>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</si>
  <si>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</si>
  <si>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</si>
  <si>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</si>
  <si>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</si>
  <si>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</si>
  <si>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</si>
  <si>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</si>
  <si>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</si>
  <si>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</si>
  <si>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</si>
  <si>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</si>
  <si>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</si>
  <si>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</si>
  <si>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</si>
  <si>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</si>
  <si>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</si>
  <si>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</si>
  <si>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</si>
  <si>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</si>
  <si>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</si>
  <si>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</si>
  <si>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</si>
  <si>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</si>
  <si>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</si>
  <si>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</si>
  <si>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</si>
  <si>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</si>
  <si>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</si>
  <si>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</si>
  <si>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</si>
  <si>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</si>
  <si>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</si>
  <si>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</si>
  <si>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</si>
  <si>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</si>
  <si>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</si>
  <si>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</si>
  <si>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</si>
  <si>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</si>
  <si>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</si>
  <si>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</si>
  <si>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</si>
  <si>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</si>
  <si>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</si>
  <si>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</si>
  <si>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</si>
  <si>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</si>
  <si>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</si>
  <si>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</si>
  <si>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</si>
  <si>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</si>
  <si>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</si>
  <si>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</si>
  <si>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</si>
  <si>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</si>
  <si>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</si>
  <si>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</si>
  <si>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</si>
  <si>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</si>
  <si>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</si>
  <si>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</si>
  <si>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</si>
  <si>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</si>
  <si>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</si>
  <si>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</si>
  <si>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</si>
  <si>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</si>
  <si>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</si>
  <si>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</si>
  <si>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</si>
  <si>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</si>
  <si>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</si>
  <si>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</si>
  <si>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</si>
  <si>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</si>
  <si>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</si>
  <si>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</si>
  <si>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</si>
  <si>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</si>
  <si>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</si>
  <si>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</si>
  <si>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</si>
  <si>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</si>
  <si>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</si>
  <si>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</si>
  <si>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</si>
  <si>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</si>
  <si>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</si>
  <si>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</si>
  <si>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</si>
  <si>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</si>
  <si>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</si>
  <si>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</si>
  <si>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</si>
  <si>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</si>
  <si>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</si>
  <si>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</si>
  <si>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</si>
  <si>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</si>
  <si>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</si>
  <si>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</si>
  <si>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</si>
  <si>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</si>
  <si>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</si>
  <si>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</si>
  <si>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</si>
  <si>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</si>
  <si>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</si>
  <si>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</si>
  <si>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</si>
  <si>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</si>
  <si>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</si>
  <si>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</si>
  <si>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</si>
  <si>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</si>
  <si>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</si>
  <si>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</si>
  <si>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</si>
  <si>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</si>
  <si>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</si>
  <si>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</si>
  <si>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</si>
  <si>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</si>
  <si>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</si>
  <si>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</si>
  <si>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</si>
  <si>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</si>
  <si>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</si>
  <si>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</si>
  <si>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</si>
  <si>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</si>
  <si>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</si>
  <si>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</si>
  <si>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</si>
  <si>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</si>
  <si>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</si>
  <si>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</si>
  <si>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</si>
  <si>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</si>
  <si>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</si>
  <si>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</si>
  <si>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</si>
  <si>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</si>
  <si>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</si>
  <si>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</si>
  <si>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</si>
  <si>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</si>
  <si>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</si>
  <si>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</si>
  <si>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</si>
  <si>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</si>
  <si>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</si>
  <si>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</si>
  <si>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</si>
  <si>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</si>
  <si>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</si>
  <si>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</si>
  <si>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</si>
  <si>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</si>
  <si>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</si>
  <si>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</si>
  <si>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</si>
  <si>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</si>
  <si>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</si>
  <si>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</si>
  <si>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</si>
  <si>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</si>
  <si>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</si>
  <si>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</si>
  <si>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</si>
  <si>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</si>
  <si>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</si>
  <si>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</si>
  <si>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</si>
  <si>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</si>
  <si>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</si>
  <si>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</si>
  <si>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</si>
  <si>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</si>
  <si>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</si>
  <si>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</si>
  <si>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</si>
  <si>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</si>
  <si>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</si>
  <si>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</si>
  <si>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</si>
  <si>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</si>
  <si>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</si>
  <si>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</si>
  <si>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</si>
  <si>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</si>
  <si>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</si>
  <si>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</si>
  <si>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</si>
  <si>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</si>
  <si>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</si>
  <si>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</si>
  <si>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</si>
  <si>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</si>
  <si>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</si>
  <si>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</si>
  <si>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</si>
  <si>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</si>
  <si>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</si>
  <si>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</si>
  <si>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</si>
  <si>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</si>
  <si>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</si>
  <si>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</si>
  <si>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</si>
  <si>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</si>
  <si>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</si>
  <si>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</si>
  <si>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</si>
  <si>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</si>
  <si>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</si>
  <si>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</si>
  <si>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</si>
  <si>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</si>
  <si>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</si>
  <si>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</si>
  <si>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</si>
  <si>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</si>
  <si>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</si>
  <si>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</si>
  <si>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</si>
  <si>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</si>
  <si>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</si>
  <si>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</si>
  <si>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</si>
  <si>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</si>
  <si>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</si>
  <si>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</si>
  <si>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</si>
  <si>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</si>
  <si>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</si>
  <si>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</si>
  <si>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</si>
  <si>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</si>
  <si>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</si>
  <si>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</si>
  <si>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</si>
  <si>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</si>
  <si>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</si>
  <si>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</si>
  <si>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</si>
  <si>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</si>
  <si>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</si>
  <si>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</si>
  <si>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</si>
  <si>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</si>
  <si>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</si>
  <si>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</si>
  <si>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</si>
  <si>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</si>
  <si>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</si>
  <si>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</si>
  <si>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</si>
  <si>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</si>
  <si>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</si>
  <si>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</si>
  <si>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</si>
  <si>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</si>
  <si>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</si>
  <si>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</si>
  <si>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</si>
  <si>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</si>
  <si>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</si>
  <si>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</si>
  <si>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</si>
  <si>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</si>
  <si>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</si>
  <si>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</si>
  <si>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</si>
  <si>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</si>
  <si>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</si>
  <si>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</si>
  <si>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</si>
  <si>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</si>
  <si>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</si>
  <si>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</si>
  <si>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</si>
  <si>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</si>
  <si>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</si>
  <si>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</si>
  <si>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</si>
  <si>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</si>
  <si>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</si>
  <si>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</si>
  <si>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</si>
  <si>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</si>
  <si>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</si>
  <si>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</si>
  <si>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</si>
  <si>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</si>
  <si>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</si>
  <si>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</si>
  <si>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</si>
  <si>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</si>
  <si>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</si>
  <si>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</si>
  <si>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</si>
  <si>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</si>
  <si>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</si>
  <si>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</si>
  <si>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</si>
  <si>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</si>
  <si>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</si>
  <si>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</si>
  <si>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</si>
  <si>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</si>
  <si>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</si>
  <si>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</si>
  <si>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</si>
  <si>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</si>
  <si>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</si>
  <si>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</si>
  <si>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</si>
  <si>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</si>
  <si>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</si>
  <si>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</si>
  <si>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</si>
  <si>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</si>
  <si>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</si>
  <si>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</si>
  <si>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</si>
  <si>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</si>
  <si>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</si>
  <si>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</si>
  <si>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</si>
  <si>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</si>
  <si>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</si>
  <si>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</si>
  <si>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</si>
  <si>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</si>
  <si>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</si>
  <si>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</si>
  <si>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</si>
  <si>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</si>
  <si>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</si>
  <si>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</si>
  <si>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</si>
  <si>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</si>
  <si>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</si>
  <si>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</si>
  <si>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</si>
  <si>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</si>
  <si>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</si>
  <si>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</si>
  <si>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</si>
  <si>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</si>
  <si>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</si>
  <si>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</si>
  <si>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</si>
  <si>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</si>
  <si>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</si>
  <si>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</si>
  <si>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</si>
  <si>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</si>
  <si>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</si>
  <si>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</si>
  <si>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</si>
  <si>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</si>
  <si>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</si>
  <si>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</si>
  <si>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</si>
  <si>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</si>
  <si>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</si>
  <si>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</si>
  <si>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</si>
  <si>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</si>
  <si>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</si>
  <si>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</si>
  <si>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</si>
  <si>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</si>
  <si>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</si>
  <si>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</si>
  <si>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</si>
  <si>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</si>
  <si>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</si>
  <si>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</si>
  <si>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</si>
  <si>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</si>
  <si>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</si>
  <si>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</si>
  <si>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</si>
  <si>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</si>
  <si>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</si>
  <si>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</si>
  <si>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</si>
  <si>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</si>
  <si>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</si>
  <si>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</si>
  <si>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</si>
  <si>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</si>
  <si>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</si>
  <si>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</si>
  <si>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</si>
  <si>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</si>
  <si>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</si>
  <si>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</si>
  <si>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</si>
  <si>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</si>
  <si>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</si>
  <si>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</si>
  <si>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</si>
  <si>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</si>
  <si>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</si>
  <si>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</si>
  <si>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</si>
  <si>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</si>
  <si>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</si>
  <si>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</si>
  <si>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</si>
  <si>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</si>
  <si>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</si>
  <si>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</si>
  <si>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</si>
  <si>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</si>
  <si>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</si>
  <si>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</si>
  <si>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</si>
  <si>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</si>
  <si>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</si>
  <si>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</si>
  <si>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</si>
  <si>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</si>
  <si>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</si>
  <si>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</si>
  <si>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</si>
  <si>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</si>
  <si>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</si>
  <si>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</si>
  <si>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</si>
  <si>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</si>
  <si>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</si>
  <si>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</si>
  <si>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</si>
  <si>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</si>
  <si>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</si>
  <si>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</si>
  <si>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</si>
  <si>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</si>
  <si>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</si>
  <si>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</si>
  <si>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</si>
  <si>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</si>
  <si>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</si>
  <si>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</si>
  <si>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</si>
  <si>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</si>
  <si>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</si>
  <si>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</si>
  <si>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</si>
  <si>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</si>
  <si>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</si>
  <si>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</si>
  <si>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</si>
  <si>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</si>
  <si>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</si>
  <si>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</si>
  <si>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</si>
  <si>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</si>
  <si>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</si>
  <si>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</si>
  <si>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</si>
  <si>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</si>
  <si>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</si>
  <si>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</si>
  <si>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</si>
  <si>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</si>
  <si>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</si>
  <si>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</si>
  <si>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</si>
  <si>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</si>
  <si>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</si>
  <si>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</si>
  <si>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</si>
  <si>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</si>
  <si>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</si>
  <si>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</si>
  <si>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</si>
  <si>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</si>
  <si>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</si>
  <si>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</si>
  <si>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</si>
  <si>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</si>
  <si>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</si>
  <si>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</si>
  <si>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</si>
  <si>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</si>
  <si>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</si>
  <si>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</si>
  <si>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</si>
  <si>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</si>
  <si>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</si>
  <si>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</si>
  <si>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</si>
  <si>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</si>
  <si>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</si>
  <si>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</si>
  <si>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</si>
  <si>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</si>
  <si>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</si>
  <si>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</si>
  <si>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</si>
  <si>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</si>
  <si>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</si>
  <si>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</si>
  <si>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</si>
  <si>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</si>
  <si>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</si>
  <si>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</si>
  <si>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</si>
  <si>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</si>
  <si>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</si>
  <si>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</si>
  <si>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</si>
  <si>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</si>
  <si>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</si>
  <si>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</si>
  <si>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</si>
  <si>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</si>
  <si>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</si>
  <si>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</si>
  <si>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</si>
  <si>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</si>
  <si>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</si>
  <si>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</si>
  <si>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</si>
  <si>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</si>
  <si>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</si>
  <si>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</si>
  <si>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</si>
  <si>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</si>
  <si>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</si>
  <si>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</si>
  <si>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</si>
  <si>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</si>
  <si>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</si>
  <si>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</si>
  <si>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</si>
  <si>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</si>
  <si>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</si>
  <si>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</si>
  <si>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</si>
  <si>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</si>
  <si>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</si>
  <si>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</si>
  <si>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</si>
  <si>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</si>
  <si>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</si>
  <si>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</si>
  <si>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</si>
  <si>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</si>
  <si>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</si>
  <si>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</si>
  <si>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</si>
  <si>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</si>
  <si>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</si>
  <si>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</si>
  <si>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</si>
  <si>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</si>
  <si>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</si>
  <si>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</si>
  <si>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</si>
  <si>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</si>
  <si>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</si>
  <si>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</si>
  <si>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</si>
  <si>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</si>
  <si>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</si>
  <si>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</si>
  <si>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</si>
  <si>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</si>
  <si>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</si>
  <si>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</si>
  <si>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</si>
  <si>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</si>
  <si>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</si>
  <si>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</si>
  <si>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</si>
  <si>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</si>
  <si>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</si>
  <si>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</si>
  <si>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</si>
  <si>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</si>
  <si>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</si>
  <si>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</si>
  <si>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</si>
  <si>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</si>
  <si>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</si>
  <si>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</si>
  <si>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</si>
  <si>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</si>
  <si>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</si>
  <si>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</si>
  <si>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</si>
  <si>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</si>
  <si>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</si>
  <si>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</si>
  <si>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</si>
  <si>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</si>
  <si>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</si>
  <si>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</si>
  <si>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</si>
  <si>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</si>
  <si>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</si>
  <si>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</si>
  <si>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</si>
  <si>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</si>
  <si>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</si>
  <si>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</si>
  <si>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</si>
  <si>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</si>
  <si>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</si>
  <si>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</si>
  <si>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</si>
  <si>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</si>
  <si>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</si>
  <si>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</si>
  <si>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</si>
  <si>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</si>
  <si>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</si>
  <si>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</si>
  <si>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</si>
  <si>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</si>
  <si>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</si>
  <si>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</si>
  <si>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</si>
  <si>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</si>
  <si>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</si>
  <si>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</si>
  <si>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</si>
  <si>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</si>
  <si>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</si>
  <si>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</si>
  <si>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</si>
  <si>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</si>
  <si>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</si>
  <si>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</si>
  <si>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</si>
  <si>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</si>
  <si>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</si>
  <si>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</si>
  <si>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</si>
  <si>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</si>
  <si>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</si>
  <si>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</si>
  <si>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</si>
  <si>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</si>
  <si>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</si>
  <si>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</si>
  <si>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</si>
  <si>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</si>
  <si>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</si>
  <si>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</si>
  <si>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</si>
  <si>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</si>
  <si>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</si>
  <si>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</si>
  <si>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</si>
  <si>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</si>
  <si>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</si>
  <si>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</si>
  <si>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</si>
  <si>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</si>
  <si>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</si>
  <si>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</si>
  <si>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</si>
  <si>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</si>
  <si>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</si>
  <si>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</si>
  <si>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</si>
  <si>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</si>
  <si>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</si>
  <si>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</si>
  <si>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</si>
  <si>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</si>
  <si>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</si>
  <si>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</si>
  <si>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</si>
  <si>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</si>
  <si>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</si>
  <si>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</si>
  <si>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</si>
  <si>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</si>
  <si>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</si>
  <si>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</si>
  <si>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</si>
  <si>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</si>
  <si>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</si>
  <si>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</si>
  <si>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</si>
  <si>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</si>
  <si>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</si>
  <si>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</si>
  <si>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</si>
  <si>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</si>
  <si>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</si>
  <si>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</si>
  <si>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</si>
  <si>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</si>
  <si>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</si>
  <si>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</si>
  <si>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</si>
  <si>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</si>
  <si>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</si>
  <si>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</si>
  <si>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</si>
  <si>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</si>
  <si>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</si>
  <si>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</si>
  <si>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</si>
  <si>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</si>
  <si>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</si>
  <si>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</si>
  <si>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</si>
  <si>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</si>
  <si>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</si>
  <si>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</si>
  <si>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</si>
  <si>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</si>
  <si>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</si>
  <si>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</si>
  <si>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</si>
  <si>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</si>
  <si>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</si>
  <si>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</si>
  <si>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</si>
  <si>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</si>
  <si>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</si>
  <si>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</si>
  <si>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</si>
  <si>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</si>
  <si>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</si>
  <si>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</si>
  <si>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</si>
  <si>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</si>
  <si>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</si>
  <si>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</si>
  <si>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</si>
  <si>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</si>
  <si>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</si>
  <si>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</si>
  <si>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</si>
  <si>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</si>
  <si>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</si>
  <si>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</si>
  <si>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</si>
  <si>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</si>
  <si>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</si>
  <si>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</si>
  <si>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</si>
  <si>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</si>
  <si>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</si>
  <si>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</si>
  <si>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</si>
  <si>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</si>
  <si>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</si>
  <si>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</si>
  <si>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</si>
  <si>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</si>
  <si>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</si>
  <si>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</si>
  <si>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</si>
  <si>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</si>
  <si>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</si>
  <si>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</si>
  <si>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</si>
  <si>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</si>
  <si>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</si>
  <si>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</si>
  <si>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</si>
  <si>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</si>
  <si>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</si>
  <si>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</si>
  <si>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</si>
  <si>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</si>
  <si>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</si>
  <si>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</si>
  <si>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</si>
  <si>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</si>
  <si>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</si>
  <si>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</si>
  <si>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</si>
  <si>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</si>
  <si>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</si>
  <si>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</si>
  <si>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</si>
  <si>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</si>
  <si>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</si>
  <si>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</si>
  <si>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</si>
  <si>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</si>
  <si>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</si>
  <si>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</si>
  <si>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</si>
  <si>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</si>
  <si>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</si>
  <si>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</si>
  <si>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</si>
  <si>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</si>
  <si>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</si>
  <si>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</si>
  <si>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</si>
  <si>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</si>
  <si>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</si>
  <si>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</si>
  <si>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</si>
  <si>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</si>
  <si>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</si>
  <si>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</si>
  <si>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</si>
  <si>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</si>
  <si>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</si>
  <si>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</si>
  <si>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</si>
  <si>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</si>
  <si>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</si>
  <si>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</si>
  <si>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</si>
  <si>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</si>
  <si>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</si>
  <si>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</si>
  <si>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</si>
  <si>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</si>
  <si>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</si>
  <si>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</si>
  <si>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</si>
  <si>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</si>
  <si>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</si>
  <si>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</si>
  <si>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</si>
  <si>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</si>
  <si>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</si>
  <si>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</si>
  <si>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</si>
  <si>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</si>
  <si>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</si>
  <si>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</si>
  <si>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</si>
  <si>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</si>
  <si>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</si>
  <si>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</si>
  <si>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</si>
  <si>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</si>
  <si>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</si>
  <si>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</si>
  <si>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</si>
  <si>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</si>
  <si>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</si>
  <si>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</si>
  <si>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</si>
  <si>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</si>
  <si>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</si>
  <si>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</si>
  <si>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</si>
  <si>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</si>
  <si>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</si>
  <si>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</si>
  <si>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</si>
  <si>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</si>
  <si>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</si>
  <si>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</si>
  <si>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</si>
  <si>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</si>
  <si>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</si>
  <si>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</si>
  <si>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</si>
  <si>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</si>
  <si>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</si>
  <si>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</si>
  <si>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</si>
  <si>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</si>
  <si>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</si>
  <si>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</si>
  <si>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</si>
  <si>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</si>
  <si>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</si>
  <si>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</si>
  <si>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</si>
  <si>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</si>
  <si>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</si>
  <si>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</si>
  <si>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</si>
  <si>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</si>
  <si>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</si>
  <si>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</si>
  <si>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</si>
  <si>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</si>
  <si>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</si>
  <si>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</si>
  <si>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</si>
  <si>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</si>
  <si>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</si>
  <si>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</si>
  <si>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</si>
  <si>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</si>
  <si>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</si>
  <si>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</si>
  <si>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</si>
  <si>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</si>
  <si>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</si>
  <si>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</si>
  <si>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</si>
  <si>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</si>
  <si>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</si>
  <si>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</si>
  <si>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</si>
  <si>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</si>
  <si>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</si>
  <si>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</si>
  <si>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</si>
  <si>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</si>
  <si>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</si>
  <si>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</si>
  <si>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</si>
  <si>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</si>
  <si>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</si>
  <si>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</si>
  <si>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</si>
  <si>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</si>
  <si>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</si>
  <si>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Grand Total</t>
  </si>
  <si>
    <t>Count of outcomes</t>
  </si>
  <si>
    <t>Date Ended Conversion</t>
  </si>
  <si>
    <t>Date Created Conversion</t>
  </si>
  <si>
    <t>outcome</t>
  </si>
  <si>
    <t>Count of outcome</t>
  </si>
  <si>
    <t>Successful</t>
  </si>
  <si>
    <t>Failed</t>
  </si>
  <si>
    <t>Mean Goal</t>
  </si>
  <si>
    <t>Median Goal</t>
  </si>
  <si>
    <t>Mean Pledged</t>
  </si>
  <si>
    <t>Median Pledged</t>
  </si>
  <si>
    <t>Live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</si>
  <si>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</si>
  <si>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</si>
  <si>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</si>
  <si>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</si>
  <si>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</si>
  <si>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</si>
  <si>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</si>
  <si>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</si>
  <si>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</si>
  <si>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</si>
  <si>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</si>
  <si>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</si>
  <si>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</si>
  <si>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</si>
  <si>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</si>
  <si>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</si>
  <si>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</si>
  <si>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</si>
  <si>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</si>
  <si>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</si>
  <si>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</si>
  <si>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</si>
  <si>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</si>
  <si>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</si>
  <si>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</si>
  <si>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</si>
  <si>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</si>
  <si>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</si>
  <si>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</si>
  <si>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</si>
  <si>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</si>
  <si>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</si>
  <si>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</si>
  <si>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</si>
  <si>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</si>
  <si>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</si>
  <si>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</si>
  <si>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</si>
  <si>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</si>
  <si>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</si>
  <si>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Cancelled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</si>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</sst>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_(&quot;$&quot;* #,##0_);_(&quot;$&quot;* \(#,##0\);_(&quot;$&quot;* &quot;-&quot;??_);_(@_)"/>
    <numFmt numFmtId="167" formatCode="&quot;$&quot;#,##0"/>
    <numFmt numFmtId="168" formatCode="mmm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1" applyNumberFormat="1" applyFont="1"/>
    <xf numFmtId="0" fontId="0" fillId="0" borderId="0" xfId="0" pivotButton="1"/>
    <xf numFmtId="0" fontId="0" fillId="0" borderId="0" xfId="0" applyNumberFormat="1"/>
    <xf numFmtId="165" fontId="3" fillId="0" borderId="0" xfId="0" applyNumberFormat="1" applyFont="1"/>
    <xf numFmtId="165" fontId="0" fillId="0" borderId="0" xfId="0" applyNumberFormat="1"/>
    <xf numFmtId="166" fontId="3" fillId="0" borderId="0" xfId="2" applyNumberFormat="1" applyFont="1"/>
    <xf numFmtId="166" fontId="0" fillId="0" borderId="0" xfId="2" applyNumberFormat="1" applyFon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8"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C8-4815-858B-B257A1041CB0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C8-4815-858B-B257A1041CB0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C8-4815-858B-B257A1041CB0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C8-4815-858B-B257A1041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1128624"/>
        <c:axId val="596004528"/>
      </c:barChart>
      <c:catAx>
        <c:axId val="74112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004528"/>
        <c:crosses val="autoZero"/>
        <c:auto val="1"/>
        <c:lblAlgn val="ctr"/>
        <c:lblOffset val="100"/>
        <c:noMultiLvlLbl val="0"/>
      </c:catAx>
      <c:valAx>
        <c:axId val="59600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12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Statistics'!$B$24:$B$25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Statistics'!$A$26:$A$27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Statistics'!$B$26:$B$27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3-412C-B3A1-35AF71D447AD}"/>
            </c:ext>
          </c:extLst>
        </c:ser>
        <c:ser>
          <c:idx val="1"/>
          <c:order val="1"/>
          <c:tx>
            <c:strRef>
              <c:f>'Subcategory Statistics'!$C$24:$C$25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Statistics'!$A$26:$A$27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Statistics'!$C$26:$C$27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B3-412C-B3A1-35AF71D447AD}"/>
            </c:ext>
          </c:extLst>
        </c:ser>
        <c:ser>
          <c:idx val="2"/>
          <c:order val="2"/>
          <c:tx>
            <c:strRef>
              <c:f>'Subcategory Statistics'!$D$24:$D$25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Statistics'!$A$26:$A$27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Statistics'!$D$26:$D$27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B3-412C-B3A1-35AF71D44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4867824"/>
        <c:axId val="1061665984"/>
      </c:barChart>
      <c:catAx>
        <c:axId val="106486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65984"/>
        <c:crosses val="autoZero"/>
        <c:auto val="1"/>
        <c:lblAlgn val="ctr"/>
        <c:lblOffset val="100"/>
        <c:noMultiLvlLbl val="0"/>
      </c:catAx>
      <c:valAx>
        <c:axId val="1061665984"/>
        <c:scaling>
          <c:orientation val="minMax"/>
        </c:scaling>
        <c:delete val="0"/>
        <c:axPos val="l"/>
        <c:majorGridlines>
          <c:spPr>
            <a:ln w="9525" cap="flat" cmpd="sng" algn="ctr">
              <a:gradFill flip="none" rotWithShape="1">
                <a:gsLst>
                  <a:gs pos="0">
                    <a:schemeClr val="accent5">
                      <a:lumMod val="67000"/>
                    </a:schemeClr>
                  </a:gs>
                  <a:gs pos="48000">
                    <a:schemeClr val="accent5">
                      <a:lumMod val="97000"/>
                      <a:lumOff val="3000"/>
                    </a:schemeClr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86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</a:t>
            </a:r>
            <a:r>
              <a:rPr lang="en-US"/>
              <a:t>on Launch</a:t>
            </a:r>
          </a:p>
        </c:rich>
      </c:tx>
      <c:layout>
        <c:manualLayout>
          <c:xMode val="edge"/>
          <c:yMode val="edge"/>
          <c:x val="0.25990266841644794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35-4B22-ABB8-8FAA83FD205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35-4B22-ABB8-8FAA83FD205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35-4B22-ABB8-8FAA83FD2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5193920"/>
        <c:axId val="2096668496"/>
      </c:lineChart>
      <c:catAx>
        <c:axId val="197519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668496"/>
        <c:crosses val="autoZero"/>
        <c:auto val="1"/>
        <c:lblAlgn val="ctr"/>
        <c:lblOffset val="100"/>
        <c:noMultiLvlLbl val="0"/>
      </c:catAx>
      <c:valAx>
        <c:axId val="209666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1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6F-4591-8CD1-A64397B8B20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6F-4591-8CD1-A64397B8B20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6F-4591-8CD1-A64397B8B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27984"/>
        <c:axId val="62542640"/>
      </c:lineChart>
      <c:catAx>
        <c:axId val="6822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2640"/>
        <c:crosses val="autoZero"/>
        <c:auto val="0"/>
        <c:lblAlgn val="ctr"/>
        <c:lblOffset val="100"/>
        <c:noMultiLvlLbl val="0"/>
      </c:catAx>
      <c:valAx>
        <c:axId val="6254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2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384174</xdr:colOff>
      <xdr:row>1</xdr:row>
      <xdr:rowOff>180974</xdr:rowOff>
    </xdr:from>
    <xdr:to>
      <xdr:col>15</xdr:col>
      <xdr:colOff>171449</xdr:colOff>
      <xdr:row>19</xdr:row>
      <xdr:rowOff>69849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E8CCB-AF95-4E0F-8266-49BBB4A80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346982</xdr:colOff>
      <xdr:row>21</xdr:row>
      <xdr:rowOff>35833</xdr:rowOff>
    </xdr:from>
    <xdr:to>
      <xdr:col>14</xdr:col>
      <xdr:colOff>63954</xdr:colOff>
      <xdr:row>36</xdr:row>
      <xdr:rowOff>16782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5B5687-BBD8-4AD5-B9E2-69B92FEC1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636662</xdr:colOff>
      <xdr:row>0</xdr:row>
      <xdr:rowOff>158123</xdr:rowOff>
    </xdr:from>
    <xdr:to>
      <xdr:col>17</xdr:col>
      <xdr:colOff>62120</xdr:colOff>
      <xdr:row>20</xdr:row>
      <xdr:rowOff>72472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589FE2-FD64-4789-95A7-C7957BFF0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485773</xdr:colOff>
      <xdr:row>1</xdr:row>
      <xdr:rowOff>138111</xdr:rowOff>
    </xdr:from>
    <xdr:to>
      <xdr:col>33</xdr:col>
      <xdr:colOff>333375</xdr:colOff>
      <xdr:row>39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4D035A-095A-46B3-86A1-9387AC47B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uis, Zane" refreshedDate="44090.974257291666" createdVersion="6" refreshedVersion="6" minRefreshableVersion="3" recordCount="4114" xr:uid="{D43BE866-A589-457E-BA24-8B3F01509E35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MixedTypes="1" containsNumber="1" containsInteger="1" minValue="1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uis, Zane" refreshedDate="44094.845865393516" createdVersion="6" refreshedVersion="6" minRefreshableVersion="3" recordCount="4114" xr:uid="{7F20C41B-4AF4-4052-A948-EF9F1FDF5BB8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MixedTypes="1" containsNumber="1" containsInteger="1" minValue="1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outcome" numFmtId="0">
      <sharedItems containsBlank="1" containsMixedTypes="1" containsNumber="1" containsInteger="1" minValue="0" maxValue="1" count="15">
        <n v="0"/>
        <n v="1"/>
        <s v="5000 to 9999"/>
        <s v="1000 to 4999"/>
        <s v="10000 to 14999"/>
        <s v="15000 to 19999"/>
        <s v="Less than 1000"/>
        <s v="20000 to 24999"/>
        <s v="35000 to 39999"/>
        <s v="Greater than 50000"/>
        <s v="45000 to 49999"/>
        <s v="30000 to 34999"/>
        <s v="25000 to 29999"/>
        <s v="40000 to 44999"/>
        <m u="1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uis, Zane" refreshedDate="44094.896662268518" createdVersion="6" refreshedVersion="6" minRefreshableVersion="3" recordCount="1066" xr:uid="{4D204DC1-9630-499E-8262-EF2450EB7B28}">
  <cacheSource type="worksheet">
    <worksheetSource ref="A23:M1089" sheet="Sheet4"/>
  </cacheSource>
  <cacheFields count="13">
    <cacheField name="id" numFmtId="0">
      <sharedItems containsSemiMixedTypes="0" containsString="0" containsNumber="1" containsInteger="1" minValue="520" maxValue="4113"/>
    </cacheField>
    <cacheField name="name" numFmtId="0">
      <sharedItems/>
    </cacheField>
    <cacheField name="blurb" numFmtId="0">
      <sharedItems/>
    </cacheField>
    <cacheField name="goal" numFmtId="44">
      <sharedItems containsSemiMixedTypes="0" containsString="0" containsNumber="1" containsInteger="1" minValue="1" maxValue="200000"/>
    </cacheField>
    <cacheField name="pledged" numFmtId="164">
      <sharedItems containsSemiMixedTypes="0" containsString="0" containsNumber="1" minValue="0" maxValue="100824"/>
    </cacheField>
    <cacheField name="outcomes" numFmtId="0">
      <sharedItems count="3">
        <s v="successful"/>
        <s v="failed"/>
        <s v="live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6500"/>
    </cacheField>
    <cacheField name="Average Donation" numFmtId="0">
      <sharedItems containsSemiMixedTypes="0" containsString="0" containsNumber="1" minValue="0" maxValue="1250"/>
    </cacheField>
    <cacheField name="outcome" numFmtId="0">
      <sharedItems count="12">
        <s v="5000 to 9999"/>
        <s v="1000 to 4999"/>
        <s v="10000 to 14999"/>
        <s v="15000 to 19999"/>
        <s v="Less than 1000"/>
        <s v="20000 to 24999"/>
        <s v="35000 to 39999"/>
        <s v="Greater than 50000"/>
        <s v="45000 to 49999"/>
        <s v="30000 to 34999"/>
        <s v="25000 to 29999"/>
        <s v="40000 to 44999"/>
      </sharedItems>
    </cacheField>
    <cacheField name="Date Created Conversion" numFmtId="165">
      <sharedItems containsSemiMixedTypes="0" containsNonDate="0" containsDate="1" containsString="0" minDate="2010-10-27T06:20:03" maxDate="2017-03-15T15:30:07"/>
    </cacheField>
    <cacheField name="Date Ended Conversion" numFmtId="165">
      <sharedItems containsSemiMixedTypes="0" containsNonDate="0" containsDate="1" containsString="0" minDate="2011-01-25T04:00:00" maxDate="2017-05-03T19:12:00"/>
    </cacheField>
    <cacheField name="Years" numFmtId="0">
      <sharedItems containsSemiMixedTypes="0" containsString="0" containsNumber="1" containsInteger="1" minValue="2010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s v="N/A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s v="N/A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s v="N/A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s v="N/A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s v="N/A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s v="N/A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s v="N/A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s v="N/A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s v="N/A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s v="N/A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s v="N/A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s v="N/A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s v="N/A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s v="N/A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s v="N/A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s v="N/A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s v="N/A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s v="N/A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s v="N/A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s v="N/A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s v="N/A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s v="N/A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s v="N/A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s v="N/A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s v="N/A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s v="N/A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s v="N/A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s v="N/A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s v="N/A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s v="N/A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s v="N/A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s v="N/A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s v="N/A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s v="N/A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s v="N/A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s v="N/A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s v="N/A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s v="N/A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s v="N/A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s v="N/A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s v="N/A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s v="N/A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s v="N/A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s v="N/A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s v="N/A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s v="N/A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s v="N/A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s v="N/A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s v="N/A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s v="N/A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s v="N/A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s v="N/A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s v="N/A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s v="N/A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s v="N/A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s v="N/A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s v="N/A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s v="N/A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s v="N/A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s v="N/A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s v="N/A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s v="N/A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s v="N/A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s v="N/A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s v="N/A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s v="N/A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s v="N/A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s v="N/A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s v="N/A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s v="N/A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s v="N/A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s v="N/A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s v="N/A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s v="N/A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s v="N/A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s v="N/A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s v="N/A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s v="N/A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s v="N/A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s v="N/A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s v="N/A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s v="N/A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s v="N/A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s v="N/A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s v="N/A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s v="N/A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s v="N/A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s v="N/A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s v="N/A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s v="N/A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s v="N/A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s v="N/A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s v="N/A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s v="N/A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s v="N/A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s v="N/A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s v="N/A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s v="N/A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s v="N/A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s v="N/A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s v="N/A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s v="N/A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s v="N/A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s v="N/A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s v="N/A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s v="N/A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s v="N/A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s v="N/A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s v="N/A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s v="N/A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s v="N/A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s v="N/A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s v="N/A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s v="N/A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s v="N/A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s v="N/A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s v="N/A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s v="N/A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s v="N/A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s v="N/A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s v="N/A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s v="N/A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s v="N/A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s v="N/A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s v="N/A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s v="N/A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s v="N/A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s v="N/A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s v="N/A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s v="N/A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s v="N/A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s v="N/A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s v="N/A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s v="N/A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s v="N/A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s v="N/A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s v="N/A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s v="N/A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s v="N/A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s v="N/A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s v="N/A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s v="N/A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s v="N/A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s v="N/A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s v="N/A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s v="N/A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s v="N/A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s v="N/A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s v="N/A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s v="N/A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s v="N/A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s v="N/A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s v="N/A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s v="N/A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s v="N/A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s v="N/A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s v="N/A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s v="N/A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s v="N/A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s v="N/A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s v="N/A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s v="N/A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s v="N/A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s v="N/A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s v="N/A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s v="N/A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s v="N/A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s v="N/A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s v="N/A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s v="N/A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s v="N/A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s v="N/A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s v="N/A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s v="N/A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s v="N/A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s v="N/A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s v="N/A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s v="N/A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s v="N/A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s v="N/A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s v="N/A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s v="N/A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s v="N/A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s v="N/A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s v="N/A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s v="N/A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s v="N/A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s v="N/A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s v="N/A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s v="N/A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s v="N/A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s v="N/A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s v="N/A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s v="N/A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s v="N/A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s v="N/A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s v="N/A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s v="N/A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s v="N/A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s v="N/A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s v="N/A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s v="N/A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s v="N/A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s v="N/A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s v="N/A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s v="N/A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s v="N/A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s v="N/A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s v="N/A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s v="N/A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s v="N/A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s v="N/A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s v="N/A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s v="N/A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s v="N/A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s v="N/A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s v="N/A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s v="N/A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s v="N/A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s v="N/A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s v="N/A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s v="N/A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s v="N/A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s v="N/A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s v="N/A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s v="N/A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s v="N/A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s v="N/A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s v="N/A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s v="N/A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s v="N/A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s v="N/A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s v="N/A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s v="N/A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s v="N/A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s v="N/A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s v="N/A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s v="N/A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s v="N/A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s v="N/A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s v="N/A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s v="N/A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s v="N/A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s v="N/A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s v="N/A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s v="N/A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s v="N/A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s v="N/A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s v="N/A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s v="N/A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s v="N/A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s v="N/A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s v="N/A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s v="N/A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s v="N/A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s v="N/A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s v="N/A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s v="N/A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s v="N/A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s v="N/A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s v="N/A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s v="N/A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s v="N/A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s v="N/A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s v="N/A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s v="N/A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s v="N/A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s v="N/A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s v="N/A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s v="N/A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s v="N/A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s v="N/A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s v="N/A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s v="N/A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s v="N/A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s v="N/A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s v="N/A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s v="N/A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s v="N/A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s v="N/A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s v="N/A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s v="N/A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s v="N/A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s v="N/A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s v="N/A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s v="N/A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s v="N/A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s v="N/A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s v="N/A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s v="N/A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s v="N/A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s v="N/A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s v="N/A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s v="N/A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s v="N/A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s v="N/A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s v="N/A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s v="N/A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s v="N/A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s v="N/A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s v="N/A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s v="N/A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s v="N/A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s v="N/A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s v="N/A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s v="N/A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s v="N/A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s v="N/A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s v="N/A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s v="N/A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s v="N/A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s v="N/A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s v="N/A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s v="N/A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s v="N/A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s v="N/A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s v="N/A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s v="N/A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s v="N/A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s v="N/A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s v="N/A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s v="N/A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s v="N/A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s v="N/A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s v="N/A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s v="N/A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s v="N/A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s v="N/A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s v="N/A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s v="N/A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s v="N/A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s v="N/A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s v="N/A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s v="N/A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s v="N/A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s v="N/A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s v="N/A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s v="N/A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s v="N/A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s v="N/A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s v="N/A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s v="N/A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s v="N/A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s v="N/A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s v="N/A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s v="N/A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s v="N/A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s v="N/A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s v="N/A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s v="N/A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s v="N/A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s v="N/A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s v="N/A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s v="N/A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s v="N/A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s v="N/A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s v="N/A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s v="N/A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s v="N/A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s v="N/A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s v="N/A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s v="N/A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s v="N/A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s v="N/A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s v="N/A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s v="N/A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s v="N/A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s v="N/A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s v="N/A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s v="N/A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s v="N/A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s v="N/A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s v="N/A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s v="N/A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s v="N/A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s v="N/A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s v="N/A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s v="N/A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s v="N/A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s v="N/A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s v="N/A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s v="N/A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s v="N/A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s v="N/A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s v="N/A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s v="N/A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s v="N/A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s v="N/A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s v="N/A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s v="N/A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s v="N/A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s v="N/A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s v="N/A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s v="N/A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s v="N/A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s v="N/A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s v="N/A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s v="N/A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s v="N/A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s v="N/A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s v="N/A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s v="N/A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s v="N/A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s v="N/A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s v="N/A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s v="N/A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s v="N/A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s v="N/A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s v="N/A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s v="N/A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n v="137"/>
    <n v="63.92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0"/>
    <n v="143"/>
    <n v="185.48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0"/>
    <n v="105"/>
    <n v="15"/>
    <x v="1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0"/>
    <n v="104"/>
    <n v="69.27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0"/>
    <n v="123"/>
    <n v="190.55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0"/>
    <n v="110"/>
    <n v="93.4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0"/>
    <n v="106"/>
    <n v="146.88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0"/>
    <n v="101"/>
    <n v="159.82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0"/>
    <n v="100"/>
    <n v="291.79000000000002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0"/>
    <n v="126"/>
    <n v="31.5"/>
    <x v="1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0"/>
    <n v="101"/>
    <n v="158.68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0"/>
    <n v="121"/>
    <n v="80.33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0"/>
    <n v="165"/>
    <n v="59.96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0"/>
    <n v="160"/>
    <n v="109.78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0"/>
    <n v="101"/>
    <n v="147.71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0"/>
    <n v="107"/>
    <n v="21.76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0"/>
    <n v="100"/>
    <n v="171.84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0"/>
    <n v="101"/>
    <n v="41.94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0"/>
    <n v="106"/>
    <n v="93.26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0"/>
    <n v="145"/>
    <n v="56.14"/>
    <x v="1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0"/>
    <n v="100"/>
    <n v="80.16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0"/>
    <n v="109"/>
    <n v="199.9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0"/>
    <n v="117"/>
    <n v="51.25"/>
    <x v="1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0"/>
    <n v="119"/>
    <n v="103.04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0"/>
    <n v="109"/>
    <n v="66.349999999999994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0"/>
    <n v="133"/>
    <n v="57.14"/>
    <x v="1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0"/>
    <n v="155"/>
    <n v="102.11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0"/>
    <n v="112"/>
    <n v="148.97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0"/>
    <n v="100"/>
    <n v="169.61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0"/>
    <n v="123"/>
    <n v="31.62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0"/>
    <n v="101"/>
    <n v="76.45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0"/>
    <n v="100"/>
    <n v="13"/>
    <x v="1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0"/>
    <n v="100"/>
    <n v="320.45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0"/>
    <n v="102"/>
    <n v="83.75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0"/>
    <n v="130"/>
    <n v="49.88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0"/>
    <n v="167"/>
    <n v="59.46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0"/>
    <n v="142"/>
    <n v="193.84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0"/>
    <n v="183"/>
    <n v="159.51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0"/>
    <n v="110"/>
    <n v="41.68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0"/>
    <n v="131"/>
    <n v="150.9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0"/>
    <n v="101"/>
    <n v="126.69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0"/>
    <n v="100"/>
    <n v="105.26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0"/>
    <n v="142"/>
    <n v="117.51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0"/>
    <n v="309"/>
    <n v="117.36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0"/>
    <n v="100"/>
    <n v="133.33000000000001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0"/>
    <n v="120"/>
    <n v="98.36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0"/>
    <n v="104"/>
    <n v="194.44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0"/>
    <n v="108"/>
    <n v="76.87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0"/>
    <n v="108"/>
    <n v="56.82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0"/>
    <n v="100"/>
    <n v="137.93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0"/>
    <n v="100"/>
    <n v="27.27"/>
    <x v="1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0"/>
    <n v="128"/>
    <n v="118.34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0"/>
    <n v="116"/>
    <n v="223.48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0"/>
    <n v="110"/>
    <n v="28.11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0"/>
    <n v="101"/>
    <n v="194.23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0"/>
    <n v="129"/>
    <n v="128.94999999999999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0"/>
    <n v="107"/>
    <n v="49.32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0"/>
    <n v="102"/>
    <n v="221.52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0"/>
    <n v="103"/>
    <n v="137.21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0"/>
    <n v="100"/>
    <n v="606.82000000000005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x v="1"/>
    <n v="103"/>
    <n v="43.04"/>
    <x v="0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x v="1"/>
    <n v="148"/>
    <n v="322.39"/>
    <x v="0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x v="1"/>
    <n v="155"/>
    <n v="96.71"/>
    <x v="0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x v="1"/>
    <n v="114"/>
    <n v="35.47"/>
    <x v="0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x v="1"/>
    <n v="173"/>
    <n v="86.67"/>
    <x v="0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x v="1"/>
    <n v="108"/>
    <n v="132.05000000000001"/>
    <x v="0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x v="1"/>
    <n v="119"/>
    <n v="91.23"/>
    <x v="0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x v="1"/>
    <n v="116"/>
    <n v="116.25"/>
    <x v="0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x v="1"/>
    <n v="127"/>
    <n v="21.19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x v="1"/>
    <n v="111"/>
    <n v="62.33"/>
    <x v="0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x v="1"/>
    <n v="127"/>
    <n v="37.409999999999997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x v="1"/>
    <n v="124"/>
    <n v="69.72"/>
    <x v="0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x v="1"/>
    <n v="108"/>
    <n v="58.17"/>
    <x v="0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x v="1"/>
    <n v="100"/>
    <n v="5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x v="1"/>
    <n v="113"/>
    <n v="19.47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x v="1"/>
    <n v="115"/>
    <n v="85.96"/>
    <x v="0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x v="1"/>
    <n v="153"/>
    <n v="30.67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x v="1"/>
    <n v="393"/>
    <n v="60.38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x v="1"/>
    <n v="2702"/>
    <n v="38.6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x v="1"/>
    <n v="127"/>
    <n v="40.270000000000003"/>
    <x v="0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x v="1"/>
    <n v="107"/>
    <n v="273.83"/>
    <x v="0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x v="1"/>
    <n v="198"/>
    <n v="53.04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x v="1"/>
    <n v="100"/>
    <n v="40.01"/>
    <x v="0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x v="1"/>
    <n v="103"/>
    <n v="15.77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x v="1"/>
    <n v="100"/>
    <n v="71.430000000000007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x v="1"/>
    <n v="126"/>
    <n v="71.709999999999994"/>
    <x v="0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x v="1"/>
    <n v="106"/>
    <n v="375.76"/>
    <x v="0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x v="1"/>
    <n v="105"/>
    <n v="104.6"/>
    <x v="0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x v="1"/>
    <n v="103"/>
    <n v="60"/>
    <x v="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x v="1"/>
    <n v="115"/>
    <n v="123.29"/>
    <x v="0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x v="1"/>
    <n v="100"/>
    <n v="31.38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x v="1"/>
    <n v="120"/>
    <n v="78.260000000000005"/>
    <x v="0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x v="1"/>
    <n v="105"/>
    <n v="122.33"/>
    <x v="0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x v="1"/>
    <n v="111"/>
    <n v="73.73"/>
    <x v="0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x v="1"/>
    <n v="104"/>
    <n v="21.67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x v="1"/>
    <n v="131"/>
    <n v="21.9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x v="1"/>
    <n v="115"/>
    <n v="50.59"/>
    <x v="0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x v="1"/>
    <n v="106"/>
    <n v="53.13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x v="1"/>
    <n v="106"/>
    <n v="56.67"/>
    <x v="0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x v="1"/>
    <n v="106"/>
    <n v="40.78"/>
    <x v="0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x v="1"/>
    <n v="100"/>
    <n v="192.31"/>
    <x v="0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x v="1"/>
    <n v="100"/>
    <n v="100"/>
    <x v="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x v="1"/>
    <n v="128"/>
    <n v="117.92"/>
    <x v="0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x v="1"/>
    <n v="105"/>
    <n v="27.9"/>
    <x v="0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x v="1"/>
    <n v="120"/>
    <n v="6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x v="1"/>
    <n v="107"/>
    <n v="39.380000000000003"/>
    <x v="0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x v="1"/>
    <n v="101"/>
    <n v="186.11"/>
    <x v="0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x v="1"/>
    <n v="102"/>
    <n v="111.38"/>
    <x v="0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x v="1"/>
    <n v="247"/>
    <n v="78.72"/>
    <x v="0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x v="1"/>
    <n v="220"/>
    <n v="46.7"/>
    <x v="0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x v="1"/>
    <n v="131"/>
    <n v="65.38"/>
    <x v="0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x v="1"/>
    <n v="155"/>
    <n v="102.08"/>
    <x v="0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x v="1"/>
    <n v="104"/>
    <n v="64.2"/>
    <x v="0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x v="1"/>
    <n v="141"/>
    <n v="90.38"/>
    <x v="0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x v="1"/>
    <n v="103"/>
    <n v="88.57"/>
    <x v="0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x v="1"/>
    <n v="140"/>
    <n v="28.73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x v="1"/>
    <n v="114"/>
    <n v="69.790000000000006"/>
    <x v="0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x v="1"/>
    <n v="100"/>
    <n v="167.49"/>
    <x v="0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x v="1"/>
    <n v="113"/>
    <n v="144.91"/>
    <x v="0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x v="1"/>
    <n v="105"/>
    <n v="91.84"/>
    <x v="0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x v="2"/>
    <n v="0"/>
    <n v="10"/>
    <x v="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x v="2"/>
    <n v="0"/>
    <n v="1"/>
    <x v="0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s v="N/A"/>
    <b v="0"/>
    <x v="0"/>
    <x v="2"/>
    <n v="0"/>
    <n v="0"/>
    <x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x v="2"/>
    <n v="0"/>
    <n v="25.17"/>
    <x v="0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s v="N/A"/>
    <b v="0"/>
    <x v="0"/>
    <x v="2"/>
    <n v="0"/>
    <n v="0"/>
    <x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x v="2"/>
    <n v="14"/>
    <n v="11.67"/>
    <x v="1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x v="2"/>
    <n v="6"/>
    <n v="106.69"/>
    <x v="0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x v="2"/>
    <n v="2"/>
    <n v="47.5"/>
    <x v="0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x v="2"/>
    <n v="2"/>
    <n v="311.17"/>
    <x v="0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s v="N/A"/>
    <b v="0"/>
    <x v="0"/>
    <x v="2"/>
    <n v="0"/>
    <n v="0"/>
    <x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s v="N/A"/>
    <b v="0"/>
    <x v="0"/>
    <x v="2"/>
    <n v="0"/>
    <n v="0"/>
    <x v="1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s v="N/A"/>
    <b v="0"/>
    <x v="0"/>
    <x v="2"/>
    <n v="0"/>
    <n v="0"/>
    <x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x v="2"/>
    <n v="10"/>
    <n v="94.51"/>
    <x v="0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s v="N/A"/>
    <b v="0"/>
    <x v="0"/>
    <x v="2"/>
    <n v="0"/>
    <n v="0"/>
    <x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s v="N/A"/>
    <b v="0"/>
    <x v="0"/>
    <x v="2"/>
    <n v="0"/>
    <n v="0"/>
    <x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x v="2"/>
    <n v="13"/>
    <n v="80.599999999999994"/>
    <x v="0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s v="N/A"/>
    <b v="0"/>
    <x v="0"/>
    <x v="2"/>
    <n v="0"/>
    <n v="0"/>
    <x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s v="N/A"/>
    <b v="0"/>
    <x v="0"/>
    <x v="2"/>
    <n v="0"/>
    <n v="0"/>
    <x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x v="2"/>
    <n v="3"/>
    <n v="81.239999999999995"/>
    <x v="0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x v="2"/>
    <n v="100"/>
    <n v="500"/>
    <x v="1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s v="N/A"/>
    <b v="0"/>
    <x v="0"/>
    <x v="2"/>
    <n v="0"/>
    <n v="0"/>
    <x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x v="2"/>
    <n v="11"/>
    <n v="46.18"/>
    <x v="0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x v="2"/>
    <n v="0"/>
    <n v="10"/>
    <x v="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s v="N/A"/>
    <b v="0"/>
    <x v="0"/>
    <x v="2"/>
    <n v="0"/>
    <n v="0"/>
    <x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x v="2"/>
    <n v="28"/>
    <n v="55.95"/>
    <x v="0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x v="2"/>
    <n v="8"/>
    <n v="37.56"/>
    <x v="0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x v="2"/>
    <n v="1"/>
    <n v="38.33"/>
    <x v="0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s v="N/A"/>
    <b v="0"/>
    <x v="0"/>
    <x v="2"/>
    <n v="0"/>
    <n v="0"/>
    <x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x v="2"/>
    <n v="0"/>
    <n v="20"/>
    <x v="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x v="2"/>
    <n v="1"/>
    <n v="15.33"/>
    <x v="0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x v="2"/>
    <n v="23"/>
    <n v="449.43"/>
    <x v="0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x v="2"/>
    <n v="0"/>
    <n v="28"/>
    <x v="0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x v="2"/>
    <n v="0"/>
    <n v="15"/>
    <x v="0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x v="2"/>
    <n v="1"/>
    <n v="35.9"/>
    <x v="0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x v="2"/>
    <n v="3"/>
    <n v="13.33"/>
    <x v="0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x v="2"/>
    <n v="0"/>
    <n v="20.25"/>
    <x v="0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x v="2"/>
    <n v="5"/>
    <n v="119"/>
    <x v="0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x v="2"/>
    <n v="0"/>
    <n v="4"/>
    <x v="0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s v="N/A"/>
    <b v="0"/>
    <x v="0"/>
    <x v="2"/>
    <n v="0"/>
    <n v="0"/>
    <x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x v="2"/>
    <n v="0"/>
    <n v="10"/>
    <x v="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s v="N/A"/>
    <b v="0"/>
    <x v="0"/>
    <x v="3"/>
    <n v="0"/>
    <n v="0"/>
    <x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x v="3"/>
    <n v="0"/>
    <n v="5"/>
    <x v="0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x v="3"/>
    <n v="16"/>
    <n v="43.5"/>
    <x v="0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s v="N/A"/>
    <b v="0"/>
    <x v="0"/>
    <x v="3"/>
    <n v="0"/>
    <n v="0"/>
    <x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x v="3"/>
    <n v="1"/>
    <n v="91.43"/>
    <x v="0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s v="N/A"/>
    <b v="0"/>
    <x v="0"/>
    <x v="3"/>
    <n v="0"/>
    <n v="0"/>
    <x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x v="3"/>
    <n v="60"/>
    <n v="3000"/>
    <x v="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x v="3"/>
    <n v="0"/>
    <n v="5.5"/>
    <x v="0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x v="3"/>
    <n v="4"/>
    <n v="108.33"/>
    <x v="0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x v="3"/>
    <n v="22"/>
    <n v="56"/>
    <x v="0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x v="3"/>
    <n v="3"/>
    <n v="32.5"/>
    <x v="0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x v="3"/>
    <n v="0"/>
    <n v="1"/>
    <x v="0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s v="N/A"/>
    <b v="0"/>
    <x v="0"/>
    <x v="3"/>
    <n v="0"/>
    <n v="0"/>
    <x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s v="N/A"/>
    <b v="0"/>
    <x v="0"/>
    <x v="3"/>
    <n v="0"/>
    <n v="0"/>
    <x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s v="N/A"/>
    <b v="0"/>
    <x v="0"/>
    <x v="3"/>
    <n v="0"/>
    <n v="0"/>
    <x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x v="3"/>
    <n v="6"/>
    <n v="49.88"/>
    <x v="0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s v="N/A"/>
    <b v="0"/>
    <x v="0"/>
    <x v="3"/>
    <n v="0"/>
    <n v="0"/>
    <x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x v="3"/>
    <n v="40"/>
    <n v="25.71"/>
    <x v="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s v="N/A"/>
    <b v="0"/>
    <x v="0"/>
    <x v="3"/>
    <n v="0"/>
    <n v="0"/>
    <x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x v="3"/>
    <n v="20"/>
    <n v="100"/>
    <x v="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x v="3"/>
    <n v="33"/>
    <n v="30.85"/>
    <x v="0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x v="3"/>
    <n v="21"/>
    <n v="180.5"/>
    <x v="0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s v="N/A"/>
    <b v="0"/>
    <x v="0"/>
    <x v="3"/>
    <n v="0"/>
    <n v="0"/>
    <x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x v="3"/>
    <n v="36"/>
    <n v="373.5"/>
    <x v="0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x v="3"/>
    <n v="3"/>
    <n v="25.5"/>
    <x v="0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x v="3"/>
    <n v="6"/>
    <n v="220"/>
    <x v="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s v="N/A"/>
    <b v="0"/>
    <x v="0"/>
    <x v="3"/>
    <n v="0"/>
    <n v="0"/>
    <x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x v="3"/>
    <n v="16"/>
    <n v="160"/>
    <x v="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s v="N/A"/>
    <b v="0"/>
    <x v="0"/>
    <x v="3"/>
    <n v="0"/>
    <n v="0"/>
    <x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x v="3"/>
    <n v="0"/>
    <n v="69"/>
    <x v="0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x v="3"/>
    <n v="0"/>
    <n v="50"/>
    <x v="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x v="3"/>
    <n v="5"/>
    <n v="83.33"/>
    <x v="0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x v="3"/>
    <n v="0"/>
    <n v="5.67"/>
    <x v="0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s v="N/A"/>
    <b v="0"/>
    <x v="0"/>
    <x v="3"/>
    <n v="0"/>
    <n v="0"/>
    <x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x v="3"/>
    <n v="0"/>
    <n v="1"/>
    <x v="0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s v="N/A"/>
    <b v="0"/>
    <x v="0"/>
    <x v="3"/>
    <n v="0"/>
    <n v="0"/>
    <x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x v="3"/>
    <n v="42"/>
    <n v="77.11"/>
    <x v="0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x v="3"/>
    <n v="10"/>
    <n v="32.75"/>
    <x v="0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x v="3"/>
    <n v="1"/>
    <n v="46.5"/>
    <x v="0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s v="N/A"/>
    <b v="0"/>
    <x v="0"/>
    <x v="3"/>
    <n v="0"/>
    <n v="0"/>
    <x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x v="3"/>
    <n v="26"/>
    <n v="87.31"/>
    <x v="0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x v="3"/>
    <n v="58"/>
    <n v="54.29"/>
    <x v="1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s v="N/A"/>
    <b v="0"/>
    <x v="0"/>
    <x v="3"/>
    <n v="0"/>
    <n v="0"/>
    <x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x v="3"/>
    <n v="30"/>
    <n v="93.25"/>
    <x v="0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x v="3"/>
    <n v="51"/>
    <n v="117.68"/>
    <x v="0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x v="3"/>
    <n v="16"/>
    <n v="76.47"/>
    <x v="0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s v="N/A"/>
    <b v="0"/>
    <x v="0"/>
    <x v="3"/>
    <n v="0"/>
    <n v="0"/>
    <x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x v="3"/>
    <n v="15"/>
    <n v="163.85"/>
    <x v="0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s v="N/A"/>
    <b v="0"/>
    <x v="0"/>
    <x v="3"/>
    <n v="0"/>
    <n v="0"/>
    <x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s v="N/A"/>
    <b v="0"/>
    <x v="0"/>
    <x v="3"/>
    <n v="0"/>
    <n v="0"/>
    <x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x v="3"/>
    <n v="25"/>
    <n v="91.82"/>
    <x v="0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x v="3"/>
    <n v="45"/>
    <n v="185.83"/>
    <x v="0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x v="3"/>
    <n v="0"/>
    <n v="1"/>
    <x v="0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x v="3"/>
    <n v="0"/>
    <n v="20"/>
    <x v="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x v="3"/>
    <n v="0"/>
    <n v="1"/>
    <x v="0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x v="3"/>
    <n v="0"/>
    <n v="10"/>
    <x v="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x v="3"/>
    <n v="56"/>
    <n v="331.54"/>
    <x v="0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x v="3"/>
    <n v="12"/>
    <n v="314.29000000000002"/>
    <x v="0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x v="3"/>
    <n v="2"/>
    <n v="100"/>
    <x v="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x v="3"/>
    <n v="18"/>
    <n v="115.99"/>
    <x v="0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x v="3"/>
    <n v="1"/>
    <n v="120"/>
    <x v="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s v="N/A"/>
    <b v="0"/>
    <x v="0"/>
    <x v="3"/>
    <n v="0"/>
    <n v="0"/>
    <x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x v="3"/>
    <n v="13"/>
    <n v="65"/>
    <x v="0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s v="N/A"/>
    <b v="0"/>
    <x v="0"/>
    <x v="3"/>
    <n v="0"/>
    <n v="0"/>
    <x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s v="N/A"/>
    <b v="0"/>
    <x v="0"/>
    <x v="3"/>
    <n v="0"/>
    <n v="0"/>
    <x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s v="N/A"/>
    <b v="0"/>
    <x v="0"/>
    <x v="3"/>
    <n v="0"/>
    <n v="0"/>
    <x v="1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x v="3"/>
    <n v="1"/>
    <n v="125"/>
    <x v="0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s v="N/A"/>
    <b v="0"/>
    <x v="0"/>
    <x v="3"/>
    <n v="0"/>
    <n v="0"/>
    <x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s v="N/A"/>
    <b v="0"/>
    <x v="0"/>
    <x v="3"/>
    <n v="0"/>
    <n v="0"/>
    <x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s v="N/A"/>
    <b v="0"/>
    <x v="0"/>
    <x v="3"/>
    <n v="0"/>
    <n v="0"/>
    <x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x v="3"/>
    <n v="0"/>
    <n v="30"/>
    <x v="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s v="N/A"/>
    <b v="0"/>
    <x v="0"/>
    <x v="3"/>
    <n v="0"/>
    <n v="0"/>
    <x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x v="3"/>
    <n v="3"/>
    <n v="15.71"/>
    <x v="0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s v="N/A"/>
    <b v="0"/>
    <x v="0"/>
    <x v="3"/>
    <n v="0"/>
    <n v="0"/>
    <x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x v="3"/>
    <n v="40"/>
    <n v="80.2"/>
    <x v="0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s v="N/A"/>
    <b v="0"/>
    <x v="0"/>
    <x v="3"/>
    <n v="0"/>
    <n v="0"/>
    <x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s v="N/A"/>
    <b v="0"/>
    <x v="0"/>
    <x v="3"/>
    <n v="0"/>
    <n v="0"/>
    <x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x v="3"/>
    <n v="0"/>
    <n v="50"/>
    <x v="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s v="N/A"/>
    <b v="0"/>
    <x v="0"/>
    <x v="3"/>
    <n v="0"/>
    <n v="0"/>
    <x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x v="3"/>
    <n v="25"/>
    <n v="50"/>
    <x v="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x v="4"/>
    <n v="108"/>
    <n v="117.85"/>
    <x v="0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x v="4"/>
    <n v="113"/>
    <n v="109.04"/>
    <x v="0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x v="4"/>
    <n v="113"/>
    <n v="73.02"/>
    <x v="0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x v="4"/>
    <n v="103"/>
    <n v="78.2"/>
    <x v="0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x v="4"/>
    <n v="114"/>
    <n v="47.4"/>
    <x v="0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x v="4"/>
    <n v="104"/>
    <n v="54.02"/>
    <x v="0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x v="4"/>
    <n v="305"/>
    <n v="68.489999999999995"/>
    <x v="0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x v="4"/>
    <n v="134"/>
    <n v="108.15"/>
    <x v="0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x v="4"/>
    <n v="101"/>
    <n v="589.95000000000005"/>
    <x v="0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x v="4"/>
    <n v="113"/>
    <n v="48.05"/>
    <x v="0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x v="4"/>
    <n v="106"/>
    <n v="72.48"/>
    <x v="0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x v="4"/>
    <n v="126"/>
    <n v="57.08"/>
    <x v="0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x v="4"/>
    <n v="185"/>
    <n v="85.44"/>
    <x v="0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x v="4"/>
    <n v="101"/>
    <n v="215.86"/>
    <x v="0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x v="4"/>
    <n v="117"/>
    <n v="89.39"/>
    <x v="0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x v="4"/>
    <n v="107"/>
    <n v="45.42"/>
    <x v="0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x v="4"/>
    <n v="139"/>
    <n v="65.760000000000005"/>
    <x v="0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x v="4"/>
    <n v="107"/>
    <n v="66.7"/>
    <x v="0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x v="4"/>
    <n v="191"/>
    <n v="83.35"/>
    <x v="0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x v="4"/>
    <n v="132"/>
    <n v="105.05"/>
    <x v="0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x v="4"/>
    <n v="106"/>
    <n v="120.91"/>
    <x v="0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x v="4"/>
    <n v="107"/>
    <n v="97.64"/>
    <x v="0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x v="4"/>
    <n v="240"/>
    <n v="41.38"/>
    <x v="0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x v="4"/>
    <n v="118"/>
    <n v="30.65"/>
    <x v="0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x v="4"/>
    <n v="118"/>
    <n v="64.95"/>
    <x v="0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x v="4"/>
    <n v="111"/>
    <n v="95.78"/>
    <x v="0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x v="4"/>
    <n v="146"/>
    <n v="40.42"/>
    <x v="0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x v="4"/>
    <n v="132"/>
    <n v="78.58"/>
    <x v="0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x v="4"/>
    <n v="111"/>
    <n v="50.18"/>
    <x v="0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x v="4"/>
    <n v="147"/>
    <n v="92.25"/>
    <x v="0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x v="4"/>
    <n v="153"/>
    <n v="57.54"/>
    <x v="0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x v="4"/>
    <n v="105"/>
    <n v="109.42"/>
    <x v="0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x v="4"/>
    <n v="177"/>
    <n v="81.89"/>
    <x v="0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x v="4"/>
    <n v="108"/>
    <n v="45.67"/>
    <x v="0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x v="4"/>
    <n v="156"/>
    <n v="55.22"/>
    <x v="0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x v="4"/>
    <n v="108"/>
    <n v="65.3"/>
    <x v="0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x v="4"/>
    <n v="148"/>
    <n v="95.23"/>
    <x v="0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x v="4"/>
    <n v="110"/>
    <n v="75.44"/>
    <x v="0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x v="4"/>
    <n v="150"/>
    <n v="97.82"/>
    <x v="0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x v="4"/>
    <n v="157"/>
    <n v="87.69"/>
    <x v="0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x v="4"/>
    <n v="156"/>
    <n v="54.75"/>
    <x v="0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x v="4"/>
    <n v="121"/>
    <n v="83.95"/>
    <x v="0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x v="4"/>
    <n v="101"/>
    <n v="254.39"/>
    <x v="0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x v="4"/>
    <n v="114"/>
    <n v="101.83"/>
    <x v="0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x v="4"/>
    <n v="105"/>
    <n v="55.07"/>
    <x v="0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x v="4"/>
    <n v="229"/>
    <n v="56.9"/>
    <x v="0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x v="4"/>
    <n v="109"/>
    <n v="121.28"/>
    <x v="0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x v="4"/>
    <n v="176"/>
    <n v="91.19"/>
    <x v="0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x v="4"/>
    <n v="103"/>
    <n v="115.45"/>
    <x v="0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x v="4"/>
    <n v="105"/>
    <n v="67.77"/>
    <x v="0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x v="4"/>
    <n v="107"/>
    <n v="28.58"/>
    <x v="0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x v="4"/>
    <n v="120"/>
    <n v="46.88"/>
    <x v="0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x v="4"/>
    <n v="102"/>
    <n v="154.41999999999999"/>
    <x v="0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x v="4"/>
    <n v="101"/>
    <n v="201.22"/>
    <x v="0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x v="4"/>
    <n v="100"/>
    <n v="100"/>
    <x v="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x v="4"/>
    <n v="133"/>
    <n v="100.08"/>
    <x v="0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x v="4"/>
    <n v="119"/>
    <n v="230.09"/>
    <x v="0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x v="4"/>
    <n v="101"/>
    <n v="141.75"/>
    <x v="0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x v="4"/>
    <n v="109"/>
    <n v="56.34"/>
    <x v="0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x v="4"/>
    <n v="179"/>
    <n v="73.34"/>
    <x v="0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x v="4"/>
    <n v="102"/>
    <n v="85.34"/>
    <x v="0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x v="4"/>
    <n v="119"/>
    <n v="61.5"/>
    <x v="0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x v="4"/>
    <n v="100"/>
    <n v="93.02"/>
    <x v="0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x v="4"/>
    <n v="137"/>
    <n v="50.29"/>
    <x v="0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x v="4"/>
    <n v="232"/>
    <n v="106.43"/>
    <x v="0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x v="4"/>
    <n v="130"/>
    <n v="51.72"/>
    <x v="0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x v="4"/>
    <n v="293"/>
    <n v="36.61"/>
    <x v="0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x v="4"/>
    <n v="111"/>
    <n v="42.52"/>
    <x v="0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x v="4"/>
    <n v="106"/>
    <n v="62.71"/>
    <x v="0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x v="4"/>
    <n v="119"/>
    <n v="89.96"/>
    <x v="0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x v="4"/>
    <n v="104"/>
    <n v="28.92"/>
    <x v="0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x v="4"/>
    <n v="104"/>
    <n v="138.80000000000001"/>
    <x v="0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x v="4"/>
    <n v="112"/>
    <n v="61.3"/>
    <x v="0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x v="4"/>
    <n v="105"/>
    <n v="80.2"/>
    <x v="0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x v="4"/>
    <n v="385"/>
    <n v="32.1"/>
    <x v="0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x v="4"/>
    <n v="101"/>
    <n v="200.89"/>
    <x v="0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x v="4"/>
    <n v="114"/>
    <n v="108.01"/>
    <x v="0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x v="4"/>
    <n v="101"/>
    <n v="95.7"/>
    <x v="0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x v="4"/>
    <n v="283"/>
    <n v="49.88"/>
    <x v="0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x v="4"/>
    <n v="113"/>
    <n v="110.47"/>
    <x v="0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x v="4"/>
    <n v="107"/>
    <n v="134.91"/>
    <x v="0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x v="4"/>
    <n v="103"/>
    <n v="106.62"/>
    <x v="0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x v="4"/>
    <n v="108"/>
    <n v="145.04"/>
    <x v="0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x v="4"/>
    <n v="123"/>
    <n v="114.59"/>
    <x v="0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x v="4"/>
    <n v="102"/>
    <n v="105.32"/>
    <x v="0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x v="4"/>
    <n v="104"/>
    <n v="70.92"/>
    <x v="0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x v="4"/>
    <n v="113"/>
    <n v="147.16999999999999"/>
    <x v="0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x v="4"/>
    <n v="136"/>
    <n v="160.47"/>
    <x v="0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x v="4"/>
    <n v="104"/>
    <n v="156.05000000000001"/>
    <x v="0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x v="4"/>
    <n v="106"/>
    <n v="63.17"/>
    <x v="0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x v="4"/>
    <n v="102"/>
    <n v="104.82"/>
    <x v="0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x v="4"/>
    <n v="107"/>
    <n v="97.36"/>
    <x v="0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x v="4"/>
    <n v="113"/>
    <n v="203.63"/>
    <x v="0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x v="4"/>
    <n v="125"/>
    <n v="188.31"/>
    <x v="0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x v="4"/>
    <n v="101"/>
    <n v="146.65"/>
    <x v="0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x v="4"/>
    <n v="103"/>
    <n v="109.19"/>
    <x v="0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x v="4"/>
    <n v="117"/>
    <n v="59.25"/>
    <x v="0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x v="4"/>
    <n v="101"/>
    <n v="97.9"/>
    <x v="0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x v="4"/>
    <n v="110"/>
    <n v="70"/>
    <x v="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x v="4"/>
    <n v="108"/>
    <n v="72.87"/>
    <x v="0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x v="4"/>
    <n v="125"/>
    <n v="146.35"/>
    <x v="0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x v="4"/>
    <n v="107"/>
    <n v="67.91"/>
    <x v="0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x v="4"/>
    <n v="100"/>
    <n v="169.85"/>
    <x v="0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x v="4"/>
    <n v="102"/>
    <n v="58.41"/>
    <x v="0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x v="4"/>
    <n v="102"/>
    <n v="119.99"/>
    <x v="0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x v="4"/>
    <n v="123"/>
    <n v="99.86"/>
    <x v="0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x v="4"/>
    <n v="170"/>
    <n v="90.58"/>
    <x v="0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x v="4"/>
    <n v="112"/>
    <n v="117.77"/>
    <x v="0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x v="4"/>
    <n v="103"/>
    <n v="86.55"/>
    <x v="0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x v="4"/>
    <n v="107"/>
    <n v="71.900000000000006"/>
    <x v="0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x v="4"/>
    <n v="115"/>
    <n v="129.82"/>
    <x v="0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x v="4"/>
    <n v="127"/>
    <n v="44.91"/>
    <x v="0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x v="4"/>
    <n v="117"/>
    <n v="40.76"/>
    <x v="0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x v="4"/>
    <n v="109"/>
    <n v="103.52"/>
    <x v="0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x v="4"/>
    <n v="104"/>
    <n v="125.45"/>
    <x v="0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x v="4"/>
    <n v="116"/>
    <n v="246.61"/>
    <x v="0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x v="4"/>
    <n v="103"/>
    <n v="79.400000000000006"/>
    <x v="0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x v="4"/>
    <n v="174"/>
    <n v="86.14"/>
    <x v="0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x v="4"/>
    <n v="103"/>
    <n v="193.05"/>
    <x v="0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x v="4"/>
    <n v="105"/>
    <n v="84.02"/>
    <x v="0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x v="4"/>
    <n v="101"/>
    <n v="139.83000000000001"/>
    <x v="0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x v="4"/>
    <n v="111"/>
    <n v="109.82"/>
    <x v="0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x v="4"/>
    <n v="124"/>
    <n v="139.53"/>
    <x v="0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x v="4"/>
    <n v="101"/>
    <n v="347.85"/>
    <x v="0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x v="4"/>
    <n v="110"/>
    <n v="68.239999999999995"/>
    <x v="0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x v="4"/>
    <n v="104"/>
    <n v="239.94"/>
    <x v="0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x v="4"/>
    <n v="101"/>
    <n v="287.31"/>
    <x v="0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x v="4"/>
    <n v="103"/>
    <n v="86.85"/>
    <x v="0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x v="4"/>
    <n v="104"/>
    <n v="81.849999999999994"/>
    <x v="0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x v="4"/>
    <n v="110"/>
    <n v="42.87"/>
    <x v="0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x v="4"/>
    <n v="122"/>
    <n v="709.42"/>
    <x v="0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x v="4"/>
    <n v="114"/>
    <n v="161.26"/>
    <x v="0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x v="4"/>
    <n v="125"/>
    <n v="41.78"/>
    <x v="1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x v="4"/>
    <n v="107"/>
    <n v="89.89"/>
    <x v="0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x v="4"/>
    <n v="131"/>
    <n v="45.05"/>
    <x v="0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x v="4"/>
    <n v="120"/>
    <n v="42.86"/>
    <x v="1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x v="4"/>
    <n v="106"/>
    <n v="54.08"/>
    <x v="0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x v="4"/>
    <n v="114"/>
    <n v="103.22"/>
    <x v="0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x v="4"/>
    <n v="112"/>
    <n v="40.4"/>
    <x v="0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x v="4"/>
    <n v="116"/>
    <n v="116.86"/>
    <x v="0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x v="4"/>
    <n v="142"/>
    <n v="115.51"/>
    <x v="0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x v="4"/>
    <n v="105"/>
    <n v="104.31"/>
    <x v="0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x v="4"/>
    <n v="256"/>
    <n v="69.77"/>
    <x v="1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x v="4"/>
    <n v="207"/>
    <n v="43.02"/>
    <x v="1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x v="4"/>
    <n v="112"/>
    <n v="58.54"/>
    <x v="0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x v="4"/>
    <n v="106"/>
    <n v="111.8"/>
    <x v="0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x v="4"/>
    <n v="100"/>
    <n v="46.23"/>
    <x v="1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x v="4"/>
    <n v="214"/>
    <n v="144.69"/>
    <x v="0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x v="4"/>
    <n v="126"/>
    <n v="88.85"/>
    <x v="0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x v="4"/>
    <n v="182"/>
    <n v="81.75"/>
    <x v="0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x v="4"/>
    <n v="100"/>
    <n v="71.430000000000007"/>
    <x v="0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x v="4"/>
    <n v="101"/>
    <n v="104.26"/>
    <x v="0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x v="4"/>
    <n v="101"/>
    <n v="90.62"/>
    <x v="0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x v="4"/>
    <n v="110"/>
    <n v="157.33000000000001"/>
    <x v="0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x v="4"/>
    <n v="112"/>
    <n v="105.18"/>
    <x v="0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x v="4"/>
    <n v="108"/>
    <n v="58.72"/>
    <x v="0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x v="4"/>
    <n v="107"/>
    <n v="81.63"/>
    <x v="0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x v="4"/>
    <n v="104"/>
    <n v="56.46"/>
    <x v="0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x v="4"/>
    <n v="125"/>
    <n v="140.1"/>
    <x v="0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x v="4"/>
    <n v="107"/>
    <n v="224.85"/>
    <x v="0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x v="4"/>
    <n v="112"/>
    <n v="181.13"/>
    <x v="0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x v="4"/>
    <n v="104"/>
    <n v="711.04"/>
    <x v="0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x v="4"/>
    <n v="142"/>
    <n v="65.88"/>
    <x v="0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x v="4"/>
    <n v="105"/>
    <n v="75.19"/>
    <x v="0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x v="4"/>
    <n v="103"/>
    <n v="133.13999999999999"/>
    <x v="0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x v="4"/>
    <n v="108"/>
    <n v="55.2"/>
    <x v="0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x v="4"/>
    <n v="108"/>
    <n v="86.16"/>
    <x v="0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x v="4"/>
    <n v="102"/>
    <n v="92.32"/>
    <x v="0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x v="4"/>
    <n v="101"/>
    <n v="160.16"/>
    <x v="0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x v="4"/>
    <n v="137"/>
    <n v="45.6"/>
    <x v="1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x v="4"/>
    <n v="128"/>
    <n v="183.29"/>
    <x v="0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x v="4"/>
    <n v="101"/>
    <n v="125.79"/>
    <x v="0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x v="4"/>
    <n v="127"/>
    <n v="57.65"/>
    <x v="0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x v="4"/>
    <n v="105"/>
    <n v="78.66"/>
    <x v="0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x v="4"/>
    <n v="103"/>
    <n v="91.48"/>
    <x v="0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x v="4"/>
    <n v="102"/>
    <n v="68.099999999999994"/>
    <x v="0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x v="4"/>
    <n v="120"/>
    <n v="48.09"/>
    <x v="0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x v="4"/>
    <n v="100"/>
    <n v="202.42"/>
    <x v="0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x v="4"/>
    <n v="101"/>
    <n v="216.75"/>
    <x v="0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x v="4"/>
    <n v="100"/>
    <n v="110.07"/>
    <x v="0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x v="5"/>
    <n v="0"/>
    <n v="4.83"/>
    <x v="0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x v="5"/>
    <n v="2"/>
    <n v="50.17"/>
    <x v="0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x v="5"/>
    <n v="1"/>
    <n v="35.83"/>
    <x v="0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x v="5"/>
    <n v="1"/>
    <n v="11.77"/>
    <x v="0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x v="5"/>
    <n v="7"/>
    <n v="40.78"/>
    <x v="0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x v="5"/>
    <n v="0"/>
    <n v="3"/>
    <x v="0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x v="5"/>
    <n v="1"/>
    <n v="16.63"/>
    <x v="0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s v="N/A"/>
    <b v="0"/>
    <x v="0"/>
    <x v="5"/>
    <n v="0"/>
    <n v="0"/>
    <x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x v="5"/>
    <n v="6"/>
    <n v="52"/>
    <x v="0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s v="N/A"/>
    <b v="0"/>
    <x v="0"/>
    <x v="5"/>
    <n v="0"/>
    <n v="0"/>
    <x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x v="5"/>
    <n v="2"/>
    <n v="4.8"/>
    <x v="0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x v="5"/>
    <n v="14"/>
    <n v="51.88"/>
    <x v="0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x v="5"/>
    <n v="10"/>
    <n v="71.25"/>
    <x v="0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s v="N/A"/>
    <b v="0"/>
    <x v="0"/>
    <x v="5"/>
    <n v="0"/>
    <n v="0"/>
    <x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x v="5"/>
    <n v="5"/>
    <n v="62.5"/>
    <x v="0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x v="5"/>
    <n v="0"/>
    <n v="1"/>
    <x v="0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s v="N/A"/>
    <b v="0"/>
    <x v="0"/>
    <x v="5"/>
    <n v="0"/>
    <n v="0"/>
    <x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s v="N/A"/>
    <b v="0"/>
    <x v="0"/>
    <x v="5"/>
    <n v="0"/>
    <n v="0"/>
    <x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x v="5"/>
    <n v="9"/>
    <n v="170.55"/>
    <x v="0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s v="N/A"/>
    <b v="0"/>
    <x v="0"/>
    <x v="5"/>
    <n v="0"/>
    <n v="0"/>
    <x v="1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x v="5"/>
    <n v="0"/>
    <n v="5"/>
    <x v="0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s v="N/A"/>
    <b v="0"/>
    <x v="0"/>
    <x v="5"/>
    <n v="0"/>
    <n v="0"/>
    <x v="1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x v="5"/>
    <n v="39"/>
    <n v="393.59"/>
    <x v="0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x v="5"/>
    <n v="0"/>
    <n v="5"/>
    <x v="0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x v="5"/>
    <n v="5"/>
    <n v="50"/>
    <x v="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x v="5"/>
    <n v="0"/>
    <n v="1"/>
    <x v="0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x v="5"/>
    <n v="7"/>
    <n v="47.88"/>
    <x v="0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x v="5"/>
    <n v="0"/>
    <n v="5"/>
    <x v="0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x v="5"/>
    <n v="3"/>
    <n v="20.5"/>
    <x v="0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x v="5"/>
    <n v="2"/>
    <n v="9"/>
    <x v="0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x v="5"/>
    <n v="1"/>
    <n v="56.57"/>
    <x v="0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s v="N/A"/>
    <b v="0"/>
    <x v="0"/>
    <x v="5"/>
    <n v="0"/>
    <n v="0"/>
    <x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x v="5"/>
    <n v="64"/>
    <n v="40"/>
    <x v="1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x v="5"/>
    <n v="0"/>
    <n v="13"/>
    <x v="0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x v="5"/>
    <n v="1"/>
    <n v="16.399999999999999"/>
    <x v="0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x v="5"/>
    <n v="0"/>
    <n v="22.5"/>
    <x v="0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x v="5"/>
    <n v="1"/>
    <n v="20.329999999999998"/>
    <x v="0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s v="N/A"/>
    <b v="0"/>
    <x v="0"/>
    <x v="5"/>
    <n v="0"/>
    <n v="0"/>
    <x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x v="5"/>
    <n v="8"/>
    <n v="16.760000000000002"/>
    <x v="0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x v="5"/>
    <n v="0"/>
    <n v="25"/>
    <x v="0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x v="5"/>
    <n v="0"/>
    <n v="12.5"/>
    <x v="0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s v="N/A"/>
    <b v="0"/>
    <x v="0"/>
    <x v="5"/>
    <n v="0"/>
    <n v="0"/>
    <x v="1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s v="N/A"/>
    <b v="0"/>
    <x v="0"/>
    <x v="5"/>
    <n v="0"/>
    <n v="0"/>
    <x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x v="5"/>
    <n v="2"/>
    <n v="113.64"/>
    <x v="0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x v="5"/>
    <n v="0"/>
    <n v="1"/>
    <x v="0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x v="5"/>
    <n v="27"/>
    <n v="17.25"/>
    <x v="1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x v="5"/>
    <n v="1"/>
    <n v="15.2"/>
    <x v="0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x v="5"/>
    <n v="22"/>
    <n v="110.64"/>
    <x v="0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s v="N/A"/>
    <b v="0"/>
    <x v="0"/>
    <x v="5"/>
    <n v="0"/>
    <n v="0"/>
    <x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s v="N/A"/>
    <b v="0"/>
    <x v="0"/>
    <x v="5"/>
    <n v="0"/>
    <n v="0"/>
    <x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x v="5"/>
    <n v="1"/>
    <n v="25.5"/>
    <x v="0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x v="5"/>
    <n v="12"/>
    <n v="38.479999999999997"/>
    <x v="0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x v="5"/>
    <n v="18"/>
    <n v="28.2"/>
    <x v="1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x v="5"/>
    <n v="3"/>
    <n v="61.5"/>
    <x v="0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x v="5"/>
    <n v="0"/>
    <n v="1"/>
    <x v="0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s v="N/A"/>
    <b v="0"/>
    <x v="0"/>
    <x v="5"/>
    <n v="0"/>
    <n v="0"/>
    <x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x v="5"/>
    <n v="2"/>
    <n v="39.57"/>
    <x v="0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s v="N/A"/>
    <b v="0"/>
    <x v="0"/>
    <x v="5"/>
    <n v="0"/>
    <n v="0"/>
    <x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s v="N/A"/>
    <b v="0"/>
    <x v="0"/>
    <x v="5"/>
    <n v="0"/>
    <n v="0"/>
    <x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x v="5"/>
    <n v="33"/>
    <n v="88.8"/>
    <x v="0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x v="5"/>
    <n v="19"/>
    <n v="55.46"/>
    <x v="0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x v="5"/>
    <n v="6"/>
    <n v="87.14"/>
    <x v="0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x v="5"/>
    <n v="0"/>
    <n v="10"/>
    <x v="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x v="5"/>
    <n v="50"/>
    <n v="51.22"/>
    <x v="0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x v="5"/>
    <n v="0"/>
    <n v="13.55"/>
    <x v="0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x v="5"/>
    <n v="22"/>
    <n v="66.52"/>
    <x v="0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x v="5"/>
    <n v="0"/>
    <n v="50"/>
    <x v="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s v="N/A"/>
    <b v="0"/>
    <x v="0"/>
    <x v="5"/>
    <n v="0"/>
    <n v="0"/>
    <x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s v="N/A"/>
    <b v="0"/>
    <x v="0"/>
    <x v="5"/>
    <n v="0"/>
    <n v="0"/>
    <x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x v="5"/>
    <n v="0"/>
    <n v="71.67"/>
    <x v="0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s v="N/A"/>
    <b v="0"/>
    <x v="0"/>
    <x v="5"/>
    <n v="0"/>
    <n v="0"/>
    <x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s v="N/A"/>
    <b v="0"/>
    <x v="0"/>
    <x v="5"/>
    <n v="0"/>
    <n v="0"/>
    <x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s v="N/A"/>
    <b v="0"/>
    <x v="0"/>
    <x v="5"/>
    <n v="0"/>
    <n v="0"/>
    <x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s v="N/A"/>
    <b v="0"/>
    <x v="0"/>
    <x v="5"/>
    <n v="0"/>
    <n v="0"/>
    <x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x v="5"/>
    <n v="0"/>
    <n v="10.33"/>
    <x v="0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s v="N/A"/>
    <b v="0"/>
    <x v="0"/>
    <x v="5"/>
    <n v="0"/>
    <n v="0"/>
    <x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x v="5"/>
    <n v="0"/>
    <n v="1"/>
    <x v="0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x v="5"/>
    <n v="1"/>
    <n v="10"/>
    <x v="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x v="5"/>
    <n v="5"/>
    <n v="136.09"/>
    <x v="0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x v="5"/>
    <n v="10"/>
    <n v="73.459999999999994"/>
    <x v="0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x v="5"/>
    <n v="3"/>
    <n v="53.75"/>
    <x v="0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s v="N/A"/>
    <b v="0"/>
    <x v="0"/>
    <x v="5"/>
    <n v="0"/>
    <n v="0"/>
    <x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x v="5"/>
    <n v="1"/>
    <n v="57.5"/>
    <x v="0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x v="5"/>
    <n v="2"/>
    <n v="12.67"/>
    <x v="0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x v="5"/>
    <n v="1"/>
    <n v="67"/>
    <x v="0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x v="5"/>
    <n v="0"/>
    <n v="3.71"/>
    <x v="0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x v="5"/>
    <n v="0"/>
    <n v="250"/>
    <x v="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x v="5"/>
    <n v="3"/>
    <n v="64"/>
    <x v="0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x v="5"/>
    <n v="1"/>
    <n v="133.33000000000001"/>
    <x v="0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x v="5"/>
    <n v="0"/>
    <n v="10"/>
    <x v="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s v="N/A"/>
    <b v="0"/>
    <x v="0"/>
    <x v="5"/>
    <n v="0"/>
    <n v="0"/>
    <x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x v="5"/>
    <n v="3"/>
    <n v="30"/>
    <x v="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x v="5"/>
    <n v="0"/>
    <n v="5.5"/>
    <x v="0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x v="5"/>
    <n v="14"/>
    <n v="102.38"/>
    <x v="0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x v="5"/>
    <n v="3"/>
    <n v="16.670000000000002"/>
    <x v="0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x v="5"/>
    <n v="25"/>
    <n v="725.03"/>
    <x v="0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s v="N/A"/>
    <b v="0"/>
    <x v="0"/>
    <x v="5"/>
    <n v="0"/>
    <n v="0"/>
    <x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x v="5"/>
    <n v="1"/>
    <n v="68.33"/>
    <x v="0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s v="N/A"/>
    <b v="0"/>
    <x v="0"/>
    <x v="5"/>
    <n v="0"/>
    <n v="0"/>
    <x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x v="5"/>
    <n v="23"/>
    <n v="39.229999999999997"/>
    <x v="0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x v="6"/>
    <n v="102"/>
    <n v="150.15"/>
    <x v="2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x v="6"/>
    <n v="105"/>
    <n v="93.43"/>
    <x v="2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x v="6"/>
    <n v="115"/>
    <n v="110.97"/>
    <x v="3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x v="6"/>
    <n v="121"/>
    <n v="71.790000000000006"/>
    <x v="2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x v="6"/>
    <n v="109"/>
    <n v="29.26"/>
    <x v="3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x v="6"/>
    <n v="100"/>
    <n v="1000"/>
    <x v="4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x v="6"/>
    <n v="114"/>
    <n v="74.349999999999994"/>
    <x v="3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x v="6"/>
    <n v="101"/>
    <n v="63.83"/>
    <x v="4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x v="6"/>
    <n v="116"/>
    <n v="44.33"/>
    <x v="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x v="6"/>
    <n v="130"/>
    <n v="86.94"/>
    <x v="3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x v="6"/>
    <n v="108"/>
    <n v="126.55"/>
    <x v="3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x v="6"/>
    <n v="100"/>
    <n v="129.03"/>
    <x v="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x v="6"/>
    <n v="123"/>
    <n v="71.239999999999995"/>
    <x v="4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x v="6"/>
    <n v="100"/>
    <n v="117.88"/>
    <x v="3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x v="6"/>
    <n v="105"/>
    <n v="327.08"/>
    <x v="5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x v="6"/>
    <n v="103"/>
    <n v="34.75"/>
    <x v="3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x v="6"/>
    <n v="118"/>
    <n v="100.06"/>
    <x v="3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x v="6"/>
    <n v="121"/>
    <n v="40.85"/>
    <x v="3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x v="6"/>
    <n v="302"/>
    <n v="252.02"/>
    <x v="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x v="6"/>
    <n v="101"/>
    <n v="25.16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x v="7"/>
    <n v="0"/>
    <n v="1"/>
    <x v="0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x v="7"/>
    <n v="1"/>
    <n v="25"/>
    <x v="0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x v="7"/>
    <n v="0"/>
    <n v="1"/>
    <x v="0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x v="7"/>
    <n v="0"/>
    <n v="35"/>
    <x v="0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x v="7"/>
    <n v="1"/>
    <n v="3"/>
    <x v="1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x v="7"/>
    <n v="27"/>
    <n v="402.71"/>
    <x v="0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x v="7"/>
    <n v="0"/>
    <n v="26"/>
    <x v="0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s v="N/A"/>
    <b v="0"/>
    <x v="2"/>
    <x v="7"/>
    <n v="0"/>
    <n v="0"/>
    <x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x v="7"/>
    <n v="0"/>
    <n v="9"/>
    <x v="0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x v="7"/>
    <n v="3"/>
    <n v="8.5"/>
    <x v="0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x v="7"/>
    <n v="1"/>
    <n v="8.75"/>
    <x v="0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x v="7"/>
    <n v="5"/>
    <n v="135.04"/>
    <x v="0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s v="N/A"/>
    <b v="0"/>
    <x v="2"/>
    <x v="7"/>
    <n v="0"/>
    <n v="0"/>
    <x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x v="7"/>
    <n v="0"/>
    <n v="20.5"/>
    <x v="0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x v="7"/>
    <n v="37"/>
    <n v="64.36"/>
    <x v="0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s v="N/A"/>
    <b v="0"/>
    <x v="2"/>
    <x v="7"/>
    <n v="0"/>
    <n v="0"/>
    <x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x v="7"/>
    <n v="3"/>
    <n v="200"/>
    <x v="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x v="7"/>
    <n v="1"/>
    <n v="68.3"/>
    <x v="0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s v="N/A"/>
    <b v="0"/>
    <x v="2"/>
    <x v="7"/>
    <n v="0"/>
    <n v="0"/>
    <x v="1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x v="7"/>
    <n v="0"/>
    <n v="50"/>
    <x v="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x v="7"/>
    <n v="0"/>
    <n v="4"/>
    <x v="0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x v="7"/>
    <n v="0"/>
    <n v="27.5"/>
    <x v="0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s v="N/A"/>
    <b v="0"/>
    <x v="2"/>
    <x v="7"/>
    <n v="0"/>
    <n v="0"/>
    <x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x v="7"/>
    <n v="0"/>
    <n v="34"/>
    <x v="0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x v="7"/>
    <n v="0"/>
    <n v="1"/>
    <x v="0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s v="N/A"/>
    <b v="0"/>
    <x v="2"/>
    <x v="7"/>
    <n v="0"/>
    <n v="0"/>
    <x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x v="7"/>
    <n v="0"/>
    <n v="1"/>
    <x v="0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s v="N/A"/>
    <b v="0"/>
    <x v="2"/>
    <x v="7"/>
    <n v="0"/>
    <n v="0"/>
    <x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x v="7"/>
    <n v="1"/>
    <n v="49"/>
    <x v="0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x v="7"/>
    <n v="1"/>
    <n v="20"/>
    <x v="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x v="7"/>
    <n v="0"/>
    <n v="142"/>
    <x v="0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x v="7"/>
    <n v="0"/>
    <n v="53"/>
    <x v="0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s v="N/A"/>
    <b v="0"/>
    <x v="2"/>
    <x v="7"/>
    <n v="0"/>
    <n v="0"/>
    <x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x v="7"/>
    <n v="0"/>
    <n v="38.44"/>
    <x v="0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x v="7"/>
    <n v="1"/>
    <n v="20"/>
    <x v="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x v="7"/>
    <n v="0"/>
    <n v="64.75"/>
    <x v="0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x v="7"/>
    <n v="0"/>
    <n v="1"/>
    <x v="0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x v="7"/>
    <n v="0"/>
    <n v="10"/>
    <x v="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x v="7"/>
    <n v="0"/>
    <n v="2"/>
    <x v="0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x v="7"/>
    <n v="1"/>
    <n v="35"/>
    <x v="0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x v="7"/>
    <n v="0"/>
    <n v="1"/>
    <x v="0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s v="N/A"/>
    <b v="0"/>
    <x v="2"/>
    <x v="7"/>
    <n v="0"/>
    <n v="0"/>
    <x v="1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s v="N/A"/>
    <b v="0"/>
    <x v="2"/>
    <x v="7"/>
    <n v="0"/>
    <n v="0"/>
    <x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x v="7"/>
    <n v="0"/>
    <n v="1"/>
    <x v="0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x v="7"/>
    <n v="1"/>
    <n v="5"/>
    <x v="0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s v="N/A"/>
    <b v="0"/>
    <x v="2"/>
    <x v="7"/>
    <n v="0"/>
    <n v="0"/>
    <x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x v="7"/>
    <n v="1"/>
    <n v="14"/>
    <x v="0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x v="7"/>
    <n v="9"/>
    <n v="389.29"/>
    <x v="0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x v="7"/>
    <n v="3"/>
    <n v="150.5"/>
    <x v="0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x v="7"/>
    <n v="0"/>
    <n v="1"/>
    <x v="0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x v="7"/>
    <n v="4"/>
    <n v="24.78"/>
    <x v="0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x v="7"/>
    <n v="0"/>
    <n v="30.5"/>
    <x v="0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x v="7"/>
    <n v="3"/>
    <n v="250"/>
    <x v="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x v="7"/>
    <n v="23"/>
    <n v="16.43"/>
    <x v="1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x v="7"/>
    <n v="0"/>
    <n v="13"/>
    <x v="0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x v="7"/>
    <n v="0"/>
    <n v="53.25"/>
    <x v="0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x v="7"/>
    <n v="0"/>
    <n v="3"/>
    <x v="0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x v="7"/>
    <n v="0"/>
    <n v="10"/>
    <x v="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x v="7"/>
    <n v="34"/>
    <n v="121.43"/>
    <x v="0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x v="7"/>
    <n v="0"/>
    <n v="15.5"/>
    <x v="0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x v="7"/>
    <n v="2"/>
    <n v="100"/>
    <x v="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x v="7"/>
    <n v="1"/>
    <n v="23.33"/>
    <x v="0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s v="N/A"/>
    <b v="0"/>
    <x v="2"/>
    <x v="7"/>
    <n v="0"/>
    <n v="0"/>
    <x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x v="7"/>
    <n v="4"/>
    <n v="45.39"/>
    <x v="0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s v="N/A"/>
    <b v="0"/>
    <x v="2"/>
    <x v="7"/>
    <n v="0"/>
    <n v="0"/>
    <x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x v="7"/>
    <n v="3"/>
    <n v="16.38"/>
    <x v="0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x v="7"/>
    <n v="0"/>
    <n v="10"/>
    <x v="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s v="N/A"/>
    <b v="0"/>
    <x v="2"/>
    <x v="7"/>
    <n v="0"/>
    <n v="0"/>
    <x v="1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x v="7"/>
    <n v="1"/>
    <n v="292.2"/>
    <x v="0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x v="7"/>
    <n v="1"/>
    <n v="5"/>
    <x v="1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s v="N/A"/>
    <b v="0"/>
    <x v="2"/>
    <x v="7"/>
    <n v="0"/>
    <n v="0"/>
    <x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s v="N/A"/>
    <b v="0"/>
    <x v="2"/>
    <x v="7"/>
    <n v="0"/>
    <n v="0"/>
    <x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s v="N/A"/>
    <b v="0"/>
    <x v="2"/>
    <x v="7"/>
    <n v="0"/>
    <n v="0"/>
    <x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x v="7"/>
    <n v="21"/>
    <n v="105.93"/>
    <x v="0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s v="N/A"/>
    <b v="0"/>
    <x v="2"/>
    <x v="7"/>
    <n v="0"/>
    <n v="0"/>
    <x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s v="N/A"/>
    <b v="0"/>
    <x v="2"/>
    <x v="7"/>
    <n v="0"/>
    <n v="0"/>
    <x v="1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s v="N/A"/>
    <b v="0"/>
    <x v="2"/>
    <x v="7"/>
    <n v="0"/>
    <n v="0"/>
    <x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x v="7"/>
    <n v="3"/>
    <n v="20"/>
    <x v="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s v="N/A"/>
    <b v="0"/>
    <x v="2"/>
    <x v="7"/>
    <n v="0"/>
    <n v="0"/>
    <x v="1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x v="7"/>
    <n v="0"/>
    <n v="1"/>
    <x v="0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x v="7"/>
    <n v="1"/>
    <n v="300"/>
    <x v="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x v="7"/>
    <n v="1"/>
    <n v="87"/>
    <x v="0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x v="7"/>
    <n v="6"/>
    <n v="37.89"/>
    <x v="0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s v="N/A"/>
    <b v="0"/>
    <x v="2"/>
    <x v="7"/>
    <n v="0"/>
    <n v="0"/>
    <x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s v="N/A"/>
    <b v="0"/>
    <x v="2"/>
    <x v="7"/>
    <n v="0"/>
    <n v="0"/>
    <x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s v="N/A"/>
    <b v="0"/>
    <x v="2"/>
    <x v="7"/>
    <n v="0"/>
    <n v="0"/>
    <x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x v="7"/>
    <n v="17"/>
    <n v="111.41"/>
    <x v="0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x v="7"/>
    <n v="0"/>
    <n v="90"/>
    <x v="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s v="N/A"/>
    <b v="0"/>
    <x v="2"/>
    <x v="7"/>
    <n v="0"/>
    <n v="0"/>
    <x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x v="7"/>
    <n v="0"/>
    <n v="116.67"/>
    <x v="0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x v="7"/>
    <n v="0"/>
    <n v="10"/>
    <x v="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x v="7"/>
    <n v="1"/>
    <n v="76.67"/>
    <x v="0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s v="N/A"/>
    <b v="0"/>
    <x v="2"/>
    <x v="7"/>
    <n v="0"/>
    <n v="0"/>
    <x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x v="7"/>
    <n v="12"/>
    <n v="49.8"/>
    <x v="0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x v="7"/>
    <n v="0"/>
    <n v="1"/>
    <x v="0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x v="7"/>
    <n v="0"/>
    <n v="2"/>
    <x v="0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x v="7"/>
    <n v="0"/>
    <n v="4"/>
    <x v="0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s v="N/A"/>
    <b v="0"/>
    <x v="2"/>
    <x v="7"/>
    <n v="0"/>
    <n v="0"/>
    <x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x v="7"/>
    <n v="0"/>
    <n v="3"/>
    <x v="0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x v="7"/>
    <n v="0"/>
    <n v="1"/>
    <x v="0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x v="8"/>
    <n v="144"/>
    <n v="50.5"/>
    <x v="1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x v="8"/>
    <n v="119"/>
    <n v="151.32"/>
    <x v="0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x v="8"/>
    <n v="1460"/>
    <n v="134.36000000000001"/>
    <x v="0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x v="8"/>
    <n v="106"/>
    <n v="174.03"/>
    <x v="0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x v="8"/>
    <n v="300"/>
    <n v="73.489999999999995"/>
    <x v="0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x v="8"/>
    <n v="279"/>
    <n v="23.52"/>
    <x v="0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x v="8"/>
    <n v="132"/>
    <n v="39.07"/>
    <x v="1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x v="8"/>
    <n v="107"/>
    <n v="125.94"/>
    <x v="0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x v="8"/>
    <n v="127"/>
    <n v="1644"/>
    <x v="0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x v="8"/>
    <n v="140"/>
    <n v="42.67"/>
    <x v="0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x v="8"/>
    <n v="112"/>
    <n v="35.130000000000003"/>
    <x v="0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x v="8"/>
    <n v="101"/>
    <n v="239.35"/>
    <x v="0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x v="8"/>
    <n v="100"/>
    <n v="107.64"/>
    <x v="0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x v="8"/>
    <n v="141"/>
    <n v="95.83"/>
    <x v="0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x v="8"/>
    <n v="267"/>
    <n v="31.66"/>
    <x v="0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x v="8"/>
    <n v="147"/>
    <n v="42.89"/>
    <x v="0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x v="8"/>
    <n v="214"/>
    <n v="122.74"/>
    <x v="0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x v="8"/>
    <n v="126"/>
    <n v="190.45"/>
    <x v="0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x v="8"/>
    <n v="104"/>
    <n v="109.34"/>
    <x v="0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x v="8"/>
    <n v="101"/>
    <n v="143.66999999999999"/>
    <x v="0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x v="8"/>
    <n v="3"/>
    <n v="84.94"/>
    <x v="0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x v="8"/>
    <n v="1"/>
    <n v="10.56"/>
    <x v="0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x v="8"/>
    <n v="0"/>
    <n v="39"/>
    <x v="0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x v="8"/>
    <n v="0"/>
    <n v="100"/>
    <x v="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x v="8"/>
    <n v="8"/>
    <n v="31.17"/>
    <x v="0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x v="8"/>
    <n v="19"/>
    <n v="155.33000000000001"/>
    <x v="0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x v="8"/>
    <n v="0"/>
    <n v="2"/>
    <x v="0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x v="8"/>
    <n v="10"/>
    <n v="178.93"/>
    <x v="0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x v="8"/>
    <n v="5"/>
    <n v="27.36"/>
    <x v="0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x v="8"/>
    <n v="22"/>
    <n v="1536.25"/>
    <x v="0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x v="8"/>
    <n v="29"/>
    <n v="85"/>
    <x v="0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x v="8"/>
    <n v="39"/>
    <n v="788.53"/>
    <x v="0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x v="8"/>
    <n v="22"/>
    <n v="50.3"/>
    <x v="0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x v="8"/>
    <n v="0"/>
    <n v="68.33"/>
    <x v="0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x v="8"/>
    <n v="0"/>
    <n v="7.5"/>
    <x v="0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x v="8"/>
    <n v="15"/>
    <n v="34.270000000000003"/>
    <x v="0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x v="8"/>
    <n v="1"/>
    <n v="61.29"/>
    <x v="0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x v="8"/>
    <n v="26"/>
    <n v="133.25"/>
    <x v="0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x v="8"/>
    <n v="4"/>
    <n v="65.180000000000007"/>
    <x v="0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x v="8"/>
    <n v="15"/>
    <n v="93.9"/>
    <x v="0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x v="8"/>
    <n v="26"/>
    <n v="150.65"/>
    <x v="0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x v="8"/>
    <n v="0"/>
    <n v="1"/>
    <x v="0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x v="8"/>
    <n v="0"/>
    <n v="13.25"/>
    <x v="0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x v="8"/>
    <n v="1"/>
    <n v="99.33"/>
    <x v="0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x v="8"/>
    <n v="7"/>
    <n v="177.39"/>
    <x v="0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x v="8"/>
    <n v="28"/>
    <n v="55.3"/>
    <x v="0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s v="N/A"/>
    <b v="0"/>
    <x v="2"/>
    <x v="8"/>
    <n v="0"/>
    <n v="0"/>
    <x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x v="8"/>
    <n v="4"/>
    <n v="591.66999999999996"/>
    <x v="0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x v="8"/>
    <n v="73"/>
    <n v="405.5"/>
    <x v="0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x v="8"/>
    <n v="58"/>
    <n v="343.15"/>
    <x v="0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x v="8"/>
    <n v="12"/>
    <n v="72.59"/>
    <x v="0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x v="8"/>
    <n v="1"/>
    <n v="26"/>
    <x v="0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x v="8"/>
    <n v="7"/>
    <n v="6.5"/>
    <x v="0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x v="8"/>
    <n v="35"/>
    <n v="119.39"/>
    <x v="0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x v="8"/>
    <n v="0"/>
    <n v="84.29"/>
    <x v="0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x v="8"/>
    <n v="1"/>
    <n v="90.86"/>
    <x v="0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x v="8"/>
    <n v="0"/>
    <n v="1"/>
    <x v="0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x v="8"/>
    <n v="46"/>
    <n v="20.34"/>
    <x v="0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x v="8"/>
    <n v="15"/>
    <n v="530.69000000000005"/>
    <x v="0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x v="8"/>
    <n v="82"/>
    <n v="120.39"/>
    <x v="0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x v="8"/>
    <n v="3"/>
    <n v="13"/>
    <x v="0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x v="8"/>
    <n v="27"/>
    <n v="291.33"/>
    <x v="0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x v="8"/>
    <n v="31"/>
    <n v="124.92"/>
    <x v="0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x v="8"/>
    <n v="6"/>
    <n v="119.57"/>
    <x v="0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x v="8"/>
    <n v="1"/>
    <n v="120.25"/>
    <x v="0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x v="8"/>
    <n v="1"/>
    <n v="195.4"/>
    <x v="0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s v="N/A"/>
    <b v="0"/>
    <x v="2"/>
    <x v="8"/>
    <n v="0"/>
    <n v="0"/>
    <x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x v="8"/>
    <n v="79"/>
    <n v="117.7"/>
    <x v="0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x v="8"/>
    <n v="22"/>
    <n v="23.95"/>
    <x v="0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x v="8"/>
    <n v="0"/>
    <n v="30.5"/>
    <x v="0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s v="N/A"/>
    <b v="0"/>
    <x v="2"/>
    <x v="8"/>
    <n v="0"/>
    <n v="0"/>
    <x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x v="8"/>
    <n v="34"/>
    <n v="99.97"/>
    <x v="0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x v="8"/>
    <n v="0"/>
    <n v="26.25"/>
    <x v="0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x v="8"/>
    <n v="1"/>
    <n v="199"/>
    <x v="0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x v="8"/>
    <n v="15"/>
    <n v="80.319999999999993"/>
    <x v="0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x v="8"/>
    <n v="5"/>
    <n v="115.75"/>
    <x v="0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x v="8"/>
    <n v="10"/>
    <n v="44.69"/>
    <x v="0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x v="8"/>
    <n v="0"/>
    <n v="76.25"/>
    <x v="0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x v="8"/>
    <n v="1"/>
    <n v="22.5"/>
    <x v="0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x v="8"/>
    <n v="1"/>
    <n v="19.399999999999999"/>
    <x v="0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x v="9"/>
    <n v="144"/>
    <n v="66.709999999999994"/>
    <x v="0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x v="9"/>
    <n v="122"/>
    <n v="84.14"/>
    <x v="0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x v="9"/>
    <n v="132"/>
    <n v="215.73"/>
    <x v="0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x v="9"/>
    <n v="109"/>
    <n v="54.69"/>
    <x v="0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x v="9"/>
    <n v="105"/>
    <n v="51.63"/>
    <x v="0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x v="9"/>
    <n v="100"/>
    <n v="143.36000000000001"/>
    <x v="0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x v="9"/>
    <n v="101"/>
    <n v="72.430000000000007"/>
    <x v="0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x v="9"/>
    <n v="156"/>
    <n v="36.53"/>
    <x v="0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x v="9"/>
    <n v="106"/>
    <n v="60.9"/>
    <x v="0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x v="9"/>
    <n v="131"/>
    <n v="43.55"/>
    <x v="0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x v="9"/>
    <n v="132"/>
    <n v="99.77"/>
    <x v="0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x v="9"/>
    <n v="126"/>
    <n v="88.73"/>
    <x v="0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x v="9"/>
    <n v="160"/>
    <n v="4.92"/>
    <x v="1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x v="9"/>
    <n v="120"/>
    <n v="17.82"/>
    <x v="0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x v="9"/>
    <n v="126"/>
    <n v="187.19"/>
    <x v="0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x v="9"/>
    <n v="114"/>
    <n v="234.81"/>
    <x v="0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x v="9"/>
    <n v="315"/>
    <n v="105.05"/>
    <x v="0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x v="9"/>
    <n v="122"/>
    <n v="56.67"/>
    <x v="0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x v="9"/>
    <n v="107"/>
    <n v="39.049999999999997"/>
    <x v="0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x v="9"/>
    <n v="158"/>
    <n v="68.349999999999994"/>
    <x v="0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x v="9"/>
    <n v="107"/>
    <n v="169.58"/>
    <x v="0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x v="9"/>
    <n v="102"/>
    <n v="141.41999999999999"/>
    <x v="0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x v="9"/>
    <n v="111"/>
    <n v="67.39"/>
    <x v="0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x v="9"/>
    <n v="148"/>
    <n v="54.27"/>
    <x v="1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x v="9"/>
    <n v="102"/>
    <n v="82.52"/>
    <x v="0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x v="9"/>
    <n v="179"/>
    <n v="53.73"/>
    <x v="0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x v="9"/>
    <n v="111"/>
    <n v="34.21"/>
    <x v="0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x v="9"/>
    <n v="100"/>
    <n v="127.33"/>
    <x v="0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x v="9"/>
    <n v="100"/>
    <n v="45.57"/>
    <x v="0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x v="9"/>
    <n v="106"/>
    <n v="95.96"/>
    <x v="0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x v="9"/>
    <n v="103"/>
    <n v="77.27"/>
    <x v="0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x v="9"/>
    <n v="119"/>
    <n v="57.34"/>
    <x v="0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x v="9"/>
    <n v="112"/>
    <n v="53.19"/>
    <x v="0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x v="9"/>
    <n v="128"/>
    <n v="492.31"/>
    <x v="0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x v="9"/>
    <n v="104"/>
    <n v="42.35"/>
    <x v="0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x v="9"/>
    <n v="102"/>
    <n v="37.47"/>
    <x v="0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x v="9"/>
    <n v="118"/>
    <n v="37.450000000000003"/>
    <x v="1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x v="9"/>
    <n v="238"/>
    <n v="33.06"/>
    <x v="1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x v="9"/>
    <n v="102"/>
    <n v="134.21"/>
    <x v="0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x v="9"/>
    <n v="102"/>
    <n v="51.47"/>
    <x v="0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s v="N/A"/>
    <b v="0"/>
    <x v="3"/>
    <x v="10"/>
    <n v="0"/>
    <n v="0"/>
    <x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x v="10"/>
    <n v="5"/>
    <n v="39.17"/>
    <x v="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s v="N/A"/>
    <b v="0"/>
    <x v="3"/>
    <x v="10"/>
    <n v="0"/>
    <n v="0"/>
    <x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x v="10"/>
    <n v="0"/>
    <n v="5"/>
    <x v="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s v="N/A"/>
    <b v="0"/>
    <x v="3"/>
    <x v="10"/>
    <n v="0"/>
    <n v="0"/>
    <x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x v="10"/>
    <n v="36"/>
    <n v="57.3"/>
    <x v="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s v="N/A"/>
    <b v="0"/>
    <x v="3"/>
    <x v="10"/>
    <n v="0"/>
    <n v="0"/>
    <x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x v="10"/>
    <n v="4"/>
    <n v="59"/>
    <x v="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s v="N/A"/>
    <b v="0"/>
    <x v="3"/>
    <x v="10"/>
    <n v="0"/>
    <n v="0"/>
    <x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x v="10"/>
    <n v="41"/>
    <n v="31.85"/>
    <x v="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s v="N/A"/>
    <b v="0"/>
    <x v="3"/>
    <x v="10"/>
    <n v="0"/>
    <n v="0"/>
    <x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x v="10"/>
    <n v="0"/>
    <n v="10"/>
    <x v="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x v="10"/>
    <n v="3"/>
    <n v="50"/>
    <x v="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x v="10"/>
    <n v="1"/>
    <n v="16"/>
    <x v="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x v="10"/>
    <n v="70"/>
    <n v="39"/>
    <x v="1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x v="10"/>
    <n v="2"/>
    <n v="34"/>
    <x v="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x v="10"/>
    <n v="51"/>
    <n v="63.12"/>
    <x v="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x v="10"/>
    <n v="1"/>
    <n v="7"/>
    <x v="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x v="10"/>
    <n v="0"/>
    <n v="2"/>
    <x v="1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x v="10"/>
    <n v="3"/>
    <n v="66.67"/>
    <x v="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x v="11"/>
    <n v="104"/>
    <n v="38.520000000000003"/>
    <x v="0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x v="11"/>
    <n v="133"/>
    <n v="42.61"/>
    <x v="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x v="11"/>
    <n v="100"/>
    <n v="50"/>
    <x v="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x v="11"/>
    <n v="148"/>
    <n v="63.49"/>
    <x v="0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x v="11"/>
    <n v="103"/>
    <n v="102.5"/>
    <x v="0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x v="11"/>
    <n v="181"/>
    <n v="31.14"/>
    <x v="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x v="11"/>
    <n v="143"/>
    <n v="162.27000000000001"/>
    <x v="0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x v="11"/>
    <n v="114"/>
    <n v="80.59"/>
    <x v="0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x v="11"/>
    <n v="204"/>
    <n v="59.85"/>
    <x v="0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x v="11"/>
    <n v="109"/>
    <n v="132.86000000000001"/>
    <x v="0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x v="11"/>
    <n v="144"/>
    <n v="92.55"/>
    <x v="0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x v="11"/>
    <n v="104"/>
    <n v="60.86"/>
    <x v="0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x v="11"/>
    <n v="100"/>
    <n v="41.85"/>
    <x v="0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x v="11"/>
    <n v="103"/>
    <n v="88.33"/>
    <x v="0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x v="11"/>
    <n v="105"/>
    <n v="158.96"/>
    <x v="0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x v="11"/>
    <n v="112"/>
    <n v="85.05"/>
    <x v="0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x v="11"/>
    <n v="101"/>
    <n v="112.61"/>
    <x v="0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x v="11"/>
    <n v="108"/>
    <n v="45.44"/>
    <x v="0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x v="11"/>
    <n v="115"/>
    <n v="46.22"/>
    <x v="0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x v="11"/>
    <n v="100"/>
    <n v="178.61"/>
    <x v="0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x v="11"/>
    <n v="152"/>
    <n v="40.75"/>
    <x v="0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x v="11"/>
    <n v="112"/>
    <n v="43.73"/>
    <x v="0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x v="11"/>
    <n v="101"/>
    <n v="81.069999999999993"/>
    <x v="0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x v="11"/>
    <n v="123"/>
    <n v="74.61"/>
    <x v="0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x v="11"/>
    <n v="100"/>
    <n v="305.56"/>
    <x v="0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x v="11"/>
    <n v="105"/>
    <n v="58.33"/>
    <x v="0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x v="11"/>
    <n v="104"/>
    <n v="117.68"/>
    <x v="0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x v="11"/>
    <n v="105"/>
    <n v="73.77"/>
    <x v="0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x v="11"/>
    <n v="100"/>
    <n v="104.65"/>
    <x v="0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x v="11"/>
    <n v="104"/>
    <n v="79.83"/>
    <x v="0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x v="11"/>
    <n v="105"/>
    <n v="58.33"/>
    <x v="0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x v="11"/>
    <n v="104"/>
    <n v="86.67"/>
    <x v="0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x v="11"/>
    <n v="152"/>
    <n v="27.61"/>
    <x v="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x v="11"/>
    <n v="160"/>
    <n v="25"/>
    <x v="0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x v="11"/>
    <n v="127"/>
    <n v="45.46"/>
    <x v="0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x v="11"/>
    <n v="107"/>
    <n v="99.53"/>
    <x v="0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x v="11"/>
    <n v="115"/>
    <n v="39.31"/>
    <x v="0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x v="11"/>
    <n v="137"/>
    <n v="89.42"/>
    <x v="0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x v="11"/>
    <n v="156"/>
    <n v="28.68"/>
    <x v="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x v="11"/>
    <n v="109"/>
    <n v="31.07"/>
    <x v="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x v="11"/>
    <n v="134"/>
    <n v="70.55"/>
    <x v="0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x v="11"/>
    <n v="100"/>
    <n v="224.13"/>
    <x v="0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x v="11"/>
    <n v="119"/>
    <n v="51.81"/>
    <x v="0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x v="11"/>
    <n v="180"/>
    <n v="43.52"/>
    <x v="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x v="11"/>
    <n v="134"/>
    <n v="39.82"/>
    <x v="0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x v="11"/>
    <n v="100"/>
    <n v="126.81"/>
    <x v="0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x v="11"/>
    <n v="101"/>
    <n v="113.88"/>
    <x v="0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x v="11"/>
    <n v="103"/>
    <n v="28.18"/>
    <x v="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x v="11"/>
    <n v="107"/>
    <n v="36.61"/>
    <x v="0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x v="11"/>
    <n v="104"/>
    <n v="32.5"/>
    <x v="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x v="11"/>
    <n v="108"/>
    <n v="60.66"/>
    <x v="0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x v="11"/>
    <n v="233"/>
    <n v="175"/>
    <x v="0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x v="11"/>
    <n v="101"/>
    <n v="97.99"/>
    <x v="0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x v="11"/>
    <n v="102"/>
    <n v="148.78"/>
    <x v="0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x v="11"/>
    <n v="131"/>
    <n v="96.08"/>
    <x v="0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x v="11"/>
    <n v="117"/>
    <n v="58.63"/>
    <x v="0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x v="11"/>
    <n v="101"/>
    <n v="109.71"/>
    <x v="0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x v="11"/>
    <n v="122"/>
    <n v="49.11"/>
    <x v="0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x v="11"/>
    <n v="145"/>
    <n v="47.67"/>
    <x v="0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x v="11"/>
    <n v="117"/>
    <n v="60.74"/>
    <x v="0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x v="12"/>
    <n v="120"/>
    <n v="63.38"/>
    <x v="0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x v="12"/>
    <n v="101"/>
    <n v="53.89"/>
    <x v="0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x v="12"/>
    <n v="104"/>
    <n v="66.87"/>
    <x v="0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x v="12"/>
    <n v="267"/>
    <n v="63.1"/>
    <x v="0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x v="12"/>
    <n v="194"/>
    <n v="36.630000000000003"/>
    <x v="0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x v="12"/>
    <n v="120"/>
    <n v="34.01"/>
    <x v="0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x v="12"/>
    <n v="122"/>
    <n v="28.55"/>
    <x v="0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x v="12"/>
    <n v="100"/>
    <n v="10"/>
    <x v="1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x v="12"/>
    <n v="100"/>
    <n v="18.75"/>
    <x v="1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x v="12"/>
    <n v="120"/>
    <n v="41.7"/>
    <x v="0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x v="12"/>
    <n v="155"/>
    <n v="46.67"/>
    <x v="0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x v="12"/>
    <n v="130"/>
    <n v="37.270000000000003"/>
    <x v="0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x v="12"/>
    <n v="105"/>
    <n v="59.26"/>
    <x v="0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x v="12"/>
    <n v="100"/>
    <n v="30"/>
    <x v="1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x v="12"/>
    <n v="118"/>
    <n v="65.86"/>
    <x v="0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x v="12"/>
    <n v="103"/>
    <n v="31.91"/>
    <x v="0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x v="12"/>
    <n v="218"/>
    <n v="19.46"/>
    <x v="1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x v="12"/>
    <n v="100"/>
    <n v="50"/>
    <x v="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x v="12"/>
    <n v="144"/>
    <n v="22.74"/>
    <x v="0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x v="12"/>
    <n v="105"/>
    <n v="42.72"/>
    <x v="0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x v="13"/>
    <n v="18"/>
    <n v="52.92"/>
    <x v="0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x v="13"/>
    <n v="2"/>
    <n v="50.5"/>
    <x v="0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x v="13"/>
    <n v="0"/>
    <n v="42.5"/>
    <x v="0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x v="13"/>
    <n v="5"/>
    <n v="18"/>
    <x v="0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x v="13"/>
    <n v="42"/>
    <n v="34.18"/>
    <x v="0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x v="13"/>
    <n v="2"/>
    <n v="22.5"/>
    <x v="0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x v="13"/>
    <n v="18"/>
    <n v="58.18"/>
    <x v="0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x v="13"/>
    <n v="24"/>
    <n v="109.18"/>
    <x v="0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x v="13"/>
    <n v="0"/>
    <n v="50"/>
    <x v="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x v="13"/>
    <n v="12"/>
    <n v="346.67"/>
    <x v="0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x v="13"/>
    <n v="0"/>
    <n v="12.4"/>
    <x v="0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x v="13"/>
    <n v="5"/>
    <n v="27.08"/>
    <x v="0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x v="13"/>
    <n v="1"/>
    <n v="32.5"/>
    <x v="0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x v="13"/>
    <n v="1"/>
    <n v="9"/>
    <x v="0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x v="13"/>
    <n v="24"/>
    <n v="34.76"/>
    <x v="0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s v="N/A"/>
    <b v="0"/>
    <x v="4"/>
    <x v="13"/>
    <n v="0"/>
    <n v="0"/>
    <x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x v="13"/>
    <n v="41"/>
    <n v="28.58"/>
    <x v="0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x v="13"/>
    <n v="68"/>
    <n v="46.59"/>
    <x v="0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x v="13"/>
    <n v="1"/>
    <n v="32.5"/>
    <x v="0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x v="13"/>
    <n v="31"/>
    <n v="21.47"/>
    <x v="0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x v="14"/>
    <n v="3"/>
    <n v="14.13"/>
    <x v="0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x v="14"/>
    <n v="1"/>
    <n v="30"/>
    <x v="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x v="14"/>
    <n v="20"/>
    <n v="21.57"/>
    <x v="0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x v="14"/>
    <n v="40"/>
    <n v="83.38"/>
    <x v="0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x v="14"/>
    <n v="1"/>
    <n v="10"/>
    <x v="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x v="14"/>
    <n v="75"/>
    <n v="35.71"/>
    <x v="0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x v="14"/>
    <n v="41"/>
    <n v="29.29"/>
    <x v="1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s v="N/A"/>
    <b v="0"/>
    <x v="4"/>
    <x v="14"/>
    <n v="0"/>
    <n v="0"/>
    <x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x v="14"/>
    <n v="7"/>
    <n v="18"/>
    <x v="0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x v="14"/>
    <n v="9"/>
    <n v="73.760000000000005"/>
    <x v="0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x v="14"/>
    <n v="4"/>
    <n v="31.25"/>
    <x v="0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x v="14"/>
    <n v="3"/>
    <n v="28.89"/>
    <x v="0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x v="14"/>
    <n v="41"/>
    <n v="143.82"/>
    <x v="0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x v="14"/>
    <n v="10"/>
    <n v="40"/>
    <x v="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x v="14"/>
    <n v="39"/>
    <n v="147.81"/>
    <x v="0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x v="14"/>
    <n v="2"/>
    <n v="27.86"/>
    <x v="0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x v="14"/>
    <n v="40"/>
    <n v="44.44"/>
    <x v="0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s v="N/A"/>
    <b v="0"/>
    <x v="4"/>
    <x v="14"/>
    <n v="0"/>
    <n v="0"/>
    <x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x v="14"/>
    <n v="3"/>
    <n v="35"/>
    <x v="0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x v="14"/>
    <n v="37"/>
    <n v="35"/>
    <x v="1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x v="13"/>
    <n v="0"/>
    <n v="10.5"/>
    <x v="0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s v="N/A"/>
    <b v="0"/>
    <x v="4"/>
    <x v="13"/>
    <n v="0"/>
    <n v="0"/>
    <x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x v="13"/>
    <n v="0"/>
    <n v="30"/>
    <x v="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x v="13"/>
    <n v="3"/>
    <n v="40"/>
    <x v="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x v="13"/>
    <n v="0"/>
    <n v="50.33"/>
    <x v="0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x v="13"/>
    <n v="3"/>
    <n v="32.67"/>
    <x v="0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s v="N/A"/>
    <b v="0"/>
    <x v="4"/>
    <x v="13"/>
    <n v="0"/>
    <n v="0"/>
    <x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s v="N/A"/>
    <b v="0"/>
    <x v="4"/>
    <x v="13"/>
    <n v="0"/>
    <n v="0"/>
    <x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s v="N/A"/>
    <b v="0"/>
    <x v="4"/>
    <x v="13"/>
    <n v="0"/>
    <n v="0"/>
    <x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x v="13"/>
    <n v="3"/>
    <n v="65"/>
    <x v="0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x v="13"/>
    <n v="22"/>
    <n v="24.6"/>
    <x v="1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s v="N/A"/>
    <b v="0"/>
    <x v="4"/>
    <x v="13"/>
    <n v="0"/>
    <n v="0"/>
    <x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x v="13"/>
    <n v="1"/>
    <n v="15"/>
    <x v="0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x v="13"/>
    <n v="7"/>
    <n v="82.58"/>
    <x v="0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s v="N/A"/>
    <b v="0"/>
    <x v="4"/>
    <x v="13"/>
    <n v="0"/>
    <n v="0"/>
    <x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x v="13"/>
    <n v="6"/>
    <n v="41.67"/>
    <x v="0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s v="N/A"/>
    <b v="0"/>
    <x v="4"/>
    <x v="13"/>
    <n v="0"/>
    <n v="0"/>
    <x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x v="13"/>
    <n v="1"/>
    <n v="30"/>
    <x v="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x v="13"/>
    <n v="5"/>
    <n v="19.600000000000001"/>
    <x v="0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x v="13"/>
    <n v="1"/>
    <n v="100"/>
    <x v="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s v="N/A"/>
    <b v="0"/>
    <x v="4"/>
    <x v="13"/>
    <n v="0"/>
    <n v="0"/>
    <x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x v="13"/>
    <n v="31"/>
    <n v="231.75"/>
    <x v="0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x v="13"/>
    <n v="21"/>
    <n v="189.33"/>
    <x v="0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x v="13"/>
    <n v="2"/>
    <n v="55"/>
    <x v="0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x v="13"/>
    <n v="11"/>
    <n v="21.8"/>
    <x v="0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x v="13"/>
    <n v="3"/>
    <n v="32"/>
    <x v="0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s v="N/A"/>
    <b v="0"/>
    <x v="4"/>
    <x v="13"/>
    <n v="0"/>
    <n v="0"/>
    <x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s v="N/A"/>
    <b v="0"/>
    <x v="4"/>
    <x v="13"/>
    <n v="0"/>
    <n v="0"/>
    <x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x v="13"/>
    <n v="11"/>
    <n v="56.25"/>
    <x v="0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s v="N/A"/>
    <b v="0"/>
    <x v="4"/>
    <x v="13"/>
    <n v="0"/>
    <n v="0"/>
    <x v="1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x v="13"/>
    <n v="38"/>
    <n v="69"/>
    <x v="1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x v="13"/>
    <n v="7"/>
    <n v="18.71"/>
    <x v="0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x v="13"/>
    <n v="15"/>
    <n v="46.03"/>
    <x v="0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x v="13"/>
    <n v="6"/>
    <n v="60"/>
    <x v="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x v="13"/>
    <n v="30"/>
    <n v="50.67"/>
    <x v="0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x v="13"/>
    <n v="1"/>
    <n v="25"/>
    <x v="0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s v="N/A"/>
    <b v="0"/>
    <x v="4"/>
    <x v="13"/>
    <n v="0"/>
    <n v="0"/>
    <x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x v="13"/>
    <n v="1"/>
    <n v="20"/>
    <x v="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x v="13"/>
    <n v="0"/>
    <n v="25"/>
    <x v="0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x v="13"/>
    <n v="1"/>
    <n v="20"/>
    <x v="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x v="8"/>
    <n v="17"/>
    <n v="110.29"/>
    <x v="0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x v="8"/>
    <n v="2"/>
    <n v="37.450000000000003"/>
    <x v="0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x v="8"/>
    <n v="9"/>
    <n v="41.75"/>
    <x v="0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x v="8"/>
    <n v="10"/>
    <n v="24.08"/>
    <x v="0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x v="8"/>
    <n v="13"/>
    <n v="69.41"/>
    <x v="0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x v="8"/>
    <n v="2"/>
    <n v="155.25"/>
    <x v="0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x v="8"/>
    <n v="2"/>
    <n v="57.2"/>
    <x v="0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s v="N/A"/>
    <b v="0"/>
    <x v="2"/>
    <x v="8"/>
    <n v="0"/>
    <n v="0"/>
    <x v="1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x v="8"/>
    <n v="12"/>
    <n v="60"/>
    <x v="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x v="8"/>
    <n v="1"/>
    <n v="39"/>
    <x v="0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x v="8"/>
    <n v="28"/>
    <n v="58.42"/>
    <x v="0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x v="8"/>
    <n v="38"/>
    <n v="158.63999999999999"/>
    <x v="0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x v="8"/>
    <n v="40"/>
    <n v="99.86"/>
    <x v="0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x v="8"/>
    <n v="1"/>
    <n v="25.2"/>
    <x v="0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x v="8"/>
    <n v="43"/>
    <n v="89.19"/>
    <x v="0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x v="8"/>
    <n v="6"/>
    <n v="182.62"/>
    <x v="0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x v="8"/>
    <n v="2"/>
    <n v="50.65"/>
    <x v="0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x v="8"/>
    <n v="2"/>
    <n v="33.29"/>
    <x v="0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x v="8"/>
    <n v="11"/>
    <n v="51.82"/>
    <x v="0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x v="8"/>
    <n v="39"/>
    <n v="113.63"/>
    <x v="0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x v="8"/>
    <n v="46"/>
    <n v="136.46"/>
    <x v="0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x v="8"/>
    <n v="42"/>
    <n v="364.35"/>
    <x v="0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x v="8"/>
    <n v="28"/>
    <n v="19.239999999999998"/>
    <x v="0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x v="8"/>
    <n v="1"/>
    <n v="41.89"/>
    <x v="0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x v="8"/>
    <n v="1"/>
    <n v="30.31"/>
    <x v="0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x v="8"/>
    <n v="1"/>
    <n v="49.67"/>
    <x v="0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x v="8"/>
    <n v="15"/>
    <n v="59.2"/>
    <x v="0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x v="8"/>
    <n v="18"/>
    <n v="43.98"/>
    <x v="0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x v="8"/>
    <n v="1"/>
    <n v="26.5"/>
    <x v="0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x v="8"/>
    <n v="47"/>
    <n v="1272.73"/>
    <x v="0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x v="8"/>
    <n v="46"/>
    <n v="164"/>
    <x v="0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x v="8"/>
    <n v="0"/>
    <n v="45.2"/>
    <x v="0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x v="8"/>
    <n v="35"/>
    <n v="153.88999999999999"/>
    <x v="0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x v="8"/>
    <n v="2"/>
    <n v="51.38"/>
    <x v="0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x v="8"/>
    <n v="1"/>
    <n v="93.33"/>
    <x v="0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x v="8"/>
    <n v="3"/>
    <n v="108.63"/>
    <x v="0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x v="8"/>
    <n v="2"/>
    <n v="160.5"/>
    <x v="0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x v="8"/>
    <n v="34"/>
    <n v="75.75"/>
    <x v="0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x v="8"/>
    <n v="56"/>
    <n v="790.84"/>
    <x v="0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x v="8"/>
    <n v="83"/>
    <n v="301.94"/>
    <x v="0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x v="8"/>
    <n v="15"/>
    <n v="47.94"/>
    <x v="0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x v="8"/>
    <n v="0"/>
    <n v="2.75"/>
    <x v="0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x v="8"/>
    <n v="0"/>
    <n v="1"/>
    <x v="0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x v="8"/>
    <n v="30"/>
    <n v="171.79"/>
    <x v="0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x v="8"/>
    <n v="1"/>
    <n v="35.33"/>
    <x v="0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x v="8"/>
    <n v="6"/>
    <n v="82.09"/>
    <x v="0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x v="8"/>
    <n v="13"/>
    <n v="110.87"/>
    <x v="0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x v="8"/>
    <n v="13"/>
    <n v="161.22"/>
    <x v="0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s v="N/A"/>
    <b v="0"/>
    <x v="2"/>
    <x v="8"/>
    <n v="0"/>
    <n v="0"/>
    <x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x v="8"/>
    <n v="17"/>
    <n v="52.41"/>
    <x v="0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x v="8"/>
    <n v="0"/>
    <n v="13"/>
    <x v="0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x v="8"/>
    <n v="4"/>
    <n v="30.29"/>
    <x v="0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x v="8"/>
    <n v="0"/>
    <n v="116.75"/>
    <x v="0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x v="8"/>
    <n v="25"/>
    <n v="89.6"/>
    <x v="0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x v="8"/>
    <n v="2"/>
    <n v="424.45"/>
    <x v="0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x v="8"/>
    <n v="7"/>
    <n v="80.67"/>
    <x v="0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x v="8"/>
    <n v="2"/>
    <n v="13"/>
    <x v="0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x v="8"/>
    <n v="1"/>
    <n v="8.1300000000000008"/>
    <x v="0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x v="8"/>
    <n v="59"/>
    <n v="153.43"/>
    <x v="0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x v="8"/>
    <n v="8"/>
    <n v="292.08"/>
    <x v="0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x v="8"/>
    <n v="2"/>
    <n v="3304"/>
    <x v="0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x v="8"/>
    <n v="104"/>
    <n v="1300"/>
    <x v="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x v="8"/>
    <n v="30"/>
    <n v="134.55000000000001"/>
    <x v="0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x v="8"/>
    <n v="16"/>
    <n v="214.07"/>
    <x v="0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x v="8"/>
    <n v="82"/>
    <n v="216.34"/>
    <x v="0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x v="8"/>
    <n v="75"/>
    <n v="932.31"/>
    <x v="0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x v="8"/>
    <n v="6"/>
    <n v="29.25"/>
    <x v="0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x v="8"/>
    <n v="44"/>
    <n v="174.95"/>
    <x v="0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x v="8"/>
    <n v="0"/>
    <n v="250"/>
    <x v="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x v="8"/>
    <n v="13"/>
    <n v="65"/>
    <x v="0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x v="8"/>
    <n v="0"/>
    <n v="55"/>
    <x v="0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x v="8"/>
    <n v="0"/>
    <n v="75"/>
    <x v="0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x v="8"/>
    <n v="21535"/>
    <n v="1389.36"/>
    <x v="0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x v="8"/>
    <n v="35"/>
    <n v="95.91"/>
    <x v="0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x v="8"/>
    <n v="31"/>
    <n v="191.25"/>
    <x v="0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x v="8"/>
    <n v="3"/>
    <n v="40"/>
    <x v="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x v="8"/>
    <n v="3"/>
    <n v="74.790000000000006"/>
    <x v="0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x v="8"/>
    <n v="23"/>
    <n v="161.12"/>
    <x v="0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x v="8"/>
    <n v="3"/>
    <n v="88.71"/>
    <x v="0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x v="8"/>
    <n v="47"/>
    <n v="53.25"/>
    <x v="0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x v="15"/>
    <n v="206"/>
    <n v="106.2"/>
    <x v="0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x v="15"/>
    <n v="352"/>
    <n v="22.08"/>
    <x v="0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x v="15"/>
    <n v="115"/>
    <n v="31.05"/>
    <x v="0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x v="15"/>
    <n v="237"/>
    <n v="36.21"/>
    <x v="0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x v="15"/>
    <n v="119"/>
    <n v="388.98"/>
    <x v="0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x v="15"/>
    <n v="110"/>
    <n v="71.849999999999994"/>
    <x v="0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x v="15"/>
    <n v="100"/>
    <n v="57.38"/>
    <x v="0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x v="15"/>
    <n v="103"/>
    <n v="69.67"/>
    <x v="0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x v="15"/>
    <n v="117"/>
    <n v="45.99"/>
    <x v="0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x v="15"/>
    <n v="112"/>
    <n v="79.260000000000005"/>
    <x v="0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x v="15"/>
    <n v="342"/>
    <n v="43.03"/>
    <x v="0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x v="15"/>
    <n v="107"/>
    <n v="108.48"/>
    <x v="0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x v="15"/>
    <n v="108"/>
    <n v="61.03"/>
    <x v="0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x v="15"/>
    <n v="103"/>
    <n v="50.59"/>
    <x v="0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x v="15"/>
    <n v="130"/>
    <n v="39.159999999999997"/>
    <x v="0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x v="15"/>
    <n v="108"/>
    <n v="65.16"/>
    <x v="0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x v="15"/>
    <n v="112"/>
    <n v="23.96"/>
    <x v="0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x v="15"/>
    <n v="102"/>
    <n v="48.62"/>
    <x v="0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x v="15"/>
    <n v="145"/>
    <n v="35.74"/>
    <x v="0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x v="15"/>
    <n v="128"/>
    <n v="21.37"/>
    <x v="1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x v="16"/>
    <n v="0"/>
    <n v="250"/>
    <x v="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s v="N/A"/>
    <b v="0"/>
    <x v="5"/>
    <x v="16"/>
    <n v="0"/>
    <n v="0"/>
    <x v="1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x v="16"/>
    <n v="2"/>
    <n v="10"/>
    <x v="1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x v="16"/>
    <n v="9"/>
    <n v="29.24"/>
    <x v="0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x v="16"/>
    <n v="0"/>
    <n v="3"/>
    <x v="0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x v="16"/>
    <n v="3"/>
    <n v="33.25"/>
    <x v="0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s v="N/A"/>
    <b v="0"/>
    <x v="5"/>
    <x v="16"/>
    <n v="0"/>
    <n v="0"/>
    <x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x v="16"/>
    <n v="0"/>
    <n v="1"/>
    <x v="0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x v="16"/>
    <n v="1"/>
    <n v="53"/>
    <x v="0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s v="N/A"/>
    <b v="0"/>
    <x v="5"/>
    <x v="16"/>
    <n v="0"/>
    <n v="0"/>
    <x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s v="N/A"/>
    <b v="0"/>
    <x v="5"/>
    <x v="16"/>
    <n v="0"/>
    <n v="0"/>
    <x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s v="N/A"/>
    <b v="0"/>
    <x v="5"/>
    <x v="16"/>
    <n v="0"/>
    <n v="0"/>
    <x v="1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s v="N/A"/>
    <b v="0"/>
    <x v="5"/>
    <x v="16"/>
    <n v="0"/>
    <n v="0"/>
    <x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x v="16"/>
    <n v="1"/>
    <n v="15"/>
    <x v="0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s v="N/A"/>
    <b v="0"/>
    <x v="5"/>
    <x v="16"/>
    <n v="0"/>
    <n v="0"/>
    <x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s v="N/A"/>
    <b v="0"/>
    <x v="5"/>
    <x v="16"/>
    <n v="0"/>
    <n v="0"/>
    <x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s v="N/A"/>
    <b v="0"/>
    <x v="5"/>
    <x v="16"/>
    <n v="0"/>
    <n v="0"/>
    <x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s v="N/A"/>
    <b v="0"/>
    <x v="5"/>
    <x v="16"/>
    <n v="0"/>
    <n v="0"/>
    <x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s v="N/A"/>
    <b v="0"/>
    <x v="5"/>
    <x v="16"/>
    <n v="0"/>
    <n v="0"/>
    <x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s v="N/A"/>
    <b v="0"/>
    <x v="5"/>
    <x v="16"/>
    <n v="0"/>
    <n v="0"/>
    <x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x v="16"/>
    <n v="1"/>
    <n v="50"/>
    <x v="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s v="N/A"/>
    <b v="0"/>
    <x v="5"/>
    <x v="16"/>
    <n v="0"/>
    <n v="0"/>
    <x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x v="16"/>
    <n v="95"/>
    <n v="47.5"/>
    <x v="1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s v="N/A"/>
    <b v="0"/>
    <x v="5"/>
    <x v="16"/>
    <n v="0"/>
    <n v="0"/>
    <x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x v="17"/>
    <n v="9"/>
    <n v="65.67"/>
    <x v="0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x v="17"/>
    <n v="3"/>
    <n v="16.2"/>
    <x v="0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x v="17"/>
    <n v="3"/>
    <n v="34.130000000000003"/>
    <x v="0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x v="17"/>
    <n v="26"/>
    <n v="13"/>
    <x v="1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x v="17"/>
    <n v="0"/>
    <n v="11.25"/>
    <x v="0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x v="17"/>
    <n v="39"/>
    <n v="40.479999999999997"/>
    <x v="0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x v="17"/>
    <n v="1"/>
    <n v="35"/>
    <x v="0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s v="N/A"/>
    <b v="0"/>
    <x v="6"/>
    <x v="17"/>
    <n v="0"/>
    <n v="0"/>
    <x v="1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x v="17"/>
    <n v="0"/>
    <n v="12.75"/>
    <x v="0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x v="17"/>
    <n v="1"/>
    <n v="10"/>
    <x v="1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x v="17"/>
    <n v="6"/>
    <n v="113.57"/>
    <x v="0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x v="17"/>
    <n v="5"/>
    <n v="15"/>
    <x v="0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x v="17"/>
    <n v="63"/>
    <n v="48.28"/>
    <x v="0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x v="17"/>
    <n v="29"/>
    <n v="43.98"/>
    <x v="0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x v="17"/>
    <n v="8"/>
    <n v="9"/>
    <x v="1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x v="17"/>
    <n v="3"/>
    <n v="37.67"/>
    <x v="0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x v="17"/>
    <n v="9"/>
    <n v="18.579999999999998"/>
    <x v="0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x v="17"/>
    <n v="0"/>
    <n v="3"/>
    <x v="0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x v="17"/>
    <n v="1"/>
    <n v="18.670000000000002"/>
    <x v="0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x v="17"/>
    <n v="1"/>
    <n v="410"/>
    <x v="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s v="N/A"/>
    <b v="0"/>
    <x v="6"/>
    <x v="17"/>
    <n v="0"/>
    <n v="0"/>
    <x v="1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x v="17"/>
    <n v="3"/>
    <n v="114"/>
    <x v="0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x v="17"/>
    <n v="0"/>
    <n v="7.5"/>
    <x v="0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s v="N/A"/>
    <b v="0"/>
    <x v="6"/>
    <x v="17"/>
    <n v="0"/>
    <n v="0"/>
    <x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x v="17"/>
    <n v="14"/>
    <n v="43.42"/>
    <x v="0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x v="17"/>
    <n v="8"/>
    <n v="23.96"/>
    <x v="0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x v="17"/>
    <n v="0"/>
    <n v="5"/>
    <x v="0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x v="17"/>
    <n v="13"/>
    <n v="12.5"/>
    <x v="1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x v="17"/>
    <n v="1"/>
    <n v="3"/>
    <x v="0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x v="17"/>
    <n v="14"/>
    <n v="10.56"/>
    <x v="1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x v="17"/>
    <n v="18"/>
    <n v="122"/>
    <x v="0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x v="17"/>
    <n v="5"/>
    <n v="267.81"/>
    <x v="0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x v="17"/>
    <n v="18"/>
    <n v="74.209999999999994"/>
    <x v="0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x v="17"/>
    <n v="0"/>
    <n v="6.71"/>
    <x v="0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x v="17"/>
    <n v="7"/>
    <n v="81.95"/>
    <x v="0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x v="17"/>
    <n v="1"/>
    <n v="25"/>
    <x v="0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x v="17"/>
    <n v="3"/>
    <n v="10"/>
    <x v="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x v="17"/>
    <n v="0"/>
    <n v="6.83"/>
    <x v="0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x v="17"/>
    <n v="5"/>
    <n v="17.71"/>
    <x v="0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x v="17"/>
    <n v="2"/>
    <n v="16.2"/>
    <x v="0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x v="17"/>
    <n v="5"/>
    <n v="80.3"/>
    <x v="0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x v="17"/>
    <n v="0"/>
    <n v="71.55"/>
    <x v="0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x v="17"/>
    <n v="41"/>
    <n v="23.57"/>
    <x v="1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s v="N/A"/>
    <b v="0"/>
    <x v="6"/>
    <x v="17"/>
    <n v="0"/>
    <n v="0"/>
    <x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x v="17"/>
    <n v="3"/>
    <n v="34.880000000000003"/>
    <x v="0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x v="17"/>
    <n v="0"/>
    <n v="15"/>
    <x v="0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x v="17"/>
    <n v="1"/>
    <n v="23.18"/>
    <x v="0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x v="17"/>
    <n v="0"/>
    <n v="1"/>
    <x v="0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x v="17"/>
    <n v="36"/>
    <n v="100.23"/>
    <x v="0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x v="17"/>
    <n v="1"/>
    <n v="5"/>
    <x v="0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x v="17"/>
    <n v="0"/>
    <n v="3.33"/>
    <x v="0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x v="17"/>
    <n v="0"/>
    <n v="13.25"/>
    <x v="0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x v="17"/>
    <n v="0"/>
    <n v="17.850000000000001"/>
    <x v="0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x v="17"/>
    <n v="8"/>
    <n v="10.38"/>
    <x v="0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x v="17"/>
    <n v="2"/>
    <n v="36.33"/>
    <x v="0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x v="17"/>
    <n v="0"/>
    <n v="5"/>
    <x v="0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s v="N/A"/>
    <b v="0"/>
    <x v="6"/>
    <x v="17"/>
    <n v="0"/>
    <n v="0"/>
    <x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x v="17"/>
    <n v="0"/>
    <n v="5.8"/>
    <x v="0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s v="N/A"/>
    <b v="0"/>
    <x v="6"/>
    <x v="17"/>
    <n v="0"/>
    <n v="0"/>
    <x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x v="17"/>
    <n v="0"/>
    <n v="3.67"/>
    <x v="0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x v="18"/>
    <n v="0"/>
    <n v="60.71"/>
    <x v="0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s v="N/A"/>
    <b v="0"/>
    <x v="6"/>
    <x v="18"/>
    <n v="0"/>
    <n v="0"/>
    <x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x v="18"/>
    <n v="1"/>
    <n v="5"/>
    <x v="0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x v="18"/>
    <n v="2"/>
    <n v="25.43"/>
    <x v="0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x v="18"/>
    <n v="0"/>
    <n v="1"/>
    <x v="0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x v="18"/>
    <n v="0"/>
    <n v="10.5"/>
    <x v="0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x v="18"/>
    <n v="0"/>
    <n v="3.67"/>
    <x v="0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s v="N/A"/>
    <b v="0"/>
    <x v="6"/>
    <x v="18"/>
    <n v="0"/>
    <n v="0"/>
    <x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x v="18"/>
    <n v="14"/>
    <n v="110.62"/>
    <x v="0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x v="18"/>
    <n v="1"/>
    <n v="20"/>
    <x v="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x v="18"/>
    <n v="0"/>
    <n v="1"/>
    <x v="0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x v="18"/>
    <n v="5"/>
    <n v="50"/>
    <x v="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x v="18"/>
    <n v="6"/>
    <n v="45"/>
    <x v="0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x v="18"/>
    <n v="40"/>
    <n v="253.21"/>
    <x v="0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x v="18"/>
    <n v="0"/>
    <n v="31.25"/>
    <x v="0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x v="18"/>
    <n v="0"/>
    <n v="5"/>
    <x v="0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s v="N/A"/>
    <b v="0"/>
    <x v="6"/>
    <x v="18"/>
    <n v="0"/>
    <n v="0"/>
    <x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s v="N/A"/>
    <b v="0"/>
    <x v="6"/>
    <x v="18"/>
    <n v="0"/>
    <n v="0"/>
    <x v="1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s v="N/A"/>
    <b v="0"/>
    <x v="6"/>
    <x v="18"/>
    <n v="0"/>
    <n v="0"/>
    <x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x v="18"/>
    <n v="0"/>
    <n v="23.25"/>
    <x v="0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s v="N/A"/>
    <b v="0"/>
    <x v="7"/>
    <x v="19"/>
    <n v="0"/>
    <n v="0"/>
    <x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x v="19"/>
    <n v="0"/>
    <n v="100"/>
    <x v="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x v="19"/>
    <n v="9"/>
    <n v="44.17"/>
    <x v="0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s v="N/A"/>
    <b v="0"/>
    <x v="7"/>
    <x v="19"/>
    <n v="0"/>
    <n v="0"/>
    <x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x v="19"/>
    <n v="0"/>
    <n v="24.33"/>
    <x v="0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x v="19"/>
    <n v="0"/>
    <n v="37.5"/>
    <x v="0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x v="19"/>
    <n v="10"/>
    <n v="42"/>
    <x v="0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s v="N/A"/>
    <b v="0"/>
    <x v="7"/>
    <x v="19"/>
    <n v="0"/>
    <n v="0"/>
    <x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x v="19"/>
    <n v="6"/>
    <n v="60.73"/>
    <x v="0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x v="19"/>
    <n v="1"/>
    <n v="50"/>
    <x v="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x v="19"/>
    <n v="7"/>
    <n v="108.33"/>
    <x v="0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x v="19"/>
    <n v="1"/>
    <n v="23.5"/>
    <x v="0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s v="N/A"/>
    <b v="0"/>
    <x v="7"/>
    <x v="19"/>
    <n v="0"/>
    <n v="0"/>
    <x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x v="19"/>
    <n v="2"/>
    <n v="50.33"/>
    <x v="0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x v="19"/>
    <n v="0"/>
    <n v="11.67"/>
    <x v="0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s v="N/A"/>
    <b v="0"/>
    <x v="7"/>
    <x v="19"/>
    <n v="0"/>
    <n v="0"/>
    <x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x v="19"/>
    <n v="4"/>
    <n v="60.79"/>
    <x v="0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s v="N/A"/>
    <b v="0"/>
    <x v="7"/>
    <x v="19"/>
    <n v="0"/>
    <n v="0"/>
    <x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x v="19"/>
    <n v="0"/>
    <n v="17.5"/>
    <x v="0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s v="N/A"/>
    <b v="0"/>
    <x v="7"/>
    <x v="19"/>
    <n v="0"/>
    <n v="0"/>
    <x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s v="N/A"/>
    <b v="0"/>
    <x v="7"/>
    <x v="19"/>
    <n v="0"/>
    <n v="0"/>
    <x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x v="19"/>
    <n v="21"/>
    <n v="82.82"/>
    <x v="0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x v="19"/>
    <n v="19"/>
    <n v="358.88"/>
    <x v="0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x v="19"/>
    <n v="2"/>
    <n v="61.19"/>
    <x v="0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x v="19"/>
    <n v="6"/>
    <n v="340"/>
    <x v="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x v="19"/>
    <n v="0"/>
    <n v="5.67"/>
    <x v="0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x v="19"/>
    <n v="0"/>
    <n v="50"/>
    <x v="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x v="19"/>
    <n v="0"/>
    <n v="25"/>
    <x v="0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s v="N/A"/>
    <b v="0"/>
    <x v="7"/>
    <x v="19"/>
    <n v="0"/>
    <n v="0"/>
    <x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x v="19"/>
    <n v="0"/>
    <n v="30"/>
    <x v="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x v="19"/>
    <n v="6"/>
    <n v="46.63"/>
    <x v="0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x v="19"/>
    <n v="3"/>
    <n v="65"/>
    <x v="0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x v="19"/>
    <n v="0"/>
    <n v="10"/>
    <x v="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s v="N/A"/>
    <b v="0"/>
    <x v="7"/>
    <x v="19"/>
    <n v="0"/>
    <n v="0"/>
    <x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x v="19"/>
    <n v="0"/>
    <n v="5"/>
    <x v="0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x v="19"/>
    <n v="5"/>
    <n v="640"/>
    <x v="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x v="19"/>
    <n v="12"/>
    <n v="69.12"/>
    <x v="0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x v="19"/>
    <n v="0"/>
    <n v="1.33"/>
    <x v="0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x v="19"/>
    <n v="4"/>
    <n v="10.5"/>
    <x v="0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x v="19"/>
    <n v="4"/>
    <n v="33.33"/>
    <x v="0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x v="20"/>
    <n v="105"/>
    <n v="61.56"/>
    <x v="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x v="20"/>
    <n v="105"/>
    <n v="118.74"/>
    <x v="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x v="20"/>
    <n v="107"/>
    <n v="65.08"/>
    <x v="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x v="20"/>
    <n v="104"/>
    <n v="130.16"/>
    <x v="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x v="20"/>
    <n v="161"/>
    <n v="37.78"/>
    <x v="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x v="20"/>
    <n v="108"/>
    <n v="112.79"/>
    <x v="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x v="20"/>
    <n v="135"/>
    <n v="51.92"/>
    <x v="1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x v="20"/>
    <n v="109"/>
    <n v="89.24"/>
    <x v="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x v="20"/>
    <n v="290"/>
    <n v="19.329999999999998"/>
    <x v="1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x v="20"/>
    <n v="104"/>
    <n v="79.97"/>
    <x v="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x v="20"/>
    <n v="322"/>
    <n v="56.41"/>
    <x v="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x v="20"/>
    <n v="135"/>
    <n v="79.41"/>
    <x v="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x v="20"/>
    <n v="270"/>
    <n v="76.44"/>
    <x v="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x v="20"/>
    <n v="253"/>
    <n v="121"/>
    <x v="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x v="20"/>
    <n v="261"/>
    <n v="54.62"/>
    <x v="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x v="20"/>
    <n v="101"/>
    <n v="299.22000000000003"/>
    <x v="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x v="20"/>
    <n v="126"/>
    <n v="58.53"/>
    <x v="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x v="20"/>
    <n v="102"/>
    <n v="55.37"/>
    <x v="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x v="20"/>
    <n v="199"/>
    <n v="183.8"/>
    <x v="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x v="20"/>
    <n v="102"/>
    <n v="165.35"/>
    <x v="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x v="20"/>
    <n v="103"/>
    <n v="234.79"/>
    <x v="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x v="20"/>
    <n v="101"/>
    <n v="211.48"/>
    <x v="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x v="20"/>
    <n v="115"/>
    <n v="32.340000000000003"/>
    <x v="1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x v="20"/>
    <n v="104"/>
    <n v="123.38"/>
    <x v="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x v="20"/>
    <n v="155"/>
    <n v="207.07"/>
    <x v="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x v="20"/>
    <n v="106"/>
    <n v="138.26"/>
    <x v="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x v="20"/>
    <n v="254"/>
    <n v="493.82"/>
    <x v="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x v="20"/>
    <n v="101"/>
    <n v="168.5"/>
    <x v="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x v="20"/>
    <n v="129"/>
    <n v="38.869999999999997"/>
    <x v="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x v="20"/>
    <n v="102"/>
    <n v="61.53"/>
    <x v="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x v="20"/>
    <n v="132"/>
    <n v="105.44"/>
    <x v="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x v="20"/>
    <n v="786"/>
    <n v="71.59"/>
    <x v="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x v="20"/>
    <n v="146"/>
    <n v="91.88"/>
    <x v="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x v="20"/>
    <n v="103"/>
    <n v="148.57"/>
    <x v="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x v="20"/>
    <n v="172"/>
    <n v="174.21"/>
    <x v="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x v="20"/>
    <n v="159"/>
    <n v="102.86"/>
    <x v="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x v="20"/>
    <n v="104"/>
    <n v="111.18"/>
    <x v="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x v="20"/>
    <n v="111"/>
    <n v="23.8"/>
    <x v="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x v="20"/>
    <n v="280"/>
    <n v="81.27"/>
    <x v="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x v="20"/>
    <n v="112"/>
    <n v="116.21"/>
    <x v="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x v="21"/>
    <n v="7"/>
    <n v="58.89"/>
    <x v="0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x v="21"/>
    <n v="4"/>
    <n v="44"/>
    <x v="0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x v="21"/>
    <n v="4"/>
    <n v="48.43"/>
    <x v="0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s v="N/A"/>
    <b v="0"/>
    <x v="4"/>
    <x v="21"/>
    <n v="0"/>
    <n v="0"/>
    <x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x v="21"/>
    <n v="29"/>
    <n v="61.04"/>
    <x v="0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x v="21"/>
    <n v="1"/>
    <n v="25"/>
    <x v="0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s v="N/A"/>
    <b v="0"/>
    <x v="4"/>
    <x v="21"/>
    <n v="0"/>
    <n v="0"/>
    <x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s v="N/A"/>
    <b v="0"/>
    <x v="4"/>
    <x v="21"/>
    <n v="0"/>
    <n v="0"/>
    <x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x v="21"/>
    <n v="1"/>
    <n v="40"/>
    <x v="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x v="21"/>
    <n v="12"/>
    <n v="19.329999999999998"/>
    <x v="0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s v="N/A"/>
    <b v="0"/>
    <x v="4"/>
    <x v="21"/>
    <n v="0"/>
    <n v="0"/>
    <x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x v="21"/>
    <n v="3"/>
    <n v="35"/>
    <x v="0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s v="N/A"/>
    <b v="0"/>
    <x v="4"/>
    <x v="21"/>
    <n v="0"/>
    <n v="0"/>
    <x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s v="N/A"/>
    <b v="0"/>
    <x v="4"/>
    <x v="21"/>
    <n v="0"/>
    <n v="0"/>
    <x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x v="21"/>
    <n v="18"/>
    <n v="59.33"/>
    <x v="0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s v="N/A"/>
    <b v="0"/>
    <x v="4"/>
    <x v="21"/>
    <n v="0"/>
    <n v="0"/>
    <x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x v="21"/>
    <n v="3"/>
    <n v="30.13"/>
    <x v="0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x v="21"/>
    <n v="51"/>
    <n v="74.62"/>
    <x v="0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x v="21"/>
    <n v="1"/>
    <n v="5"/>
    <x v="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x v="21"/>
    <n v="14"/>
    <n v="44.5"/>
    <x v="0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x v="11"/>
    <n v="104"/>
    <n v="46.13"/>
    <x v="0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x v="11"/>
    <n v="120"/>
    <n v="141.47"/>
    <x v="0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x v="11"/>
    <n v="117"/>
    <n v="75.48"/>
    <x v="0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x v="11"/>
    <n v="122"/>
    <n v="85.5"/>
    <x v="0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x v="11"/>
    <n v="152"/>
    <n v="64.25"/>
    <x v="0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x v="11"/>
    <n v="104"/>
    <n v="64.47"/>
    <x v="0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x v="11"/>
    <n v="200"/>
    <n v="118.2"/>
    <x v="0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x v="11"/>
    <n v="102"/>
    <n v="82.54"/>
    <x v="0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x v="11"/>
    <n v="138"/>
    <n v="34.17"/>
    <x v="0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x v="11"/>
    <n v="303833"/>
    <n v="42.73"/>
    <x v="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x v="11"/>
    <n v="199"/>
    <n v="94.49"/>
    <x v="0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x v="11"/>
    <n v="202"/>
    <n v="55.7"/>
    <x v="0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x v="11"/>
    <n v="118"/>
    <n v="98.03"/>
    <x v="0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x v="11"/>
    <n v="295"/>
    <n v="92.1"/>
    <x v="0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x v="11"/>
    <n v="213"/>
    <n v="38.18"/>
    <x v="0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x v="11"/>
    <n v="104"/>
    <n v="27.15"/>
    <x v="0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x v="11"/>
    <n v="114"/>
    <n v="50.69"/>
    <x v="0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x v="11"/>
    <n v="101"/>
    <n v="38.94"/>
    <x v="0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x v="11"/>
    <n v="125"/>
    <n v="77.64"/>
    <x v="0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x v="11"/>
    <n v="119"/>
    <n v="43.54"/>
    <x v="0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x v="11"/>
    <n v="166"/>
    <n v="31.82"/>
    <x v="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x v="11"/>
    <n v="119"/>
    <n v="63.18"/>
    <x v="0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x v="11"/>
    <n v="100"/>
    <n v="190.9"/>
    <x v="0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x v="11"/>
    <n v="102"/>
    <n v="140.86000000000001"/>
    <x v="0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x v="11"/>
    <n v="117"/>
    <n v="76.92"/>
    <x v="0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x v="11"/>
    <n v="109"/>
    <n v="99.16"/>
    <x v="0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x v="11"/>
    <n v="115"/>
    <n v="67.88"/>
    <x v="0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x v="11"/>
    <n v="102"/>
    <n v="246.29"/>
    <x v="0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x v="11"/>
    <n v="106"/>
    <n v="189.29"/>
    <x v="0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x v="11"/>
    <n v="104"/>
    <n v="76.67"/>
    <x v="0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x v="11"/>
    <n v="155"/>
    <n v="82.96"/>
    <x v="0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x v="11"/>
    <n v="162"/>
    <n v="62.52"/>
    <x v="0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x v="11"/>
    <n v="104"/>
    <n v="46.07"/>
    <x v="0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x v="11"/>
    <n v="106"/>
    <n v="38.54"/>
    <x v="0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x v="11"/>
    <n v="155"/>
    <n v="53.01"/>
    <x v="0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x v="11"/>
    <n v="111"/>
    <n v="73.36"/>
    <x v="0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x v="11"/>
    <n v="111"/>
    <n v="127.98"/>
    <x v="0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x v="11"/>
    <n v="111"/>
    <n v="104.73"/>
    <x v="0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x v="11"/>
    <n v="124"/>
    <n v="67.67"/>
    <x v="0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x v="11"/>
    <n v="211"/>
    <n v="95.93"/>
    <x v="0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x v="6"/>
    <n v="101"/>
    <n v="65.16"/>
    <x v="3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x v="6"/>
    <n v="102"/>
    <n v="32.270000000000003"/>
    <x v="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x v="6"/>
    <n v="108"/>
    <n v="81.25"/>
    <x v="3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x v="6"/>
    <n v="242"/>
    <n v="24.2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x v="6"/>
    <n v="100"/>
    <n v="65.87"/>
    <x v="3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x v="6"/>
    <n v="125"/>
    <n v="36.08"/>
    <x v="3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x v="6"/>
    <n v="109"/>
    <n v="44.19"/>
    <x v="3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x v="6"/>
    <n v="146"/>
    <n v="104.07"/>
    <x v="3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x v="6"/>
    <n v="110"/>
    <n v="35.96"/>
    <x v="3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x v="6"/>
    <n v="102"/>
    <n v="127.79"/>
    <x v="5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x v="6"/>
    <n v="122"/>
    <n v="27.73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x v="6"/>
    <n v="102"/>
    <n v="39.83"/>
    <x v="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x v="6"/>
    <n v="141"/>
    <n v="52.17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x v="6"/>
    <n v="110"/>
    <n v="92.04"/>
    <x v="7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x v="6"/>
    <n v="105"/>
    <n v="63.42"/>
    <x v="3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x v="6"/>
    <n v="124"/>
    <n v="135.63"/>
    <x v="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x v="6"/>
    <n v="135"/>
    <n v="168.75"/>
    <x v="3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x v="6"/>
    <n v="103"/>
    <n v="70.86"/>
    <x v="3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x v="6"/>
    <n v="100"/>
    <n v="50"/>
    <x v="3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x v="6"/>
    <n v="130"/>
    <n v="42.21"/>
    <x v="3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x v="8"/>
    <n v="40"/>
    <n v="152.41"/>
    <x v="0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x v="8"/>
    <n v="26"/>
    <n v="90.62"/>
    <x v="0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x v="8"/>
    <n v="65"/>
    <n v="201.6"/>
    <x v="0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x v="8"/>
    <n v="12"/>
    <n v="127.93"/>
    <x v="0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x v="8"/>
    <n v="11"/>
    <n v="29.89"/>
    <x v="0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x v="8"/>
    <n v="112"/>
    <n v="367.97"/>
    <x v="0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x v="8"/>
    <n v="16"/>
    <n v="129.16999999999999"/>
    <x v="0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x v="8"/>
    <n v="32"/>
    <n v="800.7"/>
    <x v="0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x v="8"/>
    <n v="1"/>
    <n v="28"/>
    <x v="0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x v="8"/>
    <n v="31"/>
    <n v="102.02"/>
    <x v="0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x v="8"/>
    <n v="1"/>
    <n v="184.36"/>
    <x v="0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x v="8"/>
    <n v="40"/>
    <n v="162.91999999999999"/>
    <x v="0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x v="8"/>
    <n v="0"/>
    <n v="1"/>
    <x v="0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x v="8"/>
    <n v="6"/>
    <n v="603.53"/>
    <x v="0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x v="8"/>
    <n v="15"/>
    <n v="45.41"/>
    <x v="0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x v="8"/>
    <n v="15"/>
    <n v="97.33"/>
    <x v="0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x v="8"/>
    <n v="1"/>
    <n v="167.67"/>
    <x v="0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x v="8"/>
    <n v="1"/>
    <n v="859.86"/>
    <x v="0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x v="8"/>
    <n v="0"/>
    <n v="26.5"/>
    <x v="0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x v="8"/>
    <n v="9"/>
    <n v="30.27"/>
    <x v="0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x v="8"/>
    <n v="10"/>
    <n v="54.67"/>
    <x v="0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x v="8"/>
    <n v="2"/>
    <n v="60.75"/>
    <x v="0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x v="8"/>
    <n v="1"/>
    <n v="102.73"/>
    <x v="0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x v="8"/>
    <n v="4"/>
    <n v="41.59"/>
    <x v="0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x v="8"/>
    <n v="2"/>
    <n v="116.53"/>
    <x v="0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x v="8"/>
    <n v="1"/>
    <n v="45.33"/>
    <x v="0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x v="8"/>
    <n v="22"/>
    <n v="157.46"/>
    <x v="0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x v="8"/>
    <n v="1"/>
    <n v="100.5"/>
    <x v="0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s v="N/A"/>
    <b v="0"/>
    <x v="2"/>
    <x v="8"/>
    <n v="0"/>
    <n v="0"/>
    <x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s v="N/A"/>
    <b v="0"/>
    <x v="2"/>
    <x v="8"/>
    <n v="0"/>
    <n v="0"/>
    <x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x v="8"/>
    <n v="11"/>
    <n v="51.82"/>
    <x v="0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x v="8"/>
    <n v="20"/>
    <n v="308.75"/>
    <x v="0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x v="8"/>
    <n v="85"/>
    <n v="379.23"/>
    <x v="0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x v="8"/>
    <n v="49"/>
    <n v="176.36"/>
    <x v="0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x v="8"/>
    <n v="3"/>
    <n v="66.069999999999993"/>
    <x v="0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x v="8"/>
    <n v="7"/>
    <n v="89.65"/>
    <x v="0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s v="N/A"/>
    <b v="0"/>
    <x v="2"/>
    <x v="8"/>
    <n v="0"/>
    <n v="0"/>
    <x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x v="8"/>
    <n v="70"/>
    <n v="382.39"/>
    <x v="0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x v="8"/>
    <n v="0"/>
    <n v="100"/>
    <x v="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x v="8"/>
    <n v="102"/>
    <n v="158.36000000000001"/>
    <x v="0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x v="9"/>
    <n v="378"/>
    <n v="40.76"/>
    <x v="0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x v="9"/>
    <n v="125"/>
    <n v="53.57"/>
    <x v="1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x v="9"/>
    <n v="147"/>
    <n v="48.45"/>
    <x v="0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x v="9"/>
    <n v="102"/>
    <n v="82.42"/>
    <x v="0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x v="9"/>
    <n v="102"/>
    <n v="230.19"/>
    <x v="0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x v="9"/>
    <n v="204"/>
    <n v="59.36"/>
    <x v="0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x v="9"/>
    <n v="104"/>
    <n v="66.7"/>
    <x v="0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x v="9"/>
    <n v="101"/>
    <n v="168.78"/>
    <x v="0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x v="9"/>
    <n v="136"/>
    <n v="59.97"/>
    <x v="0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x v="9"/>
    <n v="134"/>
    <n v="31.81"/>
    <x v="0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x v="9"/>
    <n v="130"/>
    <n v="24.42"/>
    <x v="0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x v="9"/>
    <n v="123"/>
    <n v="25.35"/>
    <x v="0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x v="9"/>
    <n v="183"/>
    <n v="71.44"/>
    <x v="0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x v="9"/>
    <n v="125"/>
    <n v="38.549999999999997"/>
    <x v="0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x v="9"/>
    <n v="112"/>
    <n v="68.37"/>
    <x v="0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x v="9"/>
    <n v="116"/>
    <n v="40.21"/>
    <x v="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x v="9"/>
    <n v="173"/>
    <n v="32.07"/>
    <x v="0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x v="9"/>
    <n v="126"/>
    <n v="28.63"/>
    <x v="0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x v="9"/>
    <n v="109"/>
    <n v="43.64"/>
    <x v="0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x v="9"/>
    <n v="100"/>
    <n v="40"/>
    <x v="1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x v="11"/>
    <n v="119"/>
    <n v="346.04"/>
    <x v="0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x v="11"/>
    <n v="100"/>
    <n v="81.739999999999995"/>
    <x v="0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x v="11"/>
    <n v="126"/>
    <n v="64.540000000000006"/>
    <x v="0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x v="11"/>
    <n v="114"/>
    <n v="63.48"/>
    <x v="0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x v="11"/>
    <n v="111"/>
    <n v="63.62"/>
    <x v="0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x v="11"/>
    <n v="105"/>
    <n v="83.97"/>
    <x v="0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x v="11"/>
    <n v="104"/>
    <n v="77.75"/>
    <x v="0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x v="11"/>
    <n v="107"/>
    <n v="107.07"/>
    <x v="0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x v="11"/>
    <n v="124"/>
    <n v="38.75"/>
    <x v="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x v="11"/>
    <n v="105"/>
    <n v="201.94"/>
    <x v="0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x v="11"/>
    <n v="189"/>
    <n v="43.06"/>
    <x v="0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x v="11"/>
    <n v="171"/>
    <n v="62.87"/>
    <x v="0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x v="11"/>
    <n v="252"/>
    <n v="55.61"/>
    <x v="0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x v="11"/>
    <n v="116"/>
    <n v="48.71"/>
    <x v="0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x v="11"/>
    <n v="203"/>
    <n v="30.58"/>
    <x v="0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x v="11"/>
    <n v="112"/>
    <n v="73.91"/>
    <x v="0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x v="11"/>
    <n v="424"/>
    <n v="21.2"/>
    <x v="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x v="11"/>
    <n v="107"/>
    <n v="73.36"/>
    <x v="0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x v="11"/>
    <n v="104"/>
    <n v="56.41"/>
    <x v="0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x v="11"/>
    <n v="212"/>
    <n v="50.25"/>
    <x v="0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x v="11"/>
    <n v="124"/>
    <n v="68.94"/>
    <x v="0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x v="11"/>
    <n v="110"/>
    <n v="65.91"/>
    <x v="0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x v="11"/>
    <n v="219"/>
    <n v="62.5"/>
    <x v="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x v="11"/>
    <n v="137"/>
    <n v="70.06"/>
    <x v="0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x v="11"/>
    <n v="135"/>
    <n v="60.18"/>
    <x v="0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x v="11"/>
    <n v="145"/>
    <n v="21.38"/>
    <x v="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x v="11"/>
    <n v="109"/>
    <n v="160.79"/>
    <x v="0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x v="11"/>
    <n v="110"/>
    <n v="42.38"/>
    <x v="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x v="11"/>
    <n v="114"/>
    <n v="27.32"/>
    <x v="0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x v="11"/>
    <n v="102"/>
    <n v="196.83"/>
    <x v="0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x v="11"/>
    <n v="122"/>
    <n v="53.88"/>
    <x v="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x v="11"/>
    <n v="112"/>
    <n v="47.76"/>
    <x v="0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x v="11"/>
    <n v="107"/>
    <n v="88.19"/>
    <x v="0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x v="11"/>
    <n v="114"/>
    <n v="72.06"/>
    <x v="0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x v="11"/>
    <n v="110"/>
    <n v="74.25"/>
    <x v="0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x v="11"/>
    <n v="126"/>
    <n v="61.7"/>
    <x v="0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x v="11"/>
    <n v="167"/>
    <n v="17.239999999999998"/>
    <x v="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x v="11"/>
    <n v="497"/>
    <n v="51.72"/>
    <x v="0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x v="11"/>
    <n v="109"/>
    <n v="24.15"/>
    <x v="0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x v="11"/>
    <n v="103"/>
    <n v="62.17"/>
    <x v="0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x v="22"/>
    <n v="2"/>
    <n v="48.2"/>
    <x v="0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x v="22"/>
    <n v="0"/>
    <n v="6.18"/>
    <x v="0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x v="22"/>
    <n v="0"/>
    <n v="5"/>
    <x v="0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x v="22"/>
    <n v="1"/>
    <n v="7.5"/>
    <x v="0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x v="22"/>
    <n v="7"/>
    <n v="12"/>
    <x v="0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s v="N/A"/>
    <b v="0"/>
    <x v="3"/>
    <x v="22"/>
    <n v="0"/>
    <n v="0"/>
    <x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x v="22"/>
    <n v="0"/>
    <n v="1"/>
    <x v="0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x v="22"/>
    <n v="0"/>
    <n v="2.33"/>
    <x v="0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x v="22"/>
    <n v="5"/>
    <n v="24.62"/>
    <x v="0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x v="22"/>
    <n v="5"/>
    <n v="100"/>
    <x v="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x v="22"/>
    <n v="0"/>
    <n v="1"/>
    <x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x v="22"/>
    <n v="18"/>
    <n v="88.89"/>
    <x v="0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s v="N/A"/>
    <b v="0"/>
    <x v="3"/>
    <x v="22"/>
    <n v="0"/>
    <n v="0"/>
    <x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x v="22"/>
    <n v="1"/>
    <n v="27.5"/>
    <x v="0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x v="22"/>
    <n v="0"/>
    <n v="6"/>
    <x v="0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x v="22"/>
    <n v="7"/>
    <n v="44.5"/>
    <x v="0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x v="22"/>
    <n v="3"/>
    <n v="1"/>
    <x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x v="22"/>
    <n v="0"/>
    <n v="100"/>
    <x v="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x v="22"/>
    <n v="0"/>
    <n v="13"/>
    <x v="0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x v="22"/>
    <n v="0"/>
    <n v="100"/>
    <x v="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x v="22"/>
    <n v="20"/>
    <n v="109.07"/>
    <x v="0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s v="N/A"/>
    <b v="0"/>
    <x v="3"/>
    <x v="22"/>
    <n v="0"/>
    <n v="0"/>
    <x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s v="N/A"/>
    <b v="0"/>
    <x v="3"/>
    <x v="22"/>
    <n v="0"/>
    <n v="0"/>
    <x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x v="22"/>
    <n v="8"/>
    <n v="104.75"/>
    <x v="0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x v="22"/>
    <n v="5"/>
    <n v="15"/>
    <x v="0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s v="N/A"/>
    <b v="0"/>
    <x v="3"/>
    <x v="22"/>
    <n v="0"/>
    <n v="0"/>
    <x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x v="22"/>
    <n v="8"/>
    <n v="80.599999999999994"/>
    <x v="0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x v="22"/>
    <n v="32"/>
    <n v="115.55"/>
    <x v="0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s v="N/A"/>
    <b v="0"/>
    <x v="3"/>
    <x v="22"/>
    <n v="0"/>
    <n v="0"/>
    <x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x v="22"/>
    <n v="7"/>
    <n v="80.5"/>
    <x v="0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x v="22"/>
    <n v="10"/>
    <n v="744.55"/>
    <x v="0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x v="22"/>
    <n v="0"/>
    <n v="7.5"/>
    <x v="0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x v="22"/>
    <n v="1"/>
    <n v="38.5"/>
    <x v="0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x v="22"/>
    <n v="27"/>
    <n v="36.68"/>
    <x v="0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x v="22"/>
    <n v="3"/>
    <n v="75"/>
    <x v="0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x v="22"/>
    <n v="7"/>
    <n v="30"/>
    <x v="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x v="22"/>
    <n v="0"/>
    <n v="1"/>
    <x v="0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x v="22"/>
    <n v="1"/>
    <n v="673.33"/>
    <x v="0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s v="N/A"/>
    <b v="0"/>
    <x v="3"/>
    <x v="22"/>
    <n v="0"/>
    <n v="0"/>
    <x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s v="N/A"/>
    <b v="0"/>
    <x v="3"/>
    <x v="22"/>
    <n v="0"/>
    <n v="0"/>
    <x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s v="N/A"/>
    <b v="0"/>
    <x v="3"/>
    <x v="22"/>
    <n v="0"/>
    <n v="0"/>
    <x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s v="N/A"/>
    <b v="0"/>
    <x v="3"/>
    <x v="22"/>
    <n v="0"/>
    <n v="0"/>
    <x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s v="N/A"/>
    <b v="0"/>
    <x v="3"/>
    <x v="22"/>
    <n v="0"/>
    <n v="0"/>
    <x v="1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x v="22"/>
    <n v="0"/>
    <n v="25"/>
    <x v="0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s v="N/A"/>
    <b v="0"/>
    <x v="3"/>
    <x v="22"/>
    <n v="0"/>
    <n v="0"/>
    <x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s v="N/A"/>
    <b v="0"/>
    <x v="3"/>
    <x v="22"/>
    <n v="0"/>
    <n v="0"/>
    <x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x v="22"/>
    <n v="0"/>
    <n v="1"/>
    <x v="0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x v="22"/>
    <n v="0"/>
    <n v="1"/>
    <x v="0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s v="N/A"/>
    <b v="0"/>
    <x v="3"/>
    <x v="22"/>
    <n v="0"/>
    <n v="0"/>
    <x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s v="N/A"/>
    <b v="0"/>
    <x v="3"/>
    <x v="22"/>
    <n v="0"/>
    <n v="0"/>
    <x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x v="22"/>
    <n v="1"/>
    <n v="15"/>
    <x v="0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x v="22"/>
    <n v="11"/>
    <n v="225"/>
    <x v="0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x v="22"/>
    <n v="3"/>
    <n v="48.33"/>
    <x v="0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s v="N/A"/>
    <b v="0"/>
    <x v="3"/>
    <x v="22"/>
    <n v="0"/>
    <n v="0"/>
    <x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s v="N/A"/>
    <b v="0"/>
    <x v="3"/>
    <x v="22"/>
    <n v="0"/>
    <n v="0"/>
    <x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s v="N/A"/>
    <b v="0"/>
    <x v="3"/>
    <x v="22"/>
    <n v="0"/>
    <n v="0"/>
    <x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s v="N/A"/>
    <b v="0"/>
    <x v="3"/>
    <x v="22"/>
    <n v="0"/>
    <n v="0"/>
    <x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x v="23"/>
    <n v="101"/>
    <n v="44.67"/>
    <x v="0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x v="23"/>
    <n v="109"/>
    <n v="28.94"/>
    <x v="0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x v="23"/>
    <n v="148"/>
    <n v="35.44"/>
    <x v="1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x v="23"/>
    <n v="163"/>
    <n v="34.869999999999997"/>
    <x v="0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x v="23"/>
    <n v="456"/>
    <n v="52.62"/>
    <x v="0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x v="23"/>
    <n v="108"/>
    <n v="69.599999999999994"/>
    <x v="0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x v="23"/>
    <n v="115"/>
    <n v="76.72"/>
    <x v="0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x v="23"/>
    <n v="102"/>
    <n v="33.19"/>
    <x v="0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x v="23"/>
    <n v="108"/>
    <n v="149.46"/>
    <x v="0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x v="23"/>
    <n v="125"/>
    <n v="23.17"/>
    <x v="0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x v="23"/>
    <n v="104"/>
    <n v="96.88"/>
    <x v="0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x v="23"/>
    <n v="139"/>
    <n v="103.2"/>
    <x v="0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x v="23"/>
    <n v="121"/>
    <n v="38.46"/>
    <x v="0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x v="23"/>
    <n v="112"/>
    <n v="44.32"/>
    <x v="0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x v="23"/>
    <n v="189"/>
    <n v="64.17"/>
    <x v="0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x v="23"/>
    <n v="662"/>
    <n v="43.33"/>
    <x v="0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x v="23"/>
    <n v="111"/>
    <n v="90.5"/>
    <x v="0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x v="23"/>
    <n v="1182"/>
    <n v="29.19"/>
    <x v="0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x v="23"/>
    <n v="137"/>
    <n v="30.96"/>
    <x v="0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x v="23"/>
    <n v="117"/>
    <n v="92.16"/>
    <x v="0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x v="10"/>
    <n v="2"/>
    <n v="17.5"/>
    <x v="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x v="10"/>
    <n v="0"/>
    <n v="5"/>
    <x v="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x v="10"/>
    <n v="1"/>
    <n v="25"/>
    <x v="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s v="N/A"/>
    <b v="0"/>
    <x v="3"/>
    <x v="10"/>
    <n v="0"/>
    <n v="0"/>
    <x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x v="10"/>
    <n v="2"/>
    <n v="50"/>
    <x v="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x v="10"/>
    <n v="0"/>
    <n v="16"/>
    <x v="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s v="N/A"/>
    <b v="0"/>
    <x v="3"/>
    <x v="10"/>
    <n v="0"/>
    <n v="0"/>
    <x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x v="10"/>
    <n v="2"/>
    <n v="60"/>
    <x v="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s v="N/A"/>
    <b v="0"/>
    <x v="3"/>
    <x v="10"/>
    <n v="0"/>
    <n v="0"/>
    <x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x v="10"/>
    <n v="31"/>
    <n v="47.11"/>
    <x v="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x v="10"/>
    <n v="8"/>
    <n v="100"/>
    <x v="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x v="10"/>
    <n v="1"/>
    <n v="15"/>
    <x v="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s v="N/A"/>
    <b v="0"/>
    <x v="3"/>
    <x v="10"/>
    <n v="0"/>
    <n v="0"/>
    <x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x v="10"/>
    <n v="9"/>
    <n v="40.450000000000003"/>
    <x v="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s v="N/A"/>
    <b v="0"/>
    <x v="3"/>
    <x v="10"/>
    <n v="0"/>
    <n v="0"/>
    <x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s v="N/A"/>
    <b v="0"/>
    <x v="3"/>
    <x v="10"/>
    <n v="0"/>
    <n v="0"/>
    <x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x v="10"/>
    <n v="0"/>
    <n v="1"/>
    <x v="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x v="10"/>
    <n v="2"/>
    <n v="19"/>
    <x v="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x v="10"/>
    <n v="0"/>
    <n v="5"/>
    <x v="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x v="10"/>
    <n v="25"/>
    <n v="46.73"/>
    <x v="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x v="20"/>
    <n v="166"/>
    <n v="97.73"/>
    <x v="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x v="20"/>
    <n v="101"/>
    <n v="67.84"/>
    <x v="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x v="20"/>
    <n v="108"/>
    <n v="56.98"/>
    <x v="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x v="20"/>
    <n v="278"/>
    <n v="67.16"/>
    <x v="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x v="20"/>
    <n v="104"/>
    <n v="48.04"/>
    <x v="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x v="20"/>
    <n v="111"/>
    <n v="38.86"/>
    <x v="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x v="20"/>
    <n v="215"/>
    <n v="78.180000000000007"/>
    <x v="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x v="20"/>
    <n v="111"/>
    <n v="97.11"/>
    <x v="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x v="20"/>
    <n v="124"/>
    <n v="110.39"/>
    <x v="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x v="20"/>
    <n v="101"/>
    <n v="39.92"/>
    <x v="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x v="20"/>
    <n v="112"/>
    <n v="75.98"/>
    <x v="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x v="20"/>
    <n v="559"/>
    <n v="58.38"/>
    <x v="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x v="20"/>
    <n v="150"/>
    <n v="55.82"/>
    <x v="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x v="20"/>
    <n v="106"/>
    <n v="151.24"/>
    <x v="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x v="20"/>
    <n v="157"/>
    <n v="849.67"/>
    <x v="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x v="20"/>
    <n v="109"/>
    <n v="159.24"/>
    <x v="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x v="20"/>
    <n v="162"/>
    <n v="39.51"/>
    <x v="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x v="20"/>
    <n v="205"/>
    <n v="130.53"/>
    <x v="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x v="20"/>
    <n v="103"/>
    <n v="64.16"/>
    <x v="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x v="20"/>
    <n v="103"/>
    <n v="111.53"/>
    <x v="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x v="20"/>
    <n v="107"/>
    <n v="170.45"/>
    <x v="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x v="20"/>
    <n v="139"/>
    <n v="133.74"/>
    <x v="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x v="20"/>
    <n v="125"/>
    <n v="95.83"/>
    <x v="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x v="20"/>
    <n v="207"/>
    <n v="221.79"/>
    <x v="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x v="20"/>
    <n v="174"/>
    <n v="32.32"/>
    <x v="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x v="20"/>
    <n v="120"/>
    <n v="98.84"/>
    <x v="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x v="20"/>
    <n v="110"/>
    <n v="55.22"/>
    <x v="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x v="20"/>
    <n v="282"/>
    <n v="52.79"/>
    <x v="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x v="20"/>
    <n v="101"/>
    <n v="135.66999999999999"/>
    <x v="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x v="20"/>
    <n v="135"/>
    <n v="53.99"/>
    <x v="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x v="20"/>
    <n v="176"/>
    <n v="56.64"/>
    <x v="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x v="20"/>
    <n v="484"/>
    <n v="82.32"/>
    <x v="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x v="20"/>
    <n v="145"/>
    <n v="88.26"/>
    <x v="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x v="20"/>
    <n v="418"/>
    <n v="84.91"/>
    <x v="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x v="20"/>
    <n v="132"/>
    <n v="48.15"/>
    <x v="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x v="20"/>
    <n v="250"/>
    <n v="66.02"/>
    <x v="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x v="20"/>
    <n v="180"/>
    <n v="96.38"/>
    <x v="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x v="20"/>
    <n v="103"/>
    <n v="156.16999999999999"/>
    <x v="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x v="20"/>
    <n v="136"/>
    <n v="95.76"/>
    <x v="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x v="20"/>
    <n v="118"/>
    <n v="180.41"/>
    <x v="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x v="24"/>
    <n v="0"/>
    <n v="3"/>
    <x v="0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x v="24"/>
    <n v="4"/>
    <n v="20"/>
    <x v="1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x v="24"/>
    <n v="0"/>
    <n v="10"/>
    <x v="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s v="N/A"/>
    <b v="0"/>
    <x v="8"/>
    <x v="24"/>
    <n v="0"/>
    <n v="0"/>
    <x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x v="24"/>
    <n v="0"/>
    <n v="1"/>
    <x v="0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x v="24"/>
    <n v="29"/>
    <n v="26.27"/>
    <x v="0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s v="N/A"/>
    <b v="0"/>
    <x v="8"/>
    <x v="24"/>
    <n v="0"/>
    <n v="0"/>
    <x v="1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x v="24"/>
    <n v="9"/>
    <n v="60"/>
    <x v="1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x v="24"/>
    <n v="34"/>
    <n v="28.33"/>
    <x v="1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x v="24"/>
    <n v="13"/>
    <n v="14.43"/>
    <x v="1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s v="N/A"/>
    <b v="0"/>
    <x v="8"/>
    <x v="24"/>
    <n v="0"/>
    <n v="0"/>
    <x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x v="24"/>
    <n v="49"/>
    <n v="132.19"/>
    <x v="0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s v="N/A"/>
    <b v="0"/>
    <x v="8"/>
    <x v="24"/>
    <n v="0"/>
    <n v="0"/>
    <x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s v="N/A"/>
    <b v="0"/>
    <x v="8"/>
    <x v="24"/>
    <n v="0"/>
    <n v="0"/>
    <x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s v="N/A"/>
    <b v="0"/>
    <x v="8"/>
    <x v="24"/>
    <n v="0"/>
    <n v="0"/>
    <x v="1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x v="24"/>
    <n v="45"/>
    <n v="56.42"/>
    <x v="0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x v="24"/>
    <n v="4"/>
    <n v="100"/>
    <x v="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x v="24"/>
    <n v="5"/>
    <n v="11.67"/>
    <x v="1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x v="24"/>
    <n v="0"/>
    <n v="50"/>
    <x v="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x v="24"/>
    <n v="4"/>
    <n v="23.5"/>
    <x v="0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x v="25"/>
    <n v="1"/>
    <n v="67"/>
    <x v="0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s v="N/A"/>
    <b v="0"/>
    <x v="3"/>
    <x v="25"/>
    <n v="0"/>
    <n v="0"/>
    <x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x v="25"/>
    <n v="1"/>
    <n v="42.5"/>
    <x v="0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x v="25"/>
    <n v="0"/>
    <n v="10"/>
    <x v="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x v="25"/>
    <n v="3"/>
    <n v="100"/>
    <x v="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x v="25"/>
    <n v="21"/>
    <n v="108.05"/>
    <x v="0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x v="25"/>
    <n v="4"/>
    <n v="26.92"/>
    <x v="0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x v="25"/>
    <n v="14"/>
    <n v="155"/>
    <x v="0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s v="N/A"/>
    <b v="0"/>
    <x v="3"/>
    <x v="25"/>
    <n v="0"/>
    <n v="0"/>
    <x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x v="25"/>
    <n v="41"/>
    <n v="47.77"/>
    <x v="0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x v="25"/>
    <n v="1"/>
    <n v="20"/>
    <x v="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x v="25"/>
    <n v="5"/>
    <n v="41.67"/>
    <x v="0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x v="25"/>
    <n v="2"/>
    <n v="74.33"/>
    <x v="0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x v="25"/>
    <n v="5"/>
    <n v="84.33"/>
    <x v="0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x v="25"/>
    <n v="23"/>
    <n v="65.459999999999994"/>
    <x v="0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x v="25"/>
    <n v="13"/>
    <n v="65"/>
    <x v="0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x v="25"/>
    <n v="1"/>
    <n v="27.5"/>
    <x v="0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x v="25"/>
    <n v="11"/>
    <n v="51.25"/>
    <x v="0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x v="25"/>
    <n v="1"/>
    <n v="14"/>
    <x v="0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s v="N/A"/>
    <b v="0"/>
    <x v="3"/>
    <x v="25"/>
    <n v="0"/>
    <n v="0"/>
    <x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x v="26"/>
    <n v="1"/>
    <n v="5"/>
    <x v="0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x v="26"/>
    <n v="9"/>
    <n v="31"/>
    <x v="0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x v="26"/>
    <n v="0"/>
    <n v="15"/>
    <x v="0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s v="N/A"/>
    <b v="0"/>
    <x v="8"/>
    <x v="26"/>
    <n v="0"/>
    <n v="0"/>
    <x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x v="26"/>
    <n v="79"/>
    <n v="131.66999999999999"/>
    <x v="0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s v="N/A"/>
    <b v="0"/>
    <x v="8"/>
    <x v="26"/>
    <n v="0"/>
    <n v="0"/>
    <x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x v="26"/>
    <n v="0"/>
    <n v="1"/>
    <x v="0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s v="N/A"/>
    <b v="0"/>
    <x v="8"/>
    <x v="26"/>
    <n v="0"/>
    <n v="0"/>
    <x v="1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s v="N/A"/>
    <b v="0"/>
    <x v="8"/>
    <x v="26"/>
    <n v="0"/>
    <n v="0"/>
    <x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x v="26"/>
    <n v="2"/>
    <n v="510"/>
    <x v="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x v="26"/>
    <n v="29"/>
    <n v="44.48"/>
    <x v="0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s v="N/A"/>
    <b v="0"/>
    <x v="8"/>
    <x v="26"/>
    <n v="0"/>
    <n v="0"/>
    <x v="1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x v="26"/>
    <n v="0"/>
    <n v="1"/>
    <x v="0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x v="26"/>
    <n v="21"/>
    <n v="20.5"/>
    <x v="0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x v="26"/>
    <n v="0"/>
    <n v="40"/>
    <x v="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x v="26"/>
    <n v="2"/>
    <n v="25"/>
    <x v="0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s v="N/A"/>
    <b v="0"/>
    <x v="8"/>
    <x v="26"/>
    <n v="0"/>
    <n v="0"/>
    <x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x v="26"/>
    <n v="0"/>
    <n v="1"/>
    <x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s v="N/A"/>
    <b v="0"/>
    <x v="8"/>
    <x v="26"/>
    <n v="0"/>
    <n v="0"/>
    <x v="1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x v="26"/>
    <n v="7"/>
    <n v="40.78"/>
    <x v="0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x v="11"/>
    <n v="108"/>
    <n v="48.33"/>
    <x v="0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x v="11"/>
    <n v="100"/>
    <n v="46.95"/>
    <x v="0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x v="11"/>
    <n v="100"/>
    <n v="66.69"/>
    <x v="0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x v="11"/>
    <n v="122"/>
    <n v="48.84"/>
    <x v="0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x v="11"/>
    <n v="101"/>
    <n v="137.31"/>
    <x v="0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x v="11"/>
    <n v="101"/>
    <n v="87.83"/>
    <x v="0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x v="11"/>
    <n v="145"/>
    <n v="70.790000000000006"/>
    <x v="0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x v="11"/>
    <n v="101"/>
    <n v="52.83"/>
    <x v="0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x v="11"/>
    <n v="118"/>
    <n v="443.75"/>
    <x v="0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x v="11"/>
    <n v="272"/>
    <n v="48.54"/>
    <x v="0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x v="11"/>
    <n v="125"/>
    <n v="37.07"/>
    <x v="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x v="11"/>
    <n v="110"/>
    <n v="50"/>
    <x v="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x v="11"/>
    <n v="102"/>
    <n v="39.04"/>
    <x v="0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x v="11"/>
    <n v="103"/>
    <n v="66.69"/>
    <x v="0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x v="11"/>
    <n v="114"/>
    <n v="67.13"/>
    <x v="0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x v="11"/>
    <n v="104"/>
    <n v="66.37"/>
    <x v="0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x v="11"/>
    <n v="146"/>
    <n v="64.62"/>
    <x v="0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x v="11"/>
    <n v="105"/>
    <n v="58.37"/>
    <x v="0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x v="11"/>
    <n v="133"/>
    <n v="86.96"/>
    <x v="0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x v="11"/>
    <n v="113"/>
    <n v="66.47"/>
    <x v="0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x v="11"/>
    <n v="121"/>
    <n v="163.78"/>
    <x v="0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x v="11"/>
    <n v="102"/>
    <n v="107.98"/>
    <x v="0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x v="11"/>
    <n v="101"/>
    <n v="42.11"/>
    <x v="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x v="11"/>
    <n v="118"/>
    <n v="47.2"/>
    <x v="0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x v="11"/>
    <n v="155"/>
    <n v="112.02"/>
    <x v="0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x v="11"/>
    <n v="101"/>
    <n v="74.95"/>
    <x v="0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x v="11"/>
    <n v="117"/>
    <n v="61.58"/>
    <x v="0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x v="11"/>
    <n v="101"/>
    <n v="45.88"/>
    <x v="0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x v="11"/>
    <n v="104"/>
    <n v="75.849999999999994"/>
    <x v="0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x v="11"/>
    <n v="265"/>
    <n v="84.21"/>
    <x v="0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x v="11"/>
    <n v="156"/>
    <n v="117.23"/>
    <x v="0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x v="11"/>
    <n v="102"/>
    <n v="86.49"/>
    <x v="0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x v="11"/>
    <n v="100"/>
    <n v="172.41"/>
    <x v="0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x v="11"/>
    <n v="101"/>
    <n v="62.81"/>
    <x v="0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x v="11"/>
    <n v="125"/>
    <n v="67.73"/>
    <x v="0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x v="11"/>
    <n v="104"/>
    <n v="53.56"/>
    <x v="0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x v="11"/>
    <n v="104"/>
    <n v="34.6"/>
    <x v="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x v="11"/>
    <n v="105"/>
    <n v="38.89"/>
    <x v="0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x v="11"/>
    <n v="100"/>
    <n v="94.74"/>
    <x v="0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x v="11"/>
    <n v="170"/>
    <n v="39.97"/>
    <x v="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x v="27"/>
    <n v="101"/>
    <n v="97.5"/>
    <x v="0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x v="27"/>
    <n v="100"/>
    <n v="42.86"/>
    <x v="0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x v="27"/>
    <n v="125"/>
    <n v="168.51"/>
    <x v="0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x v="27"/>
    <n v="110"/>
    <n v="85.55"/>
    <x v="0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x v="27"/>
    <n v="111"/>
    <n v="554"/>
    <x v="0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x v="27"/>
    <n v="110"/>
    <n v="26.55"/>
    <x v="0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x v="27"/>
    <n v="105"/>
    <n v="113.83"/>
    <x v="0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x v="27"/>
    <n v="125"/>
    <n v="32.01"/>
    <x v="0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x v="27"/>
    <n v="101"/>
    <n v="47.19"/>
    <x v="0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x v="27"/>
    <n v="142"/>
    <n v="88.47"/>
    <x v="0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x v="27"/>
    <n v="101"/>
    <n v="100.75"/>
    <x v="0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x v="27"/>
    <n v="101"/>
    <n v="64.709999999999994"/>
    <x v="0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x v="27"/>
    <n v="174"/>
    <n v="51.85"/>
    <x v="0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x v="27"/>
    <n v="120"/>
    <n v="38.79"/>
    <x v="0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x v="27"/>
    <n v="143"/>
    <n v="44.65"/>
    <x v="0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x v="27"/>
    <n v="100"/>
    <n v="156.77000000000001"/>
    <x v="0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x v="27"/>
    <n v="105"/>
    <n v="118.7"/>
    <x v="0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x v="27"/>
    <n v="132"/>
    <n v="74.150000000000006"/>
    <x v="0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x v="27"/>
    <n v="113"/>
    <n v="12.53"/>
    <x v="1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x v="27"/>
    <n v="1254"/>
    <n v="27.86"/>
    <x v="1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x v="27"/>
    <n v="103"/>
    <n v="80.180000000000007"/>
    <x v="0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x v="27"/>
    <n v="103"/>
    <n v="132.44"/>
    <x v="0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x v="27"/>
    <n v="108"/>
    <n v="33.75"/>
    <x v="0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x v="27"/>
    <n v="122"/>
    <n v="34.380000000000003"/>
    <x v="0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x v="27"/>
    <n v="119"/>
    <n v="44.96"/>
    <x v="0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x v="27"/>
    <n v="161"/>
    <n v="41.04"/>
    <x v="0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x v="27"/>
    <n v="127"/>
    <n v="52.6"/>
    <x v="0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x v="27"/>
    <n v="103"/>
    <n v="70.78"/>
    <x v="0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x v="27"/>
    <n v="140"/>
    <n v="53.75"/>
    <x v="0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x v="27"/>
    <n v="103"/>
    <n v="44.61"/>
    <x v="0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x v="27"/>
    <n v="101"/>
    <n v="26.15"/>
    <x v="0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x v="27"/>
    <n v="113"/>
    <n v="39.18"/>
    <x v="0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x v="27"/>
    <n v="128"/>
    <n v="45.59"/>
    <x v="0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x v="27"/>
    <n v="202"/>
    <n v="89.25"/>
    <x v="0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x v="27"/>
    <n v="137"/>
    <n v="40.42"/>
    <x v="0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x v="27"/>
    <n v="115"/>
    <n v="82.38"/>
    <x v="0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x v="27"/>
    <n v="112"/>
    <n v="159.52000000000001"/>
    <x v="0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x v="27"/>
    <n v="118"/>
    <n v="36.24"/>
    <x v="0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x v="27"/>
    <n v="175"/>
    <n v="62.5"/>
    <x v="0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x v="27"/>
    <n v="118"/>
    <n v="47"/>
    <x v="0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x v="28"/>
    <n v="101"/>
    <n v="74.58"/>
    <x v="0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s v="N/A"/>
    <b v="0"/>
    <x v="4"/>
    <x v="28"/>
    <n v="0"/>
    <n v="0"/>
    <x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x v="28"/>
    <n v="22"/>
    <n v="76"/>
    <x v="0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x v="28"/>
    <n v="109"/>
    <n v="86.44"/>
    <x v="0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x v="28"/>
    <n v="103"/>
    <n v="24"/>
    <x v="1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x v="28"/>
    <n v="0"/>
    <n v="18"/>
    <x v="0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x v="28"/>
    <n v="31"/>
    <n v="80.13"/>
    <x v="0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x v="28"/>
    <n v="44"/>
    <n v="253.14"/>
    <x v="0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x v="28"/>
    <n v="100"/>
    <n v="171.43"/>
    <x v="0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x v="28"/>
    <n v="25"/>
    <n v="57.73"/>
    <x v="0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x v="28"/>
    <n v="33"/>
    <n v="264.26"/>
    <x v="0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x v="28"/>
    <n v="48"/>
    <n v="159.33000000000001"/>
    <x v="0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x v="28"/>
    <n v="9"/>
    <n v="35"/>
    <x v="0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x v="28"/>
    <n v="0"/>
    <n v="5"/>
    <x v="0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x v="28"/>
    <n v="12"/>
    <n v="61.09"/>
    <x v="0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s v="N/A"/>
    <b v="0"/>
    <x v="4"/>
    <x v="28"/>
    <n v="0"/>
    <n v="0"/>
    <x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x v="28"/>
    <n v="20"/>
    <n v="114.82"/>
    <x v="0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s v="N/A"/>
    <b v="0"/>
    <x v="4"/>
    <x v="28"/>
    <n v="0"/>
    <n v="0"/>
    <x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x v="28"/>
    <n v="4"/>
    <n v="54"/>
    <x v="0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x v="28"/>
    <n v="26"/>
    <n v="65.97"/>
    <x v="0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x v="28"/>
    <n v="0"/>
    <n v="5"/>
    <x v="0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x v="28"/>
    <n v="0"/>
    <n v="1"/>
    <x v="0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x v="28"/>
    <n v="1"/>
    <n v="25.5"/>
    <x v="0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x v="28"/>
    <n v="65"/>
    <n v="118.36"/>
    <x v="0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s v="N/A"/>
    <b v="0"/>
    <x v="4"/>
    <x v="28"/>
    <n v="0"/>
    <n v="0"/>
    <x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s v="N/A"/>
    <b v="0"/>
    <x v="4"/>
    <x v="28"/>
    <n v="0"/>
    <n v="0"/>
    <x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x v="28"/>
    <n v="10"/>
    <n v="54.11"/>
    <x v="0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s v="N/A"/>
    <b v="0"/>
    <x v="4"/>
    <x v="28"/>
    <n v="0"/>
    <n v="0"/>
    <x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x v="28"/>
    <n v="5"/>
    <n v="21.25"/>
    <x v="0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x v="28"/>
    <n v="1"/>
    <n v="34"/>
    <x v="0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x v="28"/>
    <n v="11"/>
    <n v="525"/>
    <x v="0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s v="N/A"/>
    <b v="0"/>
    <x v="4"/>
    <x v="28"/>
    <n v="0"/>
    <n v="0"/>
    <x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x v="28"/>
    <n v="2"/>
    <n v="50"/>
    <x v="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x v="28"/>
    <n v="8"/>
    <n v="115.71"/>
    <x v="0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x v="28"/>
    <n v="0"/>
    <n v="5.5"/>
    <x v="0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x v="28"/>
    <n v="8"/>
    <n v="50"/>
    <x v="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x v="28"/>
    <n v="43"/>
    <n v="34.020000000000003"/>
    <x v="0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x v="28"/>
    <n v="0"/>
    <n v="37.5"/>
    <x v="0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x v="28"/>
    <n v="1"/>
    <n v="11.67"/>
    <x v="0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x v="28"/>
    <n v="6"/>
    <n v="28.13"/>
    <x v="0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s v="N/A"/>
    <b v="0"/>
    <x v="4"/>
    <x v="28"/>
    <n v="0"/>
    <n v="0"/>
    <x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x v="28"/>
    <n v="0"/>
    <n v="1"/>
    <x v="0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x v="28"/>
    <n v="7"/>
    <n v="216.67"/>
    <x v="0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x v="28"/>
    <n v="1"/>
    <n v="8.75"/>
    <x v="0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x v="28"/>
    <n v="10"/>
    <n v="62.22"/>
    <x v="0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x v="28"/>
    <n v="34"/>
    <n v="137.25"/>
    <x v="0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x v="28"/>
    <n v="0"/>
    <n v="1"/>
    <x v="0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x v="28"/>
    <n v="68"/>
    <n v="122.14"/>
    <x v="0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s v="N/A"/>
    <b v="0"/>
    <x v="4"/>
    <x v="28"/>
    <n v="0"/>
    <n v="0"/>
    <x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s v="N/A"/>
    <b v="0"/>
    <x v="4"/>
    <x v="28"/>
    <n v="0"/>
    <n v="0"/>
    <x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s v="N/A"/>
    <b v="0"/>
    <x v="4"/>
    <x v="28"/>
    <n v="0"/>
    <n v="0"/>
    <x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s v="N/A"/>
    <b v="0"/>
    <x v="4"/>
    <x v="28"/>
    <n v="0"/>
    <n v="0"/>
    <x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s v="N/A"/>
    <b v="0"/>
    <x v="4"/>
    <x v="28"/>
    <n v="0"/>
    <n v="0"/>
    <x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x v="28"/>
    <n v="0"/>
    <n v="1"/>
    <x v="0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x v="28"/>
    <n v="11"/>
    <n v="55"/>
    <x v="0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x v="28"/>
    <n v="1"/>
    <n v="22"/>
    <x v="0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x v="28"/>
    <n v="21"/>
    <n v="56.67"/>
    <x v="0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x v="28"/>
    <n v="0"/>
    <n v="20"/>
    <x v="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x v="28"/>
    <n v="0"/>
    <n v="1"/>
    <x v="0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s v="N/A"/>
    <b v="0"/>
    <x v="4"/>
    <x v="28"/>
    <n v="0"/>
    <n v="0"/>
    <x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x v="20"/>
    <n v="111"/>
    <n v="25.58"/>
    <x v="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x v="20"/>
    <n v="109"/>
    <n v="63.97"/>
    <x v="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x v="20"/>
    <n v="100"/>
    <n v="89.93"/>
    <x v="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x v="20"/>
    <n v="118"/>
    <n v="93.07"/>
    <x v="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x v="20"/>
    <n v="114"/>
    <n v="89.67"/>
    <x v="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x v="20"/>
    <n v="148"/>
    <n v="207.62"/>
    <x v="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x v="20"/>
    <n v="105"/>
    <n v="59.41"/>
    <x v="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x v="20"/>
    <n v="130"/>
    <n v="358.97"/>
    <x v="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x v="20"/>
    <n v="123"/>
    <n v="94.74"/>
    <x v="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x v="20"/>
    <n v="202"/>
    <n v="80.650000000000006"/>
    <x v="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x v="20"/>
    <n v="103"/>
    <n v="168.69"/>
    <x v="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x v="20"/>
    <n v="260"/>
    <n v="34.69"/>
    <x v="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x v="20"/>
    <n v="108"/>
    <n v="462.86"/>
    <x v="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x v="20"/>
    <n v="111"/>
    <n v="104.39"/>
    <x v="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x v="20"/>
    <n v="120"/>
    <n v="7.5"/>
    <x v="1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x v="20"/>
    <n v="103"/>
    <n v="47.13"/>
    <x v="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x v="20"/>
    <n v="116"/>
    <n v="414.29"/>
    <x v="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x v="20"/>
    <n v="115"/>
    <n v="42.48"/>
    <x v="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x v="20"/>
    <n v="107"/>
    <n v="108.78"/>
    <x v="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x v="20"/>
    <n v="165"/>
    <n v="81.099999999999994"/>
    <x v="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x v="20"/>
    <n v="155"/>
    <n v="51.67"/>
    <x v="1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x v="20"/>
    <n v="885"/>
    <n v="35.4"/>
    <x v="1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x v="20"/>
    <n v="102"/>
    <n v="103.64"/>
    <x v="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x v="20"/>
    <n v="20"/>
    <n v="55.28"/>
    <x v="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x v="20"/>
    <n v="59"/>
    <n v="72.17"/>
    <x v="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s v="N/A"/>
    <b v="0"/>
    <x v="8"/>
    <x v="20"/>
    <n v="0"/>
    <n v="0"/>
    <x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x v="20"/>
    <n v="46"/>
    <n v="58.62"/>
    <x v="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x v="20"/>
    <n v="4"/>
    <n v="12.47"/>
    <x v="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x v="20"/>
    <n v="3"/>
    <n v="49.14"/>
    <x v="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x v="20"/>
    <n v="57"/>
    <n v="150.5"/>
    <x v="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x v="20"/>
    <n v="21"/>
    <n v="35.799999999999997"/>
    <x v="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x v="20"/>
    <n v="16"/>
    <n v="45.16"/>
    <x v="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x v="20"/>
    <n v="6"/>
    <n v="98.79"/>
    <x v="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x v="20"/>
    <n v="46"/>
    <n v="88.31"/>
    <x v="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x v="20"/>
    <n v="65"/>
    <n v="170.63"/>
    <x v="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x v="20"/>
    <n v="7"/>
    <n v="83.75"/>
    <x v="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x v="20"/>
    <n v="14"/>
    <n v="65.099999999999994"/>
    <x v="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x v="20"/>
    <n v="2"/>
    <n v="66.33"/>
    <x v="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x v="20"/>
    <n v="36"/>
    <n v="104.89"/>
    <x v="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x v="20"/>
    <n v="40"/>
    <n v="78.44"/>
    <x v="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x v="20"/>
    <n v="26"/>
    <n v="59.04"/>
    <x v="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x v="20"/>
    <n v="15"/>
    <n v="71.34"/>
    <x v="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x v="20"/>
    <n v="24"/>
    <n v="51.23"/>
    <x v="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x v="20"/>
    <n v="40"/>
    <n v="60.24"/>
    <x v="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x v="20"/>
    <n v="20"/>
    <n v="44.94"/>
    <x v="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x v="20"/>
    <n v="48"/>
    <n v="31.21"/>
    <x v="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x v="20"/>
    <n v="15"/>
    <n v="63.88"/>
    <x v="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x v="20"/>
    <n v="1"/>
    <n v="19"/>
    <x v="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x v="20"/>
    <n v="1"/>
    <n v="10"/>
    <x v="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x v="20"/>
    <n v="5"/>
    <n v="109.07"/>
    <x v="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x v="20"/>
    <n v="4"/>
    <n v="26.75"/>
    <x v="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x v="20"/>
    <n v="61"/>
    <n v="109.94"/>
    <x v="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x v="20"/>
    <n v="1"/>
    <n v="20"/>
    <x v="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x v="20"/>
    <n v="11"/>
    <n v="55.39"/>
    <x v="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x v="20"/>
    <n v="39"/>
    <n v="133.9"/>
    <x v="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x v="20"/>
    <n v="22"/>
    <n v="48.72"/>
    <x v="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x v="20"/>
    <n v="68"/>
    <n v="48.25"/>
    <x v="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x v="20"/>
    <n v="14"/>
    <n v="58.97"/>
    <x v="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x v="20"/>
    <n v="2"/>
    <n v="11.64"/>
    <x v="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x v="20"/>
    <n v="20"/>
    <n v="83.72"/>
    <x v="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x v="20"/>
    <n v="14"/>
    <n v="63.65"/>
    <x v="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x v="20"/>
    <n v="48"/>
    <n v="94.28"/>
    <x v="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x v="20"/>
    <n v="31"/>
    <n v="71.87"/>
    <x v="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x v="20"/>
    <n v="35"/>
    <n v="104.85"/>
    <x v="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x v="20"/>
    <n v="36"/>
    <n v="67.14"/>
    <x v="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x v="20"/>
    <n v="3"/>
    <n v="73.88"/>
    <x v="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x v="20"/>
    <n v="11"/>
    <n v="69.13"/>
    <x v="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x v="20"/>
    <n v="41"/>
    <n v="120.77"/>
    <x v="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x v="20"/>
    <n v="11"/>
    <n v="42.22"/>
    <x v="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x v="20"/>
    <n v="3"/>
    <n v="7.5"/>
    <x v="1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x v="20"/>
    <n v="0"/>
    <n v="1.54"/>
    <x v="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x v="20"/>
    <n v="13"/>
    <n v="37.61"/>
    <x v="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s v="N/A"/>
    <b v="0"/>
    <x v="8"/>
    <x v="20"/>
    <n v="0"/>
    <n v="0"/>
    <x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x v="20"/>
    <n v="49"/>
    <n v="42.16"/>
    <x v="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s v="N/A"/>
    <b v="0"/>
    <x v="8"/>
    <x v="20"/>
    <n v="0"/>
    <n v="0"/>
    <x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x v="20"/>
    <n v="2"/>
    <n v="84.83"/>
    <x v="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x v="20"/>
    <n v="52"/>
    <n v="94.19"/>
    <x v="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s v="N/A"/>
    <b v="0"/>
    <x v="8"/>
    <x v="20"/>
    <n v="0"/>
    <n v="0"/>
    <x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x v="20"/>
    <n v="2"/>
    <n v="6.25"/>
    <x v="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x v="20"/>
    <n v="7"/>
    <n v="213.38"/>
    <x v="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x v="11"/>
    <n v="135"/>
    <n v="59.16"/>
    <x v="0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x v="11"/>
    <n v="100"/>
    <n v="27.27"/>
    <x v="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x v="11"/>
    <n v="116"/>
    <n v="24.58"/>
    <x v="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x v="11"/>
    <n v="100"/>
    <n v="75.05"/>
    <x v="0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x v="11"/>
    <n v="105"/>
    <n v="42.02"/>
    <x v="0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x v="11"/>
    <n v="101"/>
    <n v="53.16"/>
    <x v="0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x v="11"/>
    <n v="101"/>
    <n v="83.89"/>
    <x v="0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x v="11"/>
    <n v="100"/>
    <n v="417.33"/>
    <x v="0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x v="11"/>
    <n v="167"/>
    <n v="75.77"/>
    <x v="0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x v="11"/>
    <n v="102"/>
    <n v="67.39"/>
    <x v="0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x v="11"/>
    <n v="103"/>
    <n v="73.569999999999993"/>
    <x v="0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x v="11"/>
    <n v="143"/>
    <n v="25"/>
    <x v="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x v="11"/>
    <n v="263"/>
    <n v="42"/>
    <x v="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x v="11"/>
    <n v="118"/>
    <n v="131.16999999999999"/>
    <x v="0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x v="11"/>
    <n v="104"/>
    <n v="47.27"/>
    <x v="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x v="11"/>
    <n v="200"/>
    <n v="182.13"/>
    <x v="0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x v="11"/>
    <n v="307"/>
    <n v="61.37"/>
    <x v="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x v="11"/>
    <n v="100"/>
    <n v="35.770000000000003"/>
    <x v="0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x v="11"/>
    <n v="205"/>
    <n v="45.62"/>
    <x v="0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x v="11"/>
    <n v="109"/>
    <n v="75.38"/>
    <x v="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x v="11"/>
    <n v="102"/>
    <n v="50.88"/>
    <x v="0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x v="11"/>
    <n v="125"/>
    <n v="119.29"/>
    <x v="0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x v="11"/>
    <n v="124"/>
    <n v="92.54"/>
    <x v="0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x v="11"/>
    <n v="101"/>
    <n v="76.05"/>
    <x v="0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x v="11"/>
    <n v="100"/>
    <n v="52.63"/>
    <x v="0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x v="11"/>
    <n v="138"/>
    <n v="98.99"/>
    <x v="0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x v="11"/>
    <n v="121"/>
    <n v="79.53"/>
    <x v="0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x v="11"/>
    <n v="107"/>
    <n v="134.21"/>
    <x v="0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x v="11"/>
    <n v="100"/>
    <n v="37.630000000000003"/>
    <x v="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x v="11"/>
    <n v="102"/>
    <n v="51.04"/>
    <x v="0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x v="11"/>
    <n v="100"/>
    <n v="50.04"/>
    <x v="0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x v="11"/>
    <n v="117"/>
    <n v="133.93"/>
    <x v="0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x v="11"/>
    <n v="102"/>
    <n v="58.21"/>
    <x v="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x v="11"/>
    <n v="102"/>
    <n v="88.04"/>
    <x v="0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x v="11"/>
    <n v="154"/>
    <n v="70.58"/>
    <x v="0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x v="11"/>
    <n v="101"/>
    <n v="53.29"/>
    <x v="0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x v="11"/>
    <n v="100"/>
    <n v="136.36000000000001"/>
    <x v="0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x v="11"/>
    <n v="109"/>
    <n v="40.549999999999997"/>
    <x v="0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x v="11"/>
    <n v="132"/>
    <n v="70.63"/>
    <x v="0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x v="11"/>
    <n v="133"/>
    <n v="52.68"/>
    <x v="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s v="N/A"/>
    <b v="0"/>
    <x v="6"/>
    <x v="18"/>
    <n v="0"/>
    <n v="0"/>
    <x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x v="18"/>
    <n v="8"/>
    <n v="90.94"/>
    <x v="0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x v="18"/>
    <n v="0"/>
    <n v="5"/>
    <x v="0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x v="18"/>
    <n v="43"/>
    <n v="58.08"/>
    <x v="0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x v="18"/>
    <n v="0"/>
    <n v="2"/>
    <x v="0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x v="18"/>
    <n v="1"/>
    <n v="62.5"/>
    <x v="0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x v="18"/>
    <n v="0"/>
    <n v="10"/>
    <x v="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x v="18"/>
    <n v="5"/>
    <n v="71.59"/>
    <x v="0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s v="N/A"/>
    <b v="0"/>
    <x v="6"/>
    <x v="18"/>
    <n v="0"/>
    <n v="0"/>
    <x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x v="18"/>
    <n v="10"/>
    <n v="32.82"/>
    <x v="0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x v="18"/>
    <n v="72"/>
    <n v="49.12"/>
    <x v="0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x v="18"/>
    <n v="1"/>
    <n v="16.309999999999999"/>
    <x v="0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x v="18"/>
    <n v="0"/>
    <n v="18"/>
    <x v="0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x v="18"/>
    <n v="0"/>
    <n v="13"/>
    <x v="0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x v="18"/>
    <n v="1"/>
    <n v="17"/>
    <x v="0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s v="N/A"/>
    <b v="0"/>
    <x v="6"/>
    <x v="18"/>
    <n v="0"/>
    <n v="0"/>
    <x v="1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s v="N/A"/>
    <b v="0"/>
    <x v="6"/>
    <x v="18"/>
    <n v="0"/>
    <n v="0"/>
    <x v="1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s v="N/A"/>
    <b v="0"/>
    <x v="6"/>
    <x v="18"/>
    <n v="0"/>
    <n v="0"/>
    <x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x v="18"/>
    <n v="0"/>
    <n v="3"/>
    <x v="0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x v="18"/>
    <n v="20"/>
    <n v="41.83"/>
    <x v="0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x v="14"/>
    <n v="173"/>
    <n v="49.34"/>
    <x v="0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x v="14"/>
    <n v="101"/>
    <n v="41.73"/>
    <x v="0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x v="14"/>
    <n v="105"/>
    <n v="32.72"/>
    <x v="1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x v="14"/>
    <n v="135"/>
    <n v="51.96"/>
    <x v="0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x v="14"/>
    <n v="116"/>
    <n v="50.69"/>
    <x v="0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x v="14"/>
    <n v="102"/>
    <n v="42.24"/>
    <x v="0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x v="14"/>
    <n v="111"/>
    <n v="416.88"/>
    <x v="0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x v="14"/>
    <n v="166"/>
    <n v="46.65"/>
    <x v="0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x v="14"/>
    <n v="107"/>
    <n v="48.45"/>
    <x v="0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x v="14"/>
    <n v="145"/>
    <n v="70.53"/>
    <x v="0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x v="14"/>
    <n v="106"/>
    <n v="87.96"/>
    <x v="0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x v="14"/>
    <n v="137"/>
    <n v="26.27"/>
    <x v="1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x v="14"/>
    <n v="104"/>
    <n v="57.78"/>
    <x v="0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x v="14"/>
    <n v="115"/>
    <n v="57.25"/>
    <x v="0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x v="14"/>
    <n v="102"/>
    <n v="196.34"/>
    <x v="0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x v="14"/>
    <n v="124"/>
    <n v="43"/>
    <x v="1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x v="14"/>
    <n v="102"/>
    <n v="35.549999999999997"/>
    <x v="0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x v="14"/>
    <n v="145"/>
    <n v="68.81"/>
    <x v="0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x v="14"/>
    <n v="133"/>
    <n v="28.57"/>
    <x v="1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x v="14"/>
    <n v="109"/>
    <n v="50.63"/>
    <x v="0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x v="29"/>
    <n v="3"/>
    <n v="106.8"/>
    <x v="0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x v="29"/>
    <n v="1"/>
    <n v="4"/>
    <x v="0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x v="29"/>
    <n v="47"/>
    <n v="34.1"/>
    <x v="0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x v="29"/>
    <n v="0"/>
    <n v="25"/>
    <x v="0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x v="29"/>
    <n v="0"/>
    <n v="10.5"/>
    <x v="0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x v="29"/>
    <n v="43"/>
    <n v="215.96"/>
    <x v="0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x v="29"/>
    <n v="0"/>
    <n v="21.25"/>
    <x v="0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x v="29"/>
    <n v="2"/>
    <n v="108.25"/>
    <x v="0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x v="29"/>
    <n v="14"/>
    <n v="129.97"/>
    <x v="0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x v="29"/>
    <n v="39"/>
    <n v="117.49"/>
    <x v="0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x v="29"/>
    <n v="0"/>
    <n v="10"/>
    <x v="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x v="29"/>
    <n v="59"/>
    <n v="70.599999999999994"/>
    <x v="0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x v="29"/>
    <n v="1"/>
    <n v="24.5"/>
    <x v="0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x v="29"/>
    <n v="9"/>
    <n v="30"/>
    <x v="1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x v="29"/>
    <n v="2"/>
    <n v="2"/>
    <x v="1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x v="29"/>
    <n v="1"/>
    <n v="17"/>
    <x v="0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x v="29"/>
    <n v="53"/>
    <n v="2928.93"/>
    <x v="0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x v="29"/>
    <n v="1"/>
    <n v="28.89"/>
    <x v="0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x v="29"/>
    <n v="47"/>
    <n v="29.63"/>
    <x v="1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x v="29"/>
    <n v="43"/>
    <n v="40.98"/>
    <x v="0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x v="14"/>
    <n v="137"/>
    <n v="54"/>
    <x v="0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x v="14"/>
    <n v="116"/>
    <n v="36.11"/>
    <x v="0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x v="14"/>
    <n v="241"/>
    <n v="23.15"/>
    <x v="1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x v="14"/>
    <n v="114"/>
    <n v="104"/>
    <x v="0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x v="14"/>
    <n v="110"/>
    <n v="31.83"/>
    <x v="0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x v="14"/>
    <n v="195"/>
    <n v="27.39"/>
    <x v="0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x v="14"/>
    <n v="103"/>
    <n v="56.36"/>
    <x v="1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x v="14"/>
    <n v="103"/>
    <n v="77.349999999999994"/>
    <x v="0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x v="14"/>
    <n v="100"/>
    <n v="42.8"/>
    <x v="0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x v="14"/>
    <n v="127"/>
    <n v="48.85"/>
    <x v="0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x v="14"/>
    <n v="121"/>
    <n v="48.24"/>
    <x v="0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x v="14"/>
    <n v="107"/>
    <n v="70.209999999999994"/>
    <x v="0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x v="14"/>
    <n v="172"/>
    <n v="94.05"/>
    <x v="0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x v="14"/>
    <n v="124"/>
    <n v="80.27"/>
    <x v="0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x v="14"/>
    <n v="108"/>
    <n v="54.2"/>
    <x v="0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x v="14"/>
    <n v="117"/>
    <n v="60.27"/>
    <x v="0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x v="14"/>
    <n v="187"/>
    <n v="38.74"/>
    <x v="1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x v="14"/>
    <n v="116"/>
    <n v="152.54"/>
    <x v="0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x v="14"/>
    <n v="111"/>
    <n v="115.31"/>
    <x v="0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x v="14"/>
    <n v="171"/>
    <n v="35.840000000000003"/>
    <x v="1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x v="30"/>
    <n v="126"/>
    <n v="64.569999999999993"/>
    <x v="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x v="30"/>
    <n v="138"/>
    <n v="87.44"/>
    <x v="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x v="30"/>
    <n v="1705"/>
    <n v="68.819999999999993"/>
    <x v="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x v="30"/>
    <n v="788"/>
    <n v="176.2"/>
    <x v="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x v="30"/>
    <n v="348"/>
    <n v="511.79"/>
    <x v="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x v="30"/>
    <n v="150"/>
    <n v="160.44"/>
    <x v="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x v="30"/>
    <n v="101"/>
    <n v="35"/>
    <x v="1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x v="30"/>
    <n v="800"/>
    <n v="188.51"/>
    <x v="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x v="30"/>
    <n v="106"/>
    <n v="56.2"/>
    <x v="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x v="30"/>
    <n v="201"/>
    <n v="51.31"/>
    <x v="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x v="30"/>
    <n v="212"/>
    <n v="127.36"/>
    <x v="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x v="30"/>
    <n v="198"/>
    <n v="101.86"/>
    <x v="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x v="30"/>
    <n v="226"/>
    <n v="230.56"/>
    <x v="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x v="30"/>
    <n v="699"/>
    <n v="842.11"/>
    <x v="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x v="30"/>
    <n v="399"/>
    <n v="577.28"/>
    <x v="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x v="30"/>
    <n v="294"/>
    <n v="483.34"/>
    <x v="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x v="30"/>
    <n v="168"/>
    <n v="76.14"/>
    <x v="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x v="30"/>
    <n v="1436"/>
    <n v="74.11"/>
    <x v="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x v="30"/>
    <n v="157"/>
    <n v="36.97"/>
    <x v="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x v="30"/>
    <n v="118"/>
    <n v="2500.9699999999998"/>
    <x v="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x v="30"/>
    <n v="1105"/>
    <n v="67.69"/>
    <x v="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x v="30"/>
    <n v="193"/>
    <n v="63.05"/>
    <x v="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x v="30"/>
    <n v="127"/>
    <n v="117.6"/>
    <x v="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x v="30"/>
    <n v="260"/>
    <n v="180.75"/>
    <x v="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x v="30"/>
    <n v="262"/>
    <n v="127.32"/>
    <x v="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x v="30"/>
    <n v="207"/>
    <n v="136.63999999999999"/>
    <x v="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x v="30"/>
    <n v="370"/>
    <n v="182.78"/>
    <x v="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x v="30"/>
    <n v="285"/>
    <n v="279.38"/>
    <x v="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x v="30"/>
    <n v="579"/>
    <n v="61.38"/>
    <x v="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x v="30"/>
    <n v="1132"/>
    <n v="80.73"/>
    <x v="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x v="30"/>
    <n v="263"/>
    <n v="272.36"/>
    <x v="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x v="30"/>
    <n v="674"/>
    <n v="70.849999999999994"/>
    <x v="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x v="30"/>
    <n v="257"/>
    <n v="247.94"/>
    <x v="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x v="30"/>
    <n v="375"/>
    <n v="186.81"/>
    <x v="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x v="30"/>
    <n v="209"/>
    <n v="131.99"/>
    <x v="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x v="30"/>
    <n v="347"/>
    <n v="29.31"/>
    <x v="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x v="30"/>
    <n v="402"/>
    <n v="245.02"/>
    <x v="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x v="30"/>
    <n v="1027"/>
    <n v="1323.25"/>
    <x v="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x v="30"/>
    <n v="115"/>
    <n v="282.66000000000003"/>
    <x v="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x v="30"/>
    <n v="355"/>
    <n v="91.21"/>
    <x v="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x v="31"/>
    <n v="5"/>
    <n v="31.75"/>
    <x v="0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s v="N/A"/>
    <b v="0"/>
    <x v="8"/>
    <x v="31"/>
    <n v="0"/>
    <n v="0"/>
    <x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x v="31"/>
    <n v="4"/>
    <n v="88.69"/>
    <x v="0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x v="31"/>
    <n v="21"/>
    <n v="453.14"/>
    <x v="0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x v="31"/>
    <n v="3"/>
    <n v="12.75"/>
    <x v="0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x v="31"/>
    <n v="0"/>
    <n v="1"/>
    <x v="0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x v="31"/>
    <n v="42"/>
    <n v="83.43"/>
    <x v="0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x v="31"/>
    <n v="0"/>
    <n v="25"/>
    <x v="0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x v="31"/>
    <n v="1"/>
    <n v="50"/>
    <x v="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x v="31"/>
    <n v="17"/>
    <n v="101.8"/>
    <x v="0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x v="31"/>
    <n v="7"/>
    <n v="46.67"/>
    <x v="0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x v="31"/>
    <n v="0"/>
    <n v="1"/>
    <x v="0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s v="N/A"/>
    <b v="0"/>
    <x v="8"/>
    <x v="31"/>
    <n v="0"/>
    <n v="0"/>
    <x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s v="N/A"/>
    <b v="0"/>
    <x v="8"/>
    <x v="31"/>
    <n v="0"/>
    <n v="0"/>
    <x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x v="31"/>
    <n v="8"/>
    <n v="26"/>
    <x v="0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s v="N/A"/>
    <b v="0"/>
    <x v="8"/>
    <x v="31"/>
    <n v="0"/>
    <n v="0"/>
    <x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s v="N/A"/>
    <b v="0"/>
    <x v="8"/>
    <x v="31"/>
    <n v="0"/>
    <n v="0"/>
    <x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x v="31"/>
    <n v="26"/>
    <n v="218.33"/>
    <x v="0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x v="31"/>
    <n v="1"/>
    <n v="33.71"/>
    <x v="0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x v="31"/>
    <n v="13"/>
    <n v="25"/>
    <x v="0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x v="30"/>
    <n v="382"/>
    <n v="128.38999999999999"/>
    <x v="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x v="30"/>
    <n v="217"/>
    <n v="78.83"/>
    <x v="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x v="30"/>
    <n v="312"/>
    <n v="91.76"/>
    <x v="1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x v="30"/>
    <n v="234"/>
    <n v="331.1"/>
    <x v="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x v="30"/>
    <n v="124"/>
    <n v="194.26"/>
    <x v="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x v="30"/>
    <n v="248"/>
    <n v="408.98"/>
    <x v="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x v="30"/>
    <n v="116"/>
    <n v="84.46"/>
    <x v="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x v="30"/>
    <n v="117"/>
    <n v="44.85"/>
    <x v="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x v="30"/>
    <n v="305"/>
    <n v="383.36"/>
    <x v="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x v="30"/>
    <n v="320"/>
    <n v="55.28"/>
    <x v="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x v="30"/>
    <n v="820"/>
    <n v="422.02"/>
    <x v="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x v="30"/>
    <n v="235"/>
    <n v="64.180000000000007"/>
    <x v="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x v="30"/>
    <n v="495"/>
    <n v="173.58"/>
    <x v="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x v="30"/>
    <n v="7814"/>
    <n v="88.6"/>
    <x v="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x v="30"/>
    <n v="113"/>
    <n v="50.22"/>
    <x v="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x v="30"/>
    <n v="922"/>
    <n v="192.39"/>
    <x v="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x v="30"/>
    <n v="125"/>
    <n v="73.42"/>
    <x v="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x v="30"/>
    <n v="102"/>
    <n v="147.68"/>
    <x v="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x v="30"/>
    <n v="485"/>
    <n v="108.97"/>
    <x v="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x v="30"/>
    <n v="192"/>
    <n v="23.65"/>
    <x v="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x v="30"/>
    <n v="281"/>
    <n v="147.94999999999999"/>
    <x v="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x v="30"/>
    <n v="125"/>
    <n v="385.04"/>
    <x v="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x v="30"/>
    <n v="161"/>
    <n v="457.39"/>
    <x v="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x v="30"/>
    <n v="585"/>
    <n v="222.99"/>
    <x v="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x v="30"/>
    <n v="201"/>
    <n v="220.74"/>
    <x v="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x v="30"/>
    <n v="133"/>
    <n v="73.5"/>
    <x v="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x v="30"/>
    <n v="120"/>
    <n v="223.1"/>
    <x v="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x v="30"/>
    <n v="126"/>
    <n v="47.91"/>
    <x v="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x v="30"/>
    <n v="361"/>
    <n v="96.06"/>
    <x v="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x v="30"/>
    <n v="226"/>
    <n v="118.61"/>
    <x v="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x v="30"/>
    <n v="120"/>
    <n v="118.45"/>
    <x v="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x v="30"/>
    <n v="304"/>
    <n v="143.21"/>
    <x v="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x v="30"/>
    <n v="179"/>
    <n v="282.72000000000003"/>
    <x v="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x v="30"/>
    <n v="387"/>
    <n v="593.94000000000005"/>
    <x v="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x v="30"/>
    <n v="211"/>
    <n v="262.16000000000003"/>
    <x v="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x v="30"/>
    <n v="132"/>
    <n v="46.58"/>
    <x v="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x v="30"/>
    <n v="300"/>
    <n v="70.040000000000006"/>
    <x v="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x v="30"/>
    <n v="421"/>
    <n v="164.91"/>
    <x v="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x v="30"/>
    <n v="136"/>
    <n v="449.26"/>
    <x v="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x v="30"/>
    <n v="248"/>
    <n v="27.47"/>
    <x v="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x v="30"/>
    <n v="182"/>
    <n v="143.97999999999999"/>
    <x v="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x v="30"/>
    <n v="124"/>
    <n v="88.24"/>
    <x v="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x v="30"/>
    <n v="506"/>
    <n v="36.33"/>
    <x v="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x v="30"/>
    <n v="108"/>
    <n v="90.18"/>
    <x v="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x v="30"/>
    <n v="819"/>
    <n v="152.62"/>
    <x v="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x v="30"/>
    <n v="121"/>
    <n v="55.81"/>
    <x v="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x v="30"/>
    <n v="103"/>
    <n v="227.85"/>
    <x v="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x v="30"/>
    <n v="148"/>
    <n v="91.83"/>
    <x v="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x v="30"/>
    <n v="120"/>
    <n v="80.989999999999995"/>
    <x v="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x v="30"/>
    <n v="473"/>
    <n v="278.39"/>
    <x v="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x v="30"/>
    <n v="130"/>
    <n v="43.1"/>
    <x v="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x v="30"/>
    <n v="353"/>
    <n v="326.29000000000002"/>
    <x v="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x v="30"/>
    <n v="101"/>
    <n v="41.74"/>
    <x v="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x v="30"/>
    <n v="114"/>
    <n v="64.02"/>
    <x v="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x v="30"/>
    <n v="167"/>
    <n v="99.46"/>
    <x v="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x v="30"/>
    <n v="153"/>
    <n v="138.49"/>
    <x v="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x v="30"/>
    <n v="202"/>
    <n v="45.55"/>
    <x v="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x v="30"/>
    <n v="168"/>
    <n v="10.51"/>
    <x v="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x v="30"/>
    <n v="143"/>
    <n v="114.77"/>
    <x v="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x v="30"/>
    <n v="196"/>
    <n v="36"/>
    <x v="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x v="30"/>
    <n v="108"/>
    <n v="154.16999999999999"/>
    <x v="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x v="30"/>
    <n v="115"/>
    <n v="566.39"/>
    <x v="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x v="30"/>
    <n v="148"/>
    <n v="120.86"/>
    <x v="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x v="30"/>
    <n v="191"/>
    <n v="86.16"/>
    <x v="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x v="30"/>
    <n v="199"/>
    <n v="51.21"/>
    <x v="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x v="30"/>
    <n v="219"/>
    <n v="67.260000000000005"/>
    <x v="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x v="30"/>
    <n v="127"/>
    <n v="62.8"/>
    <x v="1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x v="30"/>
    <n v="105"/>
    <n v="346.13"/>
    <x v="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x v="30"/>
    <n v="128"/>
    <n v="244.12"/>
    <x v="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x v="30"/>
    <n v="317"/>
    <n v="259.25"/>
    <x v="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x v="30"/>
    <n v="281"/>
    <n v="201.96"/>
    <x v="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x v="30"/>
    <n v="111"/>
    <n v="226.21"/>
    <x v="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x v="30"/>
    <n v="153"/>
    <n v="324.69"/>
    <x v="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x v="30"/>
    <n v="103"/>
    <n v="205"/>
    <x v="1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x v="30"/>
    <n v="1678"/>
    <n v="20.47"/>
    <x v="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x v="30"/>
    <n v="543"/>
    <n v="116.35"/>
    <x v="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x v="30"/>
    <n v="116"/>
    <n v="307.2"/>
    <x v="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x v="30"/>
    <n v="131"/>
    <n v="546.69000000000005"/>
    <x v="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x v="30"/>
    <n v="288"/>
    <n v="47.47"/>
    <x v="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x v="30"/>
    <n v="508"/>
    <n v="101.56"/>
    <x v="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x v="14"/>
    <n v="115"/>
    <n v="72.91"/>
    <x v="0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x v="14"/>
    <n v="111"/>
    <n v="43.71"/>
    <x v="0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x v="14"/>
    <n v="113"/>
    <n v="34"/>
    <x v="1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x v="14"/>
    <n v="108"/>
    <n v="70.650000000000006"/>
    <x v="0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x v="14"/>
    <n v="124"/>
    <n v="89.3"/>
    <x v="0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x v="14"/>
    <n v="101"/>
    <n v="115.09"/>
    <x v="0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x v="14"/>
    <n v="104"/>
    <n v="62.12"/>
    <x v="0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x v="14"/>
    <n v="116"/>
    <n v="46.2"/>
    <x v="0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x v="14"/>
    <n v="120"/>
    <n v="48.55"/>
    <x v="0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x v="14"/>
    <n v="115"/>
    <n v="57.52"/>
    <x v="0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x v="14"/>
    <n v="120"/>
    <n v="88.15"/>
    <x v="0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x v="14"/>
    <n v="101"/>
    <n v="110.49"/>
    <x v="0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x v="14"/>
    <n v="102"/>
    <n v="66.83"/>
    <x v="0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x v="14"/>
    <n v="121"/>
    <n v="58.6"/>
    <x v="0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x v="14"/>
    <n v="100"/>
    <n v="113.64"/>
    <x v="0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x v="14"/>
    <n v="102"/>
    <n v="43.57"/>
    <x v="1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x v="14"/>
    <n v="100"/>
    <n v="78.95"/>
    <x v="0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x v="14"/>
    <n v="100"/>
    <n v="188.13"/>
    <x v="0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x v="14"/>
    <n v="132"/>
    <n v="63.03"/>
    <x v="0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x v="14"/>
    <n v="137"/>
    <n v="30.37"/>
    <x v="1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x v="14"/>
    <n v="113"/>
    <n v="51.48"/>
    <x v="0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x v="14"/>
    <n v="136"/>
    <n v="35.79"/>
    <x v="0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x v="14"/>
    <n v="146"/>
    <n v="98.82"/>
    <x v="0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x v="14"/>
    <n v="130"/>
    <n v="28"/>
    <x v="1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x v="14"/>
    <n v="254"/>
    <n v="51.31"/>
    <x v="0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x v="14"/>
    <n v="107"/>
    <n v="53.52"/>
    <x v="0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x v="14"/>
    <n v="108"/>
    <n v="37.15"/>
    <x v="0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x v="14"/>
    <n v="107"/>
    <n v="89.9"/>
    <x v="0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x v="14"/>
    <n v="107"/>
    <n v="106.53"/>
    <x v="0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x v="14"/>
    <n v="100"/>
    <n v="52.82"/>
    <x v="0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x v="14"/>
    <n v="107"/>
    <n v="54.62"/>
    <x v="0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x v="14"/>
    <n v="100"/>
    <n v="27.27"/>
    <x v="1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x v="14"/>
    <n v="105"/>
    <n v="68.599999999999994"/>
    <x v="0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x v="14"/>
    <n v="105"/>
    <n v="35.61"/>
    <x v="0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x v="14"/>
    <n v="226"/>
    <n v="94.03"/>
    <x v="0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x v="14"/>
    <n v="101"/>
    <n v="526.46"/>
    <x v="0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x v="14"/>
    <n v="148"/>
    <n v="50.66"/>
    <x v="0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x v="14"/>
    <n v="135"/>
    <n v="79.180000000000007"/>
    <x v="0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x v="14"/>
    <n v="101"/>
    <n v="91.59"/>
    <x v="0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x v="14"/>
    <n v="101"/>
    <n v="116.96"/>
    <x v="0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x v="17"/>
    <n v="1"/>
    <n v="28.4"/>
    <x v="0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x v="17"/>
    <n v="0"/>
    <n v="103.33"/>
    <x v="0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x v="17"/>
    <n v="10"/>
    <n v="10"/>
    <x v="1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x v="17"/>
    <n v="10"/>
    <n v="23"/>
    <x v="0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x v="17"/>
    <n v="1"/>
    <n v="31.56"/>
    <x v="0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x v="17"/>
    <n v="0"/>
    <n v="5"/>
    <x v="0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x v="17"/>
    <n v="29"/>
    <n v="34.22"/>
    <x v="0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x v="17"/>
    <n v="0"/>
    <n v="25"/>
    <x v="0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x v="17"/>
    <n v="12"/>
    <n v="19.670000000000002"/>
    <x v="0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x v="17"/>
    <n v="0"/>
    <n v="21.25"/>
    <x v="0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x v="17"/>
    <n v="5"/>
    <n v="8.33"/>
    <x v="1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x v="17"/>
    <n v="2"/>
    <n v="21.34"/>
    <x v="0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x v="17"/>
    <n v="2"/>
    <n v="5.33"/>
    <x v="0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x v="17"/>
    <n v="2"/>
    <n v="34.67"/>
    <x v="0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x v="17"/>
    <n v="10"/>
    <n v="21.73"/>
    <x v="0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x v="17"/>
    <n v="0"/>
    <n v="11.92"/>
    <x v="0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x v="17"/>
    <n v="28"/>
    <n v="26.6"/>
    <x v="0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x v="17"/>
    <n v="13"/>
    <n v="10.67"/>
    <x v="0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x v="17"/>
    <n v="5"/>
    <n v="29.04"/>
    <x v="0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x v="17"/>
    <n v="0"/>
    <n v="50.91"/>
    <x v="0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s v="N/A"/>
    <b v="0"/>
    <x v="6"/>
    <x v="17"/>
    <n v="0"/>
    <n v="0"/>
    <x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x v="17"/>
    <n v="6"/>
    <n v="50.08"/>
    <x v="0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x v="17"/>
    <n v="11"/>
    <n v="45"/>
    <x v="0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x v="17"/>
    <n v="2"/>
    <n v="25.29"/>
    <x v="0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x v="17"/>
    <n v="30"/>
    <n v="51.29"/>
    <x v="0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x v="17"/>
    <n v="0"/>
    <n v="1"/>
    <x v="0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x v="17"/>
    <n v="1"/>
    <n v="49.38"/>
    <x v="0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x v="17"/>
    <n v="2"/>
    <n v="1"/>
    <x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s v="N/A"/>
    <b v="0"/>
    <x v="6"/>
    <x v="17"/>
    <n v="0"/>
    <n v="0"/>
    <x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x v="17"/>
    <n v="1"/>
    <n v="101.25"/>
    <x v="0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x v="17"/>
    <n v="0"/>
    <n v="19.670000000000002"/>
    <x v="0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x v="17"/>
    <n v="0"/>
    <n v="12.5"/>
    <x v="0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x v="17"/>
    <n v="0"/>
    <n v="8.5"/>
    <x v="0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x v="17"/>
    <n v="1"/>
    <n v="1"/>
    <x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x v="17"/>
    <n v="2"/>
    <n v="23"/>
    <x v="0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x v="17"/>
    <n v="3"/>
    <n v="17.989999999999998"/>
    <x v="0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x v="17"/>
    <n v="28"/>
    <n v="370.95"/>
    <x v="0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x v="17"/>
    <n v="7"/>
    <n v="63.57"/>
    <x v="0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x v="17"/>
    <n v="1"/>
    <n v="13"/>
    <x v="0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x v="17"/>
    <n v="1"/>
    <n v="5.31"/>
    <x v="0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x v="11"/>
    <n v="116"/>
    <n v="35.619999999999997"/>
    <x v="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x v="11"/>
    <n v="112"/>
    <n v="87.1"/>
    <x v="0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x v="11"/>
    <n v="132"/>
    <n v="75.11"/>
    <x v="0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x v="11"/>
    <n v="103"/>
    <n v="68.010000000000005"/>
    <x v="0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x v="11"/>
    <n v="139"/>
    <n v="29.62"/>
    <x v="0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x v="11"/>
    <n v="147"/>
    <n v="91.63"/>
    <x v="0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x v="11"/>
    <n v="120"/>
    <n v="22.5"/>
    <x v="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x v="11"/>
    <n v="122"/>
    <n v="64.37"/>
    <x v="0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x v="11"/>
    <n v="100"/>
    <n v="21.86"/>
    <x v="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x v="11"/>
    <n v="181"/>
    <n v="33.32"/>
    <x v="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x v="11"/>
    <n v="106"/>
    <n v="90.28"/>
    <x v="0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x v="11"/>
    <n v="100"/>
    <n v="76.92"/>
    <x v="0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x v="11"/>
    <n v="127"/>
    <n v="59.23"/>
    <x v="0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x v="11"/>
    <n v="103"/>
    <n v="65.38"/>
    <x v="0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x v="11"/>
    <n v="250"/>
    <n v="67.31"/>
    <x v="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x v="11"/>
    <n v="126"/>
    <n v="88.75"/>
    <x v="0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x v="11"/>
    <n v="100"/>
    <n v="65.87"/>
    <x v="0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x v="11"/>
    <n v="139"/>
    <n v="40.35"/>
    <x v="0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x v="11"/>
    <n v="161"/>
    <n v="76.86"/>
    <x v="0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x v="11"/>
    <n v="107"/>
    <n v="68.709999999999994"/>
    <x v="0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x v="32"/>
    <n v="153"/>
    <n v="57.77"/>
    <x v="0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x v="32"/>
    <n v="524"/>
    <n v="44.17"/>
    <x v="0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x v="32"/>
    <n v="489"/>
    <n v="31.57"/>
    <x v="0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x v="32"/>
    <n v="285"/>
    <n v="107.05"/>
    <x v="0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x v="32"/>
    <n v="1857"/>
    <n v="149.03"/>
    <x v="0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x v="32"/>
    <n v="110"/>
    <n v="55.96"/>
    <x v="0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x v="32"/>
    <n v="1015"/>
    <n v="56.97"/>
    <x v="0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x v="32"/>
    <n v="412"/>
    <n v="44.06"/>
    <x v="0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x v="32"/>
    <n v="503"/>
    <n v="68.63"/>
    <x v="0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x v="32"/>
    <n v="185"/>
    <n v="65.319999999999993"/>
    <x v="0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x v="32"/>
    <n v="120"/>
    <n v="35.92"/>
    <x v="1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x v="32"/>
    <n v="1081"/>
    <n v="40.07"/>
    <x v="0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x v="32"/>
    <n v="452"/>
    <n v="75.650000000000006"/>
    <x v="0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x v="32"/>
    <n v="537"/>
    <n v="61.2"/>
    <x v="0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x v="32"/>
    <n v="120"/>
    <n v="48.13"/>
    <x v="0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x v="32"/>
    <n v="114"/>
    <n v="68.11"/>
    <x v="0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x v="32"/>
    <n v="951"/>
    <n v="65.89"/>
    <x v="0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x v="32"/>
    <n v="133"/>
    <n v="81.650000000000006"/>
    <x v="0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x v="32"/>
    <n v="147"/>
    <n v="52.7"/>
    <x v="0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x v="32"/>
    <n v="542"/>
    <n v="41.23"/>
    <x v="0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x v="15"/>
    <n v="383"/>
    <n v="15.04"/>
    <x v="1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x v="15"/>
    <n v="704"/>
    <n v="39.07"/>
    <x v="0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x v="15"/>
    <n v="110"/>
    <n v="43.82"/>
    <x v="0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x v="15"/>
    <n v="133"/>
    <n v="27.3"/>
    <x v="0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x v="15"/>
    <n v="152"/>
    <n v="42.22"/>
    <x v="1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x v="15"/>
    <n v="103"/>
    <n v="33.24"/>
    <x v="0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x v="15"/>
    <n v="100"/>
    <n v="285.70999999999998"/>
    <x v="0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x v="15"/>
    <n v="102"/>
    <n v="42.33"/>
    <x v="0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x v="15"/>
    <n v="151"/>
    <n v="50.27"/>
    <x v="1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x v="15"/>
    <n v="111"/>
    <n v="61.9"/>
    <x v="0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x v="15"/>
    <n v="196"/>
    <n v="40.75"/>
    <x v="0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x v="15"/>
    <n v="114"/>
    <n v="55.8"/>
    <x v="0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x v="15"/>
    <n v="200"/>
    <n v="10"/>
    <x v="1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x v="15"/>
    <n v="293"/>
    <n v="73.13"/>
    <x v="1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x v="15"/>
    <n v="156"/>
    <n v="26.06"/>
    <x v="1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x v="15"/>
    <n v="106"/>
    <n v="22.64"/>
    <x v="1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x v="15"/>
    <n v="101"/>
    <n v="47.22"/>
    <x v="1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x v="15"/>
    <n v="123"/>
    <n v="32.32"/>
    <x v="0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x v="15"/>
    <n v="102"/>
    <n v="53.42"/>
    <x v="0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x v="15"/>
    <n v="101"/>
    <n v="51.3"/>
    <x v="0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x v="32"/>
    <n v="108"/>
    <n v="37.200000000000003"/>
    <x v="0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x v="32"/>
    <n v="163"/>
    <n v="27.1"/>
    <x v="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x v="32"/>
    <n v="106"/>
    <n v="206.31"/>
    <x v="0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x v="32"/>
    <n v="243"/>
    <n v="82.15"/>
    <x v="0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x v="32"/>
    <n v="945"/>
    <n v="164.8"/>
    <x v="0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x v="32"/>
    <n v="108"/>
    <n v="60.82"/>
    <x v="0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x v="32"/>
    <n v="157"/>
    <n v="67.97"/>
    <x v="0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x v="32"/>
    <n v="1174"/>
    <n v="81.56"/>
    <x v="0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x v="32"/>
    <n v="171"/>
    <n v="25.43"/>
    <x v="0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x v="32"/>
    <n v="126"/>
    <n v="21.5"/>
    <x v="0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x v="32"/>
    <n v="1212"/>
    <n v="27.23"/>
    <x v="0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x v="32"/>
    <n v="496"/>
    <n v="25.09"/>
    <x v="0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x v="32"/>
    <n v="332"/>
    <n v="21.23"/>
    <x v="0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x v="32"/>
    <n v="1165"/>
    <n v="41.61"/>
    <x v="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x v="32"/>
    <n v="153"/>
    <n v="135.59"/>
    <x v="0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x v="32"/>
    <n v="537"/>
    <n v="22.12"/>
    <x v="0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x v="32"/>
    <n v="353"/>
    <n v="64.63"/>
    <x v="0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x v="32"/>
    <n v="137"/>
    <n v="69.569999999999993"/>
    <x v="0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x v="32"/>
    <n v="128"/>
    <n v="75.13"/>
    <x v="0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x v="32"/>
    <n v="271"/>
    <n v="140.97999999999999"/>
    <x v="0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x v="32"/>
    <n v="806"/>
    <n v="49.47"/>
    <x v="0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x v="32"/>
    <n v="1360"/>
    <n v="53.87"/>
    <x v="0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x v="32"/>
    <n v="930250"/>
    <n v="4.57"/>
    <x v="1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x v="32"/>
    <n v="377"/>
    <n v="65"/>
    <x v="0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x v="32"/>
    <n v="2647"/>
    <n v="53.48"/>
    <x v="0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x v="32"/>
    <n v="100"/>
    <n v="43.91"/>
    <x v="0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x v="32"/>
    <n v="104"/>
    <n v="50.85"/>
    <x v="0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x v="32"/>
    <n v="107"/>
    <n v="58.63"/>
    <x v="0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x v="32"/>
    <n v="169"/>
    <n v="32.82"/>
    <x v="0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x v="32"/>
    <n v="975"/>
    <n v="426.93"/>
    <x v="0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x v="32"/>
    <n v="134"/>
    <n v="23.81"/>
    <x v="0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x v="32"/>
    <n v="272"/>
    <n v="98.41"/>
    <x v="0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x v="32"/>
    <n v="113"/>
    <n v="107.32"/>
    <x v="0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x v="32"/>
    <n v="460"/>
    <n v="11.67"/>
    <x v="1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x v="32"/>
    <n v="287"/>
    <n v="41.78"/>
    <x v="0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x v="32"/>
    <n v="223"/>
    <n v="21.38"/>
    <x v="1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x v="32"/>
    <n v="636"/>
    <n v="94.1"/>
    <x v="0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x v="32"/>
    <n v="147"/>
    <n v="15.72"/>
    <x v="0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x v="32"/>
    <n v="1867"/>
    <n v="90.64"/>
    <x v="0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x v="32"/>
    <n v="327"/>
    <n v="97.3"/>
    <x v="0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x v="32"/>
    <n v="780"/>
    <n v="37.119999999999997"/>
    <x v="0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x v="32"/>
    <n v="154"/>
    <n v="28.1"/>
    <x v="0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x v="32"/>
    <n v="116"/>
    <n v="144.43"/>
    <x v="0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x v="32"/>
    <n v="180"/>
    <n v="24.27"/>
    <x v="0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x v="32"/>
    <n v="299"/>
    <n v="35.119999999999997"/>
    <x v="1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x v="32"/>
    <n v="320"/>
    <n v="24.76"/>
    <x v="0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x v="32"/>
    <n v="381"/>
    <n v="188.38"/>
    <x v="0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x v="32"/>
    <n v="103"/>
    <n v="148.08000000000001"/>
    <x v="0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x v="32"/>
    <n v="1802"/>
    <n v="49.93"/>
    <x v="0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x v="32"/>
    <n v="720"/>
    <n v="107.82"/>
    <x v="0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x v="32"/>
    <n v="283"/>
    <n v="42.63"/>
    <x v="0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x v="32"/>
    <n v="1357"/>
    <n v="14.37"/>
    <x v="0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x v="32"/>
    <n v="220"/>
    <n v="37.479999999999997"/>
    <x v="0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x v="32"/>
    <n v="120"/>
    <n v="30.2"/>
    <x v="0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x v="32"/>
    <n v="408"/>
    <n v="33.549999999999997"/>
    <x v="1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x v="32"/>
    <n v="106"/>
    <n v="64.75"/>
    <x v="0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x v="32"/>
    <n v="141"/>
    <n v="57.93"/>
    <x v="0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x v="32"/>
    <n v="271"/>
    <n v="53.08"/>
    <x v="0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x v="32"/>
    <n v="154"/>
    <n v="48.06"/>
    <x v="0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x v="32"/>
    <n v="404"/>
    <n v="82.4"/>
    <x v="0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x v="11"/>
    <n v="185"/>
    <n v="50.45"/>
    <x v="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x v="11"/>
    <n v="185"/>
    <n v="115.83"/>
    <x v="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x v="11"/>
    <n v="101"/>
    <n v="63.03"/>
    <x v="0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x v="11"/>
    <n v="106"/>
    <n v="108.02"/>
    <x v="0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x v="11"/>
    <n v="121"/>
    <n v="46.09"/>
    <x v="0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x v="11"/>
    <n v="100"/>
    <n v="107.21"/>
    <x v="0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x v="11"/>
    <n v="120"/>
    <n v="50.93"/>
    <x v="0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x v="11"/>
    <n v="100"/>
    <n v="40.04"/>
    <x v="0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x v="11"/>
    <n v="107"/>
    <n v="64.44"/>
    <x v="0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x v="11"/>
    <n v="104"/>
    <n v="53.83"/>
    <x v="0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x v="11"/>
    <n v="173"/>
    <n v="100.47"/>
    <x v="0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x v="11"/>
    <n v="107"/>
    <n v="46.63"/>
    <x v="0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x v="11"/>
    <n v="108"/>
    <n v="34.07"/>
    <x v="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x v="11"/>
    <n v="146"/>
    <n v="65.209999999999994"/>
    <x v="0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x v="11"/>
    <n v="125"/>
    <n v="44.21"/>
    <x v="0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x v="11"/>
    <n v="149"/>
    <n v="71.97"/>
    <x v="0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x v="11"/>
    <n v="101"/>
    <n v="52.95"/>
    <x v="0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x v="11"/>
    <n v="105"/>
    <n v="109.45"/>
    <x v="0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x v="11"/>
    <n v="350"/>
    <n v="75.040000000000006"/>
    <x v="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x v="11"/>
    <n v="101"/>
    <n v="115.71"/>
    <x v="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x v="14"/>
    <n v="134"/>
    <n v="31.66"/>
    <x v="0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x v="14"/>
    <n v="171"/>
    <n v="46.18"/>
    <x v="0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x v="14"/>
    <n v="109"/>
    <n v="68.48"/>
    <x v="0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x v="14"/>
    <n v="101"/>
    <n v="53.47"/>
    <x v="0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x v="14"/>
    <n v="101"/>
    <n v="109.11"/>
    <x v="0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x v="14"/>
    <n v="107"/>
    <n v="51.19"/>
    <x v="0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x v="14"/>
    <n v="107"/>
    <n v="27.94"/>
    <x v="0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x v="14"/>
    <n v="101"/>
    <n v="82.5"/>
    <x v="0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x v="14"/>
    <n v="107"/>
    <n v="59.82"/>
    <x v="0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x v="14"/>
    <n v="429"/>
    <n v="64.819999999999993"/>
    <x v="0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x v="14"/>
    <n v="104"/>
    <n v="90.1"/>
    <x v="0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x v="14"/>
    <n v="108"/>
    <n v="40.96"/>
    <x v="0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x v="14"/>
    <n v="176"/>
    <n v="56"/>
    <x v="0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x v="14"/>
    <n v="157"/>
    <n v="37.67"/>
    <x v="0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x v="14"/>
    <n v="103"/>
    <n v="40.08"/>
    <x v="0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x v="14"/>
    <n v="104"/>
    <n v="78.03"/>
    <x v="0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x v="14"/>
    <n v="104"/>
    <n v="18.91"/>
    <x v="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x v="14"/>
    <n v="121"/>
    <n v="37.130000000000003"/>
    <x v="0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x v="14"/>
    <n v="108"/>
    <n v="41.96"/>
    <x v="0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x v="14"/>
    <n v="109"/>
    <n v="61.04"/>
    <x v="0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x v="33"/>
    <n v="39"/>
    <n v="64.53"/>
    <x v="0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x v="33"/>
    <n v="3"/>
    <n v="21.25"/>
    <x v="0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x v="33"/>
    <n v="48"/>
    <n v="30"/>
    <x v="1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x v="33"/>
    <n v="21"/>
    <n v="25.49"/>
    <x v="0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x v="33"/>
    <n v="8"/>
    <n v="11.43"/>
    <x v="0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x v="33"/>
    <n v="1"/>
    <n v="108"/>
    <x v="0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x v="33"/>
    <n v="526"/>
    <n v="54.88"/>
    <x v="0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x v="33"/>
    <n v="254"/>
    <n v="47.38"/>
    <x v="0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x v="33"/>
    <n v="106"/>
    <n v="211.84"/>
    <x v="0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x v="33"/>
    <n v="102"/>
    <n v="219.93"/>
    <x v="0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x v="33"/>
    <n v="144"/>
    <n v="40.799999999999997"/>
    <x v="0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x v="33"/>
    <n v="106"/>
    <n v="75.5"/>
    <x v="0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x v="33"/>
    <n v="212"/>
    <n v="13.54"/>
    <x v="1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x v="33"/>
    <n v="102"/>
    <n v="60.87"/>
    <x v="0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x v="33"/>
    <n v="102"/>
    <n v="115.69"/>
    <x v="0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x v="33"/>
    <n v="521"/>
    <n v="48.1"/>
    <x v="0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x v="33"/>
    <n v="111"/>
    <n v="74.180000000000007"/>
    <x v="0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x v="33"/>
    <n v="101"/>
    <n v="123.35"/>
    <x v="0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x v="33"/>
    <n v="294"/>
    <n v="66.62"/>
    <x v="0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x v="33"/>
    <n v="106"/>
    <n v="104.99"/>
    <x v="0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s v="N/A"/>
    <b v="0"/>
    <x v="2"/>
    <x v="7"/>
    <n v="0"/>
    <n v="0"/>
    <x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s v="N/A"/>
    <b v="0"/>
    <x v="2"/>
    <x v="7"/>
    <n v="0"/>
    <n v="0"/>
    <x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x v="7"/>
    <n v="3"/>
    <n v="300"/>
    <x v="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x v="7"/>
    <n v="0"/>
    <n v="1"/>
    <x v="0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s v="N/A"/>
    <b v="0"/>
    <x v="2"/>
    <x v="7"/>
    <n v="0"/>
    <n v="0"/>
    <x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x v="7"/>
    <n v="0"/>
    <n v="13"/>
    <x v="0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x v="7"/>
    <n v="2"/>
    <n v="15"/>
    <x v="0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x v="7"/>
    <n v="0"/>
    <n v="54"/>
    <x v="0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s v="N/A"/>
    <b v="0"/>
    <x v="2"/>
    <x v="7"/>
    <n v="0"/>
    <n v="0"/>
    <x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s v="N/A"/>
    <b v="0"/>
    <x v="2"/>
    <x v="7"/>
    <n v="0"/>
    <n v="0"/>
    <x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x v="7"/>
    <n v="1"/>
    <n v="15.43"/>
    <x v="0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s v="N/A"/>
    <b v="0"/>
    <x v="2"/>
    <x v="7"/>
    <n v="0"/>
    <n v="0"/>
    <x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s v="N/A"/>
    <b v="0"/>
    <x v="2"/>
    <x v="7"/>
    <n v="0"/>
    <n v="0"/>
    <x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x v="7"/>
    <n v="0"/>
    <n v="25"/>
    <x v="0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x v="7"/>
    <n v="1"/>
    <n v="27.5"/>
    <x v="0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s v="N/A"/>
    <b v="0"/>
    <x v="2"/>
    <x v="7"/>
    <n v="0"/>
    <n v="0"/>
    <x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s v="N/A"/>
    <b v="0"/>
    <x v="2"/>
    <x v="7"/>
    <n v="0"/>
    <n v="0"/>
    <x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s v="N/A"/>
    <b v="0"/>
    <x v="2"/>
    <x v="7"/>
    <n v="0"/>
    <n v="0"/>
    <x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x v="7"/>
    <n v="15"/>
    <n v="367"/>
    <x v="0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x v="7"/>
    <n v="0"/>
    <n v="2"/>
    <x v="0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s v="N/A"/>
    <b v="0"/>
    <x v="2"/>
    <x v="7"/>
    <n v="0"/>
    <n v="0"/>
    <x v="1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x v="7"/>
    <n v="29"/>
    <n v="60"/>
    <x v="1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s v="N/A"/>
    <b v="0"/>
    <x v="2"/>
    <x v="7"/>
    <n v="0"/>
    <n v="0"/>
    <x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s v="N/A"/>
    <b v="0"/>
    <x v="2"/>
    <x v="7"/>
    <n v="0"/>
    <n v="0"/>
    <x v="1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s v="N/A"/>
    <b v="0"/>
    <x v="2"/>
    <x v="7"/>
    <n v="0"/>
    <n v="0"/>
    <x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x v="7"/>
    <n v="11"/>
    <n v="97.41"/>
    <x v="0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x v="7"/>
    <n v="1"/>
    <n v="47.86"/>
    <x v="0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x v="7"/>
    <n v="0"/>
    <n v="50"/>
    <x v="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s v="N/A"/>
    <b v="0"/>
    <x v="2"/>
    <x v="7"/>
    <n v="0"/>
    <n v="0"/>
    <x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x v="7"/>
    <n v="0"/>
    <n v="20.5"/>
    <x v="0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s v="N/A"/>
    <b v="0"/>
    <x v="2"/>
    <x v="7"/>
    <n v="0"/>
    <n v="0"/>
    <x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x v="7"/>
    <n v="3"/>
    <n v="30"/>
    <x v="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x v="7"/>
    <n v="0"/>
    <n v="50"/>
    <x v="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x v="7"/>
    <n v="0"/>
    <n v="10"/>
    <x v="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s v="N/A"/>
    <b v="0"/>
    <x v="2"/>
    <x v="7"/>
    <n v="0"/>
    <n v="0"/>
    <x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x v="7"/>
    <n v="11"/>
    <n v="81.58"/>
    <x v="0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s v="N/A"/>
    <b v="0"/>
    <x v="2"/>
    <x v="7"/>
    <n v="0"/>
    <n v="0"/>
    <x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s v="N/A"/>
    <b v="0"/>
    <x v="2"/>
    <x v="7"/>
    <n v="0"/>
    <n v="0"/>
    <x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s v="N/A"/>
    <b v="0"/>
    <x v="2"/>
    <x v="7"/>
    <n v="0"/>
    <n v="0"/>
    <x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x v="7"/>
    <n v="0"/>
    <n v="18.329999999999998"/>
    <x v="0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x v="7"/>
    <n v="2"/>
    <n v="224.43"/>
    <x v="0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x v="7"/>
    <n v="3"/>
    <n v="37.5"/>
    <x v="0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x v="7"/>
    <n v="4"/>
    <n v="145"/>
    <x v="0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x v="7"/>
    <n v="1"/>
    <n v="1"/>
    <x v="0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x v="7"/>
    <n v="1"/>
    <n v="112.57"/>
    <x v="0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s v="N/A"/>
    <b v="0"/>
    <x v="2"/>
    <x v="7"/>
    <n v="0"/>
    <n v="0"/>
    <x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x v="7"/>
    <n v="1"/>
    <n v="342"/>
    <x v="0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x v="7"/>
    <n v="1"/>
    <n v="57.88"/>
    <x v="0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x v="7"/>
    <n v="0"/>
    <n v="30"/>
    <x v="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s v="N/A"/>
    <b v="0"/>
    <x v="2"/>
    <x v="7"/>
    <n v="0"/>
    <n v="0"/>
    <x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x v="7"/>
    <n v="0"/>
    <n v="25"/>
    <x v="0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s v="N/A"/>
    <b v="0"/>
    <x v="2"/>
    <x v="7"/>
    <n v="0"/>
    <n v="0"/>
    <x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x v="7"/>
    <n v="0"/>
    <n v="50"/>
    <x v="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x v="7"/>
    <n v="0"/>
    <n v="1.5"/>
    <x v="0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s v="N/A"/>
    <b v="0"/>
    <x v="2"/>
    <x v="7"/>
    <n v="0"/>
    <n v="0"/>
    <x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x v="7"/>
    <n v="0"/>
    <n v="10"/>
    <x v="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s v="N/A"/>
    <b v="0"/>
    <x v="2"/>
    <x v="7"/>
    <n v="0"/>
    <n v="0"/>
    <x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s v="N/A"/>
    <b v="0"/>
    <x v="2"/>
    <x v="7"/>
    <n v="0"/>
    <n v="0"/>
    <x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s v="N/A"/>
    <b v="0"/>
    <x v="2"/>
    <x v="7"/>
    <n v="0"/>
    <n v="0"/>
    <x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s v="N/A"/>
    <b v="0"/>
    <x v="2"/>
    <x v="7"/>
    <n v="0"/>
    <n v="0"/>
    <x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x v="19"/>
    <n v="1"/>
    <n v="22.33"/>
    <x v="0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x v="19"/>
    <n v="0"/>
    <n v="52"/>
    <x v="0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x v="19"/>
    <n v="17"/>
    <n v="16.829999999999998"/>
    <x v="0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s v="N/A"/>
    <b v="0"/>
    <x v="7"/>
    <x v="19"/>
    <n v="0"/>
    <n v="0"/>
    <x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x v="19"/>
    <n v="23"/>
    <n v="56.3"/>
    <x v="0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x v="19"/>
    <n v="41"/>
    <n v="84.06"/>
    <x v="0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x v="19"/>
    <n v="25"/>
    <n v="168.39"/>
    <x v="0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x v="19"/>
    <n v="0"/>
    <n v="15"/>
    <x v="0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x v="19"/>
    <n v="2"/>
    <n v="76.67"/>
    <x v="0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s v="N/A"/>
    <b v="0"/>
    <x v="7"/>
    <x v="19"/>
    <n v="0"/>
    <n v="0"/>
    <x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x v="19"/>
    <n v="1"/>
    <n v="50.33"/>
    <x v="0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s v="N/A"/>
    <b v="0"/>
    <x v="7"/>
    <x v="19"/>
    <n v="0"/>
    <n v="0"/>
    <x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x v="19"/>
    <n v="1"/>
    <n v="8.33"/>
    <x v="0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x v="19"/>
    <n v="3"/>
    <n v="35.380000000000003"/>
    <x v="0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x v="19"/>
    <n v="1"/>
    <n v="55.83"/>
    <x v="0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x v="19"/>
    <n v="0"/>
    <n v="5"/>
    <x v="0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s v="N/A"/>
    <b v="0"/>
    <x v="7"/>
    <x v="19"/>
    <n v="0"/>
    <n v="0"/>
    <x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x v="19"/>
    <n v="0"/>
    <n v="1"/>
    <x v="0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s v="N/A"/>
    <b v="0"/>
    <x v="7"/>
    <x v="19"/>
    <n v="0"/>
    <n v="0"/>
    <x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x v="19"/>
    <n v="15"/>
    <n v="69.47"/>
    <x v="0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x v="19"/>
    <n v="0"/>
    <n v="1"/>
    <x v="0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x v="19"/>
    <n v="0"/>
    <n v="1"/>
    <x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x v="19"/>
    <n v="0"/>
    <n v="8"/>
    <x v="0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x v="19"/>
    <n v="1"/>
    <n v="34.44"/>
    <x v="0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x v="19"/>
    <n v="0"/>
    <n v="1"/>
    <x v="0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s v="N/A"/>
    <b v="0"/>
    <x v="7"/>
    <x v="19"/>
    <n v="0"/>
    <n v="0"/>
    <x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x v="19"/>
    <n v="0"/>
    <n v="1"/>
    <x v="0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x v="19"/>
    <n v="0"/>
    <n v="1"/>
    <x v="0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x v="19"/>
    <n v="1"/>
    <n v="501.25"/>
    <x v="0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x v="19"/>
    <n v="1"/>
    <n v="10.5"/>
    <x v="0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x v="19"/>
    <n v="0"/>
    <n v="1"/>
    <x v="0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x v="19"/>
    <n v="0"/>
    <n v="1"/>
    <x v="0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s v="N/A"/>
    <b v="0"/>
    <x v="7"/>
    <x v="19"/>
    <n v="0"/>
    <n v="0"/>
    <x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x v="19"/>
    <n v="0"/>
    <n v="13"/>
    <x v="0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x v="19"/>
    <n v="0"/>
    <n v="306"/>
    <x v="0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x v="19"/>
    <n v="0"/>
    <n v="22.5"/>
    <x v="0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s v="N/A"/>
    <b v="0"/>
    <x v="7"/>
    <x v="19"/>
    <n v="0"/>
    <n v="0"/>
    <x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x v="19"/>
    <n v="0"/>
    <n v="50"/>
    <x v="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s v="N/A"/>
    <b v="0"/>
    <x v="7"/>
    <x v="19"/>
    <n v="0"/>
    <n v="0"/>
    <x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x v="19"/>
    <n v="0"/>
    <n v="5"/>
    <x v="0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x v="33"/>
    <n v="108"/>
    <n v="74.23"/>
    <x v="0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x v="33"/>
    <n v="126"/>
    <n v="81.25"/>
    <x v="0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x v="33"/>
    <n v="203"/>
    <n v="130.22999999999999"/>
    <x v="0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x v="33"/>
    <n v="109"/>
    <n v="53.41"/>
    <x v="0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x v="33"/>
    <n v="173"/>
    <n v="75.13"/>
    <x v="0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x v="33"/>
    <n v="168"/>
    <n v="75.67"/>
    <x v="0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x v="33"/>
    <n v="427"/>
    <n v="31.69"/>
    <x v="0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x v="33"/>
    <n v="108"/>
    <n v="47.78"/>
    <x v="1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x v="33"/>
    <n v="108"/>
    <n v="90"/>
    <x v="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x v="33"/>
    <n v="102"/>
    <n v="149.31"/>
    <x v="0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x v="33"/>
    <n v="115"/>
    <n v="62.07"/>
    <x v="0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x v="33"/>
    <n v="134"/>
    <n v="53.4"/>
    <x v="1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x v="33"/>
    <n v="155"/>
    <n v="69.27"/>
    <x v="0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x v="33"/>
    <n v="101"/>
    <n v="271.51"/>
    <x v="0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x v="33"/>
    <n v="182"/>
    <n v="34.130000000000003"/>
    <x v="1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x v="33"/>
    <n v="181"/>
    <n v="40.49"/>
    <x v="0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x v="33"/>
    <n v="102"/>
    <n v="189.76"/>
    <x v="0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x v="33"/>
    <n v="110"/>
    <n v="68.86"/>
    <x v="0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x v="33"/>
    <n v="102"/>
    <n v="108.78"/>
    <x v="0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x v="33"/>
    <n v="101"/>
    <n v="125.99"/>
    <x v="0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x v="14"/>
    <n v="104"/>
    <n v="90.52"/>
    <x v="0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x v="14"/>
    <n v="111"/>
    <n v="28.88"/>
    <x v="0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x v="14"/>
    <n v="116"/>
    <n v="31"/>
    <x v="0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x v="14"/>
    <n v="111"/>
    <n v="51.67"/>
    <x v="0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x v="14"/>
    <n v="180"/>
    <n v="26.27"/>
    <x v="1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x v="14"/>
    <n v="100"/>
    <n v="48.08"/>
    <x v="0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x v="14"/>
    <n v="119"/>
    <n v="27.56"/>
    <x v="0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x v="14"/>
    <n v="107"/>
    <n v="36.97"/>
    <x v="0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x v="14"/>
    <n v="114"/>
    <n v="29.02"/>
    <x v="0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x v="14"/>
    <n v="103"/>
    <n v="28.66"/>
    <x v="0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x v="14"/>
    <n v="128"/>
    <n v="37.65"/>
    <x v="1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x v="14"/>
    <n v="136"/>
    <n v="97.9"/>
    <x v="0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x v="14"/>
    <n v="100"/>
    <n v="42.55"/>
    <x v="0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x v="14"/>
    <n v="100"/>
    <n v="131.58000000000001"/>
    <x v="0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x v="14"/>
    <n v="105"/>
    <n v="32.32"/>
    <x v="0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x v="14"/>
    <n v="105"/>
    <n v="61.1"/>
    <x v="0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x v="14"/>
    <n v="171"/>
    <n v="31.34"/>
    <x v="1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x v="14"/>
    <n v="128"/>
    <n v="129.11000000000001"/>
    <x v="0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x v="14"/>
    <n v="133"/>
    <n v="25.02"/>
    <x v="1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x v="14"/>
    <n v="100"/>
    <n v="250"/>
    <x v="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x v="14"/>
    <n v="113"/>
    <n v="47.54"/>
    <x v="0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x v="14"/>
    <n v="100"/>
    <n v="40.04"/>
    <x v="0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x v="14"/>
    <n v="114"/>
    <n v="65.84"/>
    <x v="0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x v="14"/>
    <n v="119"/>
    <n v="46.4"/>
    <x v="0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x v="14"/>
    <n v="103"/>
    <n v="50.37"/>
    <x v="0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x v="14"/>
    <n v="266"/>
    <n v="26.57"/>
    <x v="1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x v="14"/>
    <n v="100"/>
    <n v="39.49"/>
    <x v="0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x v="14"/>
    <n v="107"/>
    <n v="49.25"/>
    <x v="0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x v="14"/>
    <n v="134"/>
    <n v="62.38"/>
    <x v="0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x v="14"/>
    <n v="121"/>
    <n v="37.94"/>
    <x v="1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x v="14"/>
    <n v="103"/>
    <n v="51.6"/>
    <x v="1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x v="14"/>
    <n v="125"/>
    <n v="27.78"/>
    <x v="1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x v="14"/>
    <n v="129"/>
    <n v="99.38"/>
    <x v="0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x v="14"/>
    <n v="101"/>
    <n v="38.85"/>
    <x v="0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x v="14"/>
    <n v="128"/>
    <n v="45.55"/>
    <x v="0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x v="14"/>
    <n v="100"/>
    <n v="600"/>
    <x v="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x v="14"/>
    <n v="113"/>
    <n v="80.55"/>
    <x v="0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x v="14"/>
    <n v="106"/>
    <n v="52.8"/>
    <x v="0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x v="14"/>
    <n v="203"/>
    <n v="47.68"/>
    <x v="0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x v="14"/>
    <n v="113"/>
    <n v="23.45"/>
    <x v="1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x v="34"/>
    <n v="3"/>
    <n v="40.14"/>
    <x v="0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x v="34"/>
    <n v="0"/>
    <n v="17.2"/>
    <x v="0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s v="N/A"/>
    <b v="0"/>
    <x v="7"/>
    <x v="34"/>
    <n v="0"/>
    <n v="0"/>
    <x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s v="N/A"/>
    <b v="0"/>
    <x v="7"/>
    <x v="34"/>
    <n v="0"/>
    <n v="0"/>
    <x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s v="N/A"/>
    <b v="0"/>
    <x v="7"/>
    <x v="34"/>
    <n v="0"/>
    <n v="0"/>
    <x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x v="34"/>
    <n v="1"/>
    <n v="15"/>
    <x v="0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s v="N/A"/>
    <b v="0"/>
    <x v="7"/>
    <x v="34"/>
    <n v="0"/>
    <n v="0"/>
    <x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s v="N/A"/>
    <b v="0"/>
    <x v="7"/>
    <x v="34"/>
    <n v="0"/>
    <n v="0"/>
    <x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x v="34"/>
    <n v="1"/>
    <n v="35.71"/>
    <x v="0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x v="34"/>
    <n v="0"/>
    <n v="37.5"/>
    <x v="0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s v="N/A"/>
    <b v="0"/>
    <x v="7"/>
    <x v="34"/>
    <n v="0"/>
    <n v="0"/>
    <x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s v="N/A"/>
    <b v="0"/>
    <x v="7"/>
    <x v="34"/>
    <n v="0"/>
    <n v="0"/>
    <x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s v="N/A"/>
    <b v="0"/>
    <x v="7"/>
    <x v="34"/>
    <n v="0"/>
    <n v="0"/>
    <x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x v="34"/>
    <n v="2"/>
    <n v="52.5"/>
    <x v="0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x v="34"/>
    <n v="19"/>
    <n v="77.5"/>
    <x v="0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s v="N/A"/>
    <b v="0"/>
    <x v="7"/>
    <x v="34"/>
    <n v="0"/>
    <n v="0"/>
    <x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x v="34"/>
    <n v="10"/>
    <n v="53.55"/>
    <x v="0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s v="N/A"/>
    <b v="0"/>
    <x v="7"/>
    <x v="34"/>
    <n v="0"/>
    <n v="0"/>
    <x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x v="34"/>
    <n v="0"/>
    <n v="16.25"/>
    <x v="0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s v="N/A"/>
    <b v="0"/>
    <x v="7"/>
    <x v="34"/>
    <n v="0"/>
    <n v="0"/>
    <x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x v="35"/>
    <n v="109"/>
    <n v="103.68"/>
    <x v="0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x v="35"/>
    <n v="100"/>
    <n v="185.19"/>
    <x v="0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x v="35"/>
    <n v="156"/>
    <n v="54.15"/>
    <x v="1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x v="35"/>
    <n v="102"/>
    <n v="177.21"/>
    <x v="0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x v="35"/>
    <n v="100"/>
    <n v="100.33"/>
    <x v="0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x v="35"/>
    <n v="113"/>
    <n v="136.91"/>
    <x v="0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x v="35"/>
    <n v="102"/>
    <n v="57.54"/>
    <x v="0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x v="35"/>
    <n v="107"/>
    <n v="52.96"/>
    <x v="0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x v="35"/>
    <n v="104"/>
    <n v="82.33"/>
    <x v="0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x v="35"/>
    <n v="100"/>
    <n v="135.41999999999999"/>
    <x v="0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x v="35"/>
    <n v="100"/>
    <n v="74.069999999999993"/>
    <x v="0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x v="35"/>
    <n v="126"/>
    <n v="84.08"/>
    <x v="0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x v="35"/>
    <n v="111"/>
    <n v="61.03"/>
    <x v="0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x v="35"/>
    <n v="105"/>
    <n v="150"/>
    <x v="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x v="35"/>
    <n v="104"/>
    <n v="266.08999999999997"/>
    <x v="0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x v="35"/>
    <n v="116"/>
    <n v="7.25"/>
    <x v="1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x v="35"/>
    <n v="110"/>
    <n v="100"/>
    <x v="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x v="35"/>
    <n v="113"/>
    <n v="109.96"/>
    <x v="0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x v="35"/>
    <n v="100"/>
    <n v="169.92"/>
    <x v="0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x v="35"/>
    <n v="103"/>
    <n v="95.74"/>
    <x v="0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x v="35"/>
    <n v="107"/>
    <n v="59.46"/>
    <x v="0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x v="35"/>
    <n v="104"/>
    <n v="55.77"/>
    <x v="1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x v="35"/>
    <n v="156"/>
    <n v="30.08"/>
    <x v="1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x v="35"/>
    <n v="101"/>
    <n v="88.44"/>
    <x v="0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x v="35"/>
    <n v="195"/>
    <n v="64.03"/>
    <x v="0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x v="35"/>
    <n v="112"/>
    <n v="60.15"/>
    <x v="0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x v="35"/>
    <n v="120"/>
    <n v="49.19"/>
    <x v="0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x v="35"/>
    <n v="102"/>
    <n v="165.16"/>
    <x v="0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x v="35"/>
    <n v="103"/>
    <n v="43.62"/>
    <x v="0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x v="35"/>
    <n v="101"/>
    <n v="43.7"/>
    <x v="0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x v="35"/>
    <n v="103"/>
    <n v="67.42"/>
    <x v="0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x v="35"/>
    <n v="107"/>
    <n v="177.5"/>
    <x v="0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x v="35"/>
    <n v="156"/>
    <n v="38.880000000000003"/>
    <x v="0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x v="35"/>
    <n v="123"/>
    <n v="54.99"/>
    <x v="0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x v="35"/>
    <n v="107"/>
    <n v="61.34"/>
    <x v="0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x v="35"/>
    <n v="106"/>
    <n v="23.12"/>
    <x v="1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x v="35"/>
    <n v="118"/>
    <n v="29.61"/>
    <x v="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x v="35"/>
    <n v="109"/>
    <n v="75.61"/>
    <x v="0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x v="35"/>
    <n v="111"/>
    <n v="35.6"/>
    <x v="1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x v="35"/>
    <n v="100"/>
    <n v="143"/>
    <x v="0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s v="N/A"/>
    <b v="0"/>
    <x v="7"/>
    <x v="19"/>
    <n v="0"/>
    <n v="0"/>
    <x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x v="19"/>
    <n v="1"/>
    <n v="25"/>
    <x v="0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s v="N/A"/>
    <b v="0"/>
    <x v="7"/>
    <x v="19"/>
    <n v="0"/>
    <n v="0"/>
    <x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s v="N/A"/>
    <b v="0"/>
    <x v="7"/>
    <x v="19"/>
    <n v="0"/>
    <n v="0"/>
    <x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x v="19"/>
    <n v="1"/>
    <n v="100"/>
    <x v="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s v="N/A"/>
    <b v="0"/>
    <x v="7"/>
    <x v="19"/>
    <n v="0"/>
    <n v="0"/>
    <x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x v="19"/>
    <n v="0"/>
    <n v="60"/>
    <x v="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x v="19"/>
    <n v="1"/>
    <n v="50"/>
    <x v="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x v="19"/>
    <n v="2"/>
    <n v="72.5"/>
    <x v="0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x v="19"/>
    <n v="1"/>
    <n v="29.5"/>
    <x v="0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x v="19"/>
    <n v="0"/>
    <n v="62.5"/>
    <x v="0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s v="N/A"/>
    <b v="0"/>
    <x v="7"/>
    <x v="19"/>
    <n v="0"/>
    <n v="0"/>
    <x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s v="N/A"/>
    <b v="0"/>
    <x v="7"/>
    <x v="19"/>
    <n v="0"/>
    <n v="0"/>
    <x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s v="N/A"/>
    <b v="0"/>
    <x v="7"/>
    <x v="19"/>
    <n v="0"/>
    <n v="0"/>
    <x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s v="N/A"/>
    <b v="0"/>
    <x v="7"/>
    <x v="19"/>
    <n v="0"/>
    <n v="0"/>
    <x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s v="N/A"/>
    <b v="0"/>
    <x v="7"/>
    <x v="19"/>
    <n v="0"/>
    <n v="0"/>
    <x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s v="N/A"/>
    <b v="0"/>
    <x v="7"/>
    <x v="19"/>
    <n v="0"/>
    <n v="0"/>
    <x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s v="N/A"/>
    <b v="0"/>
    <x v="7"/>
    <x v="19"/>
    <n v="0"/>
    <n v="0"/>
    <x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x v="19"/>
    <n v="0"/>
    <n v="23.08"/>
    <x v="0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x v="19"/>
    <n v="1"/>
    <n v="25.5"/>
    <x v="0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x v="19"/>
    <n v="11"/>
    <n v="48.18"/>
    <x v="0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x v="19"/>
    <n v="0"/>
    <n v="1"/>
    <x v="0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x v="19"/>
    <n v="1"/>
    <n v="1"/>
    <x v="0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s v="N/A"/>
    <b v="0"/>
    <x v="7"/>
    <x v="19"/>
    <n v="0"/>
    <n v="0"/>
    <x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x v="19"/>
    <n v="0"/>
    <n v="50"/>
    <x v="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x v="19"/>
    <n v="0"/>
    <n v="5"/>
    <x v="0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x v="19"/>
    <n v="2"/>
    <n v="202.83"/>
    <x v="0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x v="19"/>
    <n v="4"/>
    <n v="29.13"/>
    <x v="0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x v="19"/>
    <n v="0"/>
    <n v="5"/>
    <x v="0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s v="N/A"/>
    <b v="0"/>
    <x v="7"/>
    <x v="19"/>
    <n v="0"/>
    <n v="0"/>
    <x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x v="19"/>
    <n v="2"/>
    <n v="13"/>
    <x v="0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x v="19"/>
    <n v="0"/>
    <n v="50"/>
    <x v="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s v="N/A"/>
    <b v="0"/>
    <x v="7"/>
    <x v="19"/>
    <n v="0"/>
    <n v="0"/>
    <x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x v="19"/>
    <n v="0"/>
    <n v="1"/>
    <x v="0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x v="19"/>
    <n v="12"/>
    <n v="96.05"/>
    <x v="0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x v="19"/>
    <n v="24"/>
    <n v="305.77999999999997"/>
    <x v="0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x v="19"/>
    <n v="6"/>
    <n v="12.14"/>
    <x v="0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x v="19"/>
    <n v="39"/>
    <n v="83.57"/>
    <x v="0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x v="19"/>
    <n v="1"/>
    <n v="18"/>
    <x v="0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x v="19"/>
    <n v="7"/>
    <n v="115.53"/>
    <x v="0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x v="36"/>
    <n v="661"/>
    <n v="21.9"/>
    <x v="1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x v="36"/>
    <n v="326"/>
    <n v="80.02"/>
    <x v="0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x v="36"/>
    <n v="101"/>
    <n v="35.520000000000003"/>
    <x v="0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x v="36"/>
    <n v="104"/>
    <n v="64.930000000000007"/>
    <x v="0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x v="36"/>
    <n v="107"/>
    <n v="60.97"/>
    <x v="0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x v="36"/>
    <n v="110"/>
    <n v="31.44"/>
    <x v="0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x v="36"/>
    <n v="408"/>
    <n v="81.95"/>
    <x v="0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x v="36"/>
    <n v="224"/>
    <n v="58.93"/>
    <x v="0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x v="36"/>
    <n v="304"/>
    <n v="157.29"/>
    <x v="0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x v="36"/>
    <n v="141"/>
    <n v="55.76"/>
    <x v="0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x v="36"/>
    <n v="2791"/>
    <n v="83.8"/>
    <x v="0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x v="36"/>
    <n v="172"/>
    <n v="58.42"/>
    <x v="0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x v="36"/>
    <n v="101"/>
    <n v="270.57"/>
    <x v="0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x v="36"/>
    <n v="102"/>
    <n v="107.1"/>
    <x v="0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x v="36"/>
    <n v="170"/>
    <n v="47.18"/>
    <x v="0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x v="36"/>
    <n v="115"/>
    <n v="120.31"/>
    <x v="0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x v="36"/>
    <n v="878"/>
    <n v="27.6"/>
    <x v="1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x v="36"/>
    <n v="105"/>
    <n v="205.3"/>
    <x v="0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x v="36"/>
    <n v="188"/>
    <n v="35.549999999999997"/>
    <x v="0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x v="36"/>
    <n v="144"/>
    <n v="74.64"/>
    <x v="0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x v="36"/>
    <n v="146"/>
    <n v="47.06"/>
    <x v="0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x v="36"/>
    <n v="131"/>
    <n v="26.59"/>
    <x v="0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x v="36"/>
    <n v="114"/>
    <n v="36.770000000000003"/>
    <x v="0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x v="36"/>
    <n v="1379"/>
    <n v="31.82"/>
    <x v="0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x v="36"/>
    <n v="956"/>
    <n v="27.58"/>
    <x v="1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x v="36"/>
    <n v="112"/>
    <n v="56"/>
    <x v="0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x v="36"/>
    <n v="647"/>
    <n v="21.56"/>
    <x v="1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x v="36"/>
    <n v="110"/>
    <n v="44.1"/>
    <x v="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x v="36"/>
    <n v="128"/>
    <n v="63.87"/>
    <x v="0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x v="36"/>
    <n v="158"/>
    <n v="38.99"/>
    <x v="0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x v="36"/>
    <n v="115"/>
    <n v="80.19"/>
    <x v="0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x v="36"/>
    <n v="137"/>
    <n v="34.9"/>
    <x v="0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x v="36"/>
    <n v="355"/>
    <n v="89.1"/>
    <x v="0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x v="36"/>
    <n v="106"/>
    <n v="39.44"/>
    <x v="1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x v="36"/>
    <n v="100"/>
    <n v="136.9"/>
    <x v="0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x v="36"/>
    <n v="187"/>
    <n v="37.46"/>
    <x v="0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x v="36"/>
    <n v="166"/>
    <n v="31.96"/>
    <x v="1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x v="36"/>
    <n v="102"/>
    <n v="25.21"/>
    <x v="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x v="36"/>
    <n v="164"/>
    <n v="10.039999999999999"/>
    <x v="1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x v="36"/>
    <n v="106"/>
    <n v="45.94"/>
    <x v="0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x v="36"/>
    <n v="1"/>
    <n v="15"/>
    <x v="0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s v="N/A"/>
    <b v="0"/>
    <x v="2"/>
    <x v="36"/>
    <n v="0"/>
    <n v="0"/>
    <x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x v="36"/>
    <n v="34"/>
    <n v="223.58"/>
    <x v="0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x v="36"/>
    <n v="2"/>
    <n v="39.479999999999997"/>
    <x v="0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x v="36"/>
    <n v="11"/>
    <n v="91.3"/>
    <x v="0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x v="36"/>
    <n v="8"/>
    <n v="78.67"/>
    <x v="0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x v="36"/>
    <n v="1"/>
    <n v="12"/>
    <x v="0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x v="36"/>
    <n v="1"/>
    <n v="17.670000000000002"/>
    <x v="0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x v="36"/>
    <n v="0"/>
    <n v="41.33"/>
    <x v="0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x v="36"/>
    <n v="1"/>
    <n v="71.599999999999994"/>
    <x v="0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x v="36"/>
    <n v="2"/>
    <n v="307.82"/>
    <x v="0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x v="36"/>
    <n v="1"/>
    <n v="80.45"/>
    <x v="0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x v="36"/>
    <n v="12"/>
    <n v="83.94"/>
    <x v="0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x v="36"/>
    <n v="0"/>
    <n v="8.5"/>
    <x v="0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x v="36"/>
    <n v="21"/>
    <n v="73.37"/>
    <x v="0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x v="36"/>
    <n v="11"/>
    <n v="112.86"/>
    <x v="0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x v="36"/>
    <n v="19"/>
    <n v="95.28"/>
    <x v="0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x v="36"/>
    <n v="0"/>
    <n v="22.75"/>
    <x v="0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x v="36"/>
    <n v="3"/>
    <n v="133.30000000000001"/>
    <x v="0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x v="36"/>
    <n v="0"/>
    <n v="3.8"/>
    <x v="0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x v="37"/>
    <n v="103"/>
    <n v="85.75"/>
    <x v="0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x v="37"/>
    <n v="107"/>
    <n v="267"/>
    <x v="0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x v="37"/>
    <n v="105"/>
    <n v="373.56"/>
    <x v="0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x v="37"/>
    <n v="103"/>
    <n v="174.04"/>
    <x v="0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x v="37"/>
    <n v="123"/>
    <n v="93.7"/>
    <x v="0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x v="37"/>
    <n v="159"/>
    <n v="77.33"/>
    <x v="0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x v="37"/>
    <n v="111"/>
    <n v="92.22"/>
    <x v="0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x v="37"/>
    <n v="171"/>
    <n v="60.96"/>
    <x v="0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x v="37"/>
    <n v="125"/>
    <n v="91"/>
    <x v="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x v="37"/>
    <n v="6"/>
    <n v="41.58"/>
    <x v="0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x v="37"/>
    <n v="11"/>
    <n v="33.76"/>
    <x v="0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x v="37"/>
    <n v="33"/>
    <n v="70.62"/>
    <x v="0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x v="37"/>
    <n v="28"/>
    <n v="167.15"/>
    <x v="0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x v="37"/>
    <n v="63"/>
    <n v="128.62"/>
    <x v="0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x v="37"/>
    <n v="8"/>
    <n v="65.41"/>
    <x v="0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x v="37"/>
    <n v="50"/>
    <n v="117.56"/>
    <x v="0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x v="37"/>
    <n v="18"/>
    <n v="126.48"/>
    <x v="0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x v="37"/>
    <n v="0"/>
    <n v="550"/>
    <x v="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x v="37"/>
    <n v="0"/>
    <n v="44"/>
    <x v="0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x v="37"/>
    <n v="1"/>
    <n v="69"/>
    <x v="0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x v="19"/>
    <n v="1"/>
    <n v="27.5"/>
    <x v="0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x v="19"/>
    <n v="28"/>
    <n v="84.9"/>
    <x v="0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x v="19"/>
    <n v="0"/>
    <n v="12"/>
    <x v="0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x v="19"/>
    <n v="1"/>
    <n v="200"/>
    <x v="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x v="19"/>
    <n v="0"/>
    <n v="10"/>
    <x v="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s v="N/A"/>
    <b v="0"/>
    <x v="7"/>
    <x v="19"/>
    <n v="0"/>
    <n v="0"/>
    <x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s v="N/A"/>
    <b v="0"/>
    <x v="7"/>
    <x v="19"/>
    <n v="0"/>
    <n v="0"/>
    <x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x v="19"/>
    <n v="0"/>
    <n v="5.29"/>
    <x v="0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x v="19"/>
    <n v="0"/>
    <n v="1"/>
    <x v="0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x v="19"/>
    <n v="11"/>
    <n v="72.760000000000005"/>
    <x v="0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x v="19"/>
    <n v="0"/>
    <n v="17.5"/>
    <x v="0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x v="19"/>
    <n v="1"/>
    <n v="25"/>
    <x v="0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x v="19"/>
    <n v="1"/>
    <n v="13.33"/>
    <x v="0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x v="19"/>
    <n v="0"/>
    <n v="1"/>
    <x v="0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x v="19"/>
    <n v="0"/>
    <n v="23.67"/>
    <x v="0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x v="19"/>
    <n v="6"/>
    <n v="89.21"/>
    <x v="0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x v="19"/>
    <n v="26"/>
    <n v="116.56"/>
    <x v="0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x v="19"/>
    <n v="0"/>
    <n v="13.01"/>
    <x v="0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s v="N/A"/>
    <b v="0"/>
    <x v="7"/>
    <x v="19"/>
    <n v="0"/>
    <n v="0"/>
    <x v="1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x v="19"/>
    <n v="1"/>
    <n v="17.5"/>
    <x v="0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x v="38"/>
    <n v="46"/>
    <n v="34.130000000000003"/>
    <x v="0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x v="38"/>
    <n v="34"/>
    <n v="132.35"/>
    <x v="0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x v="38"/>
    <n v="104"/>
    <n v="922.22"/>
    <x v="0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x v="38"/>
    <n v="6"/>
    <n v="163.57"/>
    <x v="0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x v="38"/>
    <n v="11"/>
    <n v="217.38"/>
    <x v="0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x v="38"/>
    <n v="112"/>
    <n v="149.44"/>
    <x v="0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x v="38"/>
    <n v="351"/>
    <n v="71.239999999999995"/>
    <x v="0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x v="38"/>
    <n v="233"/>
    <n v="44.46"/>
    <x v="0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x v="38"/>
    <n v="102"/>
    <n v="164.94"/>
    <x v="0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x v="38"/>
    <n v="154"/>
    <n v="84.87"/>
    <x v="0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x v="38"/>
    <n v="101"/>
    <n v="53.95"/>
    <x v="0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x v="38"/>
    <n v="131"/>
    <n v="50.53"/>
    <x v="0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x v="38"/>
    <n v="102"/>
    <n v="108"/>
    <x v="0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x v="38"/>
    <n v="116"/>
    <n v="95.37"/>
    <x v="0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x v="38"/>
    <n v="265"/>
    <n v="57.63"/>
    <x v="0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x v="38"/>
    <n v="120"/>
    <n v="64.16"/>
    <x v="0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x v="38"/>
    <n v="120"/>
    <n v="92.39"/>
    <x v="0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x v="38"/>
    <n v="104"/>
    <n v="125.98"/>
    <x v="0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x v="38"/>
    <n v="109"/>
    <n v="94.64"/>
    <x v="0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x v="38"/>
    <n v="118"/>
    <n v="170.7"/>
    <x v="0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x v="30"/>
    <n v="1462"/>
    <n v="40.76"/>
    <x v="1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x v="30"/>
    <n v="253"/>
    <n v="68.25"/>
    <x v="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x v="30"/>
    <n v="140"/>
    <n v="95.49"/>
    <x v="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x v="30"/>
    <n v="297"/>
    <n v="7.19"/>
    <x v="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x v="30"/>
    <n v="145"/>
    <n v="511.65"/>
    <x v="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x v="30"/>
    <n v="106"/>
    <n v="261.75"/>
    <x v="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x v="30"/>
    <n v="493"/>
    <n v="69.760000000000005"/>
    <x v="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x v="30"/>
    <n v="202"/>
    <n v="77.23"/>
    <x v="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x v="30"/>
    <n v="104"/>
    <n v="340.57"/>
    <x v="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x v="30"/>
    <n v="170"/>
    <n v="67.42"/>
    <x v="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x v="30"/>
    <n v="104"/>
    <n v="845.7"/>
    <x v="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x v="30"/>
    <n v="118"/>
    <n v="97.19"/>
    <x v="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x v="30"/>
    <n v="108"/>
    <n v="451.84"/>
    <x v="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x v="30"/>
    <n v="2260300"/>
    <n v="138.66999999999999"/>
    <x v="1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x v="30"/>
    <n v="978"/>
    <n v="21.64"/>
    <x v="1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x v="30"/>
    <n v="123"/>
    <n v="169.52"/>
    <x v="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x v="30"/>
    <n v="246"/>
    <n v="161.88"/>
    <x v="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x v="30"/>
    <n v="148"/>
    <n v="493.13"/>
    <x v="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x v="30"/>
    <n v="384"/>
    <n v="22.12"/>
    <x v="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x v="30"/>
    <n v="103"/>
    <n v="18.239999999999998"/>
    <x v="1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x v="39"/>
    <n v="0"/>
    <n v="8.75"/>
    <x v="0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x v="39"/>
    <n v="29"/>
    <n v="40.61"/>
    <x v="0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s v="N/A"/>
    <b v="0"/>
    <x v="3"/>
    <x v="39"/>
    <n v="0"/>
    <n v="0"/>
    <x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x v="39"/>
    <n v="5"/>
    <n v="37.950000000000003"/>
    <x v="0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x v="39"/>
    <n v="22"/>
    <n v="35.729999999999997"/>
    <x v="0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x v="39"/>
    <n v="27"/>
    <n v="42.16"/>
    <x v="0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x v="39"/>
    <n v="28"/>
    <n v="35"/>
    <x v="1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x v="39"/>
    <n v="1"/>
    <n v="13.25"/>
    <x v="0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x v="39"/>
    <n v="1"/>
    <n v="55"/>
    <x v="0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s v="N/A"/>
    <b v="0"/>
    <x v="3"/>
    <x v="39"/>
    <n v="0"/>
    <n v="0"/>
    <x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s v="N/A"/>
    <b v="0"/>
    <x v="3"/>
    <x v="39"/>
    <n v="0"/>
    <n v="0"/>
    <x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x v="39"/>
    <n v="11"/>
    <n v="39.29"/>
    <x v="0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x v="39"/>
    <n v="19"/>
    <n v="47.5"/>
    <x v="0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s v="N/A"/>
    <b v="0"/>
    <x v="3"/>
    <x v="39"/>
    <n v="0"/>
    <n v="0"/>
    <x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x v="39"/>
    <n v="52"/>
    <n v="17.329999999999998"/>
    <x v="1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x v="39"/>
    <n v="10"/>
    <n v="31.76"/>
    <x v="0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x v="39"/>
    <n v="1"/>
    <n v="5"/>
    <x v="0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x v="39"/>
    <n v="12"/>
    <n v="39"/>
    <x v="0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x v="39"/>
    <n v="11"/>
    <n v="52.5"/>
    <x v="0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s v="N/A"/>
    <b v="0"/>
    <x v="3"/>
    <x v="39"/>
    <n v="0"/>
    <n v="0"/>
    <x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x v="39"/>
    <n v="1"/>
    <n v="9"/>
    <x v="0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x v="39"/>
    <n v="1"/>
    <n v="25"/>
    <x v="0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x v="39"/>
    <n v="0"/>
    <n v="30"/>
    <x v="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x v="39"/>
    <n v="1"/>
    <n v="11.25"/>
    <x v="0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s v="N/A"/>
    <b v="0"/>
    <x v="3"/>
    <x v="39"/>
    <n v="0"/>
    <n v="0"/>
    <x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x v="39"/>
    <n v="2"/>
    <n v="25"/>
    <x v="0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x v="39"/>
    <n v="1"/>
    <n v="11.33"/>
    <x v="0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x v="39"/>
    <n v="14"/>
    <n v="29.47"/>
    <x v="0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x v="39"/>
    <n v="0"/>
    <n v="1"/>
    <x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x v="39"/>
    <n v="10"/>
    <n v="63.1"/>
    <x v="0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s v="N/A"/>
    <b v="0"/>
    <x v="3"/>
    <x v="39"/>
    <n v="0"/>
    <n v="0"/>
    <x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s v="N/A"/>
    <b v="0"/>
    <x v="3"/>
    <x v="39"/>
    <n v="0"/>
    <n v="0"/>
    <x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x v="39"/>
    <n v="0"/>
    <n v="1"/>
    <x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x v="39"/>
    <n v="14"/>
    <n v="43.85"/>
    <x v="0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x v="39"/>
    <n v="3"/>
    <n v="75"/>
    <x v="0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x v="39"/>
    <n v="8"/>
    <n v="45.97"/>
    <x v="0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x v="39"/>
    <n v="0"/>
    <n v="10"/>
    <x v="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x v="39"/>
    <n v="26"/>
    <n v="93.67"/>
    <x v="0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x v="39"/>
    <n v="2"/>
    <n v="53"/>
    <x v="0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s v="N/A"/>
    <b v="0"/>
    <x v="3"/>
    <x v="39"/>
    <n v="0"/>
    <n v="0"/>
    <x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x v="6"/>
    <n v="105"/>
    <n v="47"/>
    <x v="3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x v="6"/>
    <n v="120"/>
    <n v="66.67"/>
    <x v="3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x v="6"/>
    <n v="115"/>
    <n v="18.77"/>
    <x v="3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x v="6"/>
    <n v="119"/>
    <n v="66.11"/>
    <x v="2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x v="6"/>
    <n v="105"/>
    <n v="36.86"/>
    <x v="2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x v="6"/>
    <n v="118"/>
    <n v="39.81"/>
    <x v="3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x v="6"/>
    <n v="120"/>
    <n v="31.5"/>
    <x v="3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x v="6"/>
    <n v="103"/>
    <n v="102.5"/>
    <x v="3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x v="6"/>
    <n v="101"/>
    <n v="126.46"/>
    <x v="3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x v="6"/>
    <n v="105"/>
    <n v="47.88"/>
    <x v="3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x v="6"/>
    <n v="103"/>
    <n v="73.209999999999994"/>
    <x v="3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x v="6"/>
    <n v="108"/>
    <n v="89.67"/>
    <x v="3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x v="6"/>
    <n v="111"/>
    <n v="151.46"/>
    <x v="4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x v="6"/>
    <n v="150"/>
    <n v="25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x v="6"/>
    <n v="104"/>
    <n v="36.5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x v="6"/>
    <n v="116"/>
    <n v="44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x v="6"/>
    <n v="103"/>
    <n v="87.36"/>
    <x v="2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x v="6"/>
    <n v="101"/>
    <n v="36.47"/>
    <x v="2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x v="6"/>
    <n v="117"/>
    <n v="44.86"/>
    <x v="2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x v="6"/>
    <n v="133"/>
    <n v="42.9"/>
    <x v="3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x v="6"/>
    <n v="133"/>
    <n v="51.23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x v="6"/>
    <n v="102"/>
    <n v="33.94"/>
    <x v="3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x v="6"/>
    <n v="128"/>
    <n v="90.74"/>
    <x v="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x v="6"/>
    <n v="115"/>
    <n v="50"/>
    <x v="3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x v="6"/>
    <n v="110"/>
    <n v="24.44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x v="6"/>
    <n v="112"/>
    <n v="44.25"/>
    <x v="3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x v="6"/>
    <n v="126"/>
    <n v="67.739999999999995"/>
    <x v="2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x v="6"/>
    <n v="100"/>
    <n v="65.38"/>
    <x v="3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x v="6"/>
    <n v="102"/>
    <n v="121.9"/>
    <x v="3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x v="6"/>
    <n v="108"/>
    <n v="47.46"/>
    <x v="3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x v="6"/>
    <n v="100"/>
    <n v="92.84"/>
    <x v="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x v="6"/>
    <n v="113"/>
    <n v="68.25"/>
    <x v="2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x v="6"/>
    <n v="128"/>
    <n v="37.21"/>
    <x v="3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x v="6"/>
    <n v="108"/>
    <n v="25.25"/>
    <x v="3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x v="6"/>
    <n v="242"/>
    <n v="43.2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x v="6"/>
    <n v="142"/>
    <n v="25.13"/>
    <x v="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x v="6"/>
    <n v="130"/>
    <n v="23.64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x v="6"/>
    <n v="106"/>
    <n v="103.95"/>
    <x v="4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x v="6"/>
    <n v="105"/>
    <n v="50.38"/>
    <x v="2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x v="6"/>
    <n v="136"/>
    <n v="13.6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x v="6"/>
    <n v="100"/>
    <n v="28.57"/>
    <x v="3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x v="6"/>
    <n v="100"/>
    <n v="63.83"/>
    <x v="2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x v="6"/>
    <n v="124"/>
    <n v="8.86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x v="6"/>
    <n v="117"/>
    <n v="50.67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x v="6"/>
    <n v="103"/>
    <n v="60.78"/>
    <x v="3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x v="6"/>
    <n v="108"/>
    <n v="113.42"/>
    <x v="3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x v="6"/>
    <n v="120"/>
    <n v="104.57"/>
    <x v="3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x v="6"/>
    <n v="100"/>
    <n v="98.31"/>
    <x v="2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x v="6"/>
    <n v="107"/>
    <n v="35.04"/>
    <x v="3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x v="6"/>
    <n v="100"/>
    <n v="272.73"/>
    <x v="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x v="6"/>
    <n v="111"/>
    <n v="63.85"/>
    <x v="3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x v="6"/>
    <n v="115"/>
    <n v="30.19"/>
    <x v="3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x v="6"/>
    <n v="108"/>
    <n v="83.51"/>
    <x v="3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x v="6"/>
    <n v="170"/>
    <n v="64.760000000000005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x v="6"/>
    <n v="187"/>
    <n v="20.12"/>
    <x v="3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x v="6"/>
    <n v="108"/>
    <n v="44.09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x v="6"/>
    <n v="100"/>
    <n v="40.479999999999997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x v="6"/>
    <n v="120"/>
    <n v="44.54"/>
    <x v="3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x v="6"/>
    <n v="111"/>
    <n v="125.81"/>
    <x v="3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x v="6"/>
    <n v="104"/>
    <n v="19.7"/>
    <x v="3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x v="6"/>
    <n v="1"/>
    <n v="10"/>
    <x v="3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s v="N/A"/>
    <b v="0"/>
    <x v="1"/>
    <x v="6"/>
    <n v="0"/>
    <n v="0"/>
    <x v="3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s v="N/A"/>
    <b v="0"/>
    <x v="1"/>
    <x v="6"/>
    <n v="0"/>
    <n v="0"/>
    <x v="3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x v="6"/>
    <n v="5"/>
    <n v="30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x v="6"/>
    <n v="32"/>
    <n v="60.67"/>
    <x v="2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s v="N/A"/>
    <b v="0"/>
    <x v="1"/>
    <x v="6"/>
    <n v="0"/>
    <n v="0"/>
    <x v="2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s v="N/A"/>
    <b v="0"/>
    <x v="1"/>
    <x v="6"/>
    <n v="0"/>
    <n v="0"/>
    <x v="3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x v="6"/>
    <n v="0"/>
    <n v="23.33"/>
    <x v="8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x v="6"/>
    <n v="1"/>
    <n v="5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x v="6"/>
    <n v="4"/>
    <n v="23.92"/>
    <x v="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s v="N/A"/>
    <b v="0"/>
    <x v="1"/>
    <x v="6"/>
    <n v="0"/>
    <n v="0"/>
    <x v="3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x v="6"/>
    <n v="2"/>
    <n v="15.83"/>
    <x v="2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s v="N/A"/>
    <b v="0"/>
    <x v="1"/>
    <x v="6"/>
    <n v="0"/>
    <n v="0"/>
    <x v="2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x v="6"/>
    <n v="42"/>
    <n v="29.79"/>
    <x v="3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x v="6"/>
    <n v="50"/>
    <n v="60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x v="6"/>
    <n v="5"/>
    <n v="24.33"/>
    <x v="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x v="6"/>
    <n v="20"/>
    <n v="500"/>
    <x v="8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s v="N/A"/>
    <b v="0"/>
    <x v="1"/>
    <x v="6"/>
    <n v="0"/>
    <n v="0"/>
    <x v="3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x v="6"/>
    <n v="2"/>
    <n v="35"/>
    <x v="3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x v="6"/>
    <n v="7"/>
    <n v="29.56"/>
    <x v="3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x v="6"/>
    <n v="32"/>
    <n v="26.67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x v="6"/>
    <n v="0"/>
    <n v="18.329999999999998"/>
    <x v="4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x v="6"/>
    <n v="0"/>
    <n v="20"/>
    <x v="9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x v="6"/>
    <n v="2"/>
    <n v="13.33"/>
    <x v="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s v="N/A"/>
    <b v="0"/>
    <x v="1"/>
    <x v="6"/>
    <n v="0"/>
    <n v="0"/>
    <x v="3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x v="6"/>
    <n v="1"/>
    <n v="22.5"/>
    <x v="2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x v="6"/>
    <n v="20"/>
    <n v="50.4"/>
    <x v="3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x v="6"/>
    <n v="42"/>
    <n v="105.03"/>
    <x v="5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x v="6"/>
    <n v="1"/>
    <n v="35.4"/>
    <x v="7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x v="6"/>
    <n v="15"/>
    <n v="83.33"/>
    <x v="2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x v="6"/>
    <n v="5"/>
    <n v="35.92"/>
    <x v="4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s v="N/A"/>
    <b v="0"/>
    <x v="1"/>
    <x v="6"/>
    <n v="0"/>
    <n v="0"/>
    <x v="3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x v="6"/>
    <n v="38"/>
    <n v="119.13"/>
    <x v="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x v="6"/>
    <n v="5"/>
    <n v="90.33"/>
    <x v="2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x v="6"/>
    <n v="0"/>
    <n v="2.33"/>
    <x v="7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s v="N/A"/>
    <b v="0"/>
    <x v="1"/>
    <x v="6"/>
    <n v="0"/>
    <n v="0"/>
    <x v="9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x v="6"/>
    <n v="11"/>
    <n v="108.33"/>
    <x v="2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x v="6"/>
    <n v="2"/>
    <n v="15.75"/>
    <x v="3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x v="6"/>
    <n v="0"/>
    <n v="29"/>
    <x v="4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x v="6"/>
    <n v="23"/>
    <n v="96.55"/>
    <x v="4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s v="N/A"/>
    <b v="0"/>
    <x v="1"/>
    <x v="6"/>
    <n v="0"/>
    <n v="0"/>
    <x v="2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x v="6"/>
    <n v="34"/>
    <n v="63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x v="6"/>
    <n v="19"/>
    <n v="381.6"/>
    <x v="4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x v="6"/>
    <n v="0"/>
    <n v="46.25"/>
    <x v="10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x v="6"/>
    <n v="33"/>
    <n v="26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x v="6"/>
    <n v="5"/>
    <n v="10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x v="6"/>
    <n v="0"/>
    <n v="5"/>
    <x v="3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s v="N/A"/>
    <b v="0"/>
    <x v="1"/>
    <x v="6"/>
    <n v="0"/>
    <n v="0"/>
    <x v="11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x v="6"/>
    <n v="38"/>
    <n v="81.569999999999993"/>
    <x v="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x v="6"/>
    <n v="1"/>
    <n v="7"/>
    <x v="3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x v="6"/>
    <n v="3"/>
    <n v="27.3"/>
    <x v="4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x v="6"/>
    <n v="9"/>
    <n v="29.41"/>
    <x v="2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x v="6"/>
    <n v="1"/>
    <n v="12.5"/>
    <x v="2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s v="N/A"/>
    <b v="0"/>
    <x v="1"/>
    <x v="6"/>
    <n v="0"/>
    <n v="0"/>
    <x v="9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x v="6"/>
    <n v="5"/>
    <n v="5.75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x v="6"/>
    <n v="21"/>
    <n v="52.08"/>
    <x v="3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x v="6"/>
    <n v="5"/>
    <n v="183.33"/>
    <x v="4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x v="6"/>
    <n v="4"/>
    <n v="26.33"/>
    <x v="2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s v="N/A"/>
    <b v="0"/>
    <x v="1"/>
    <x v="6"/>
    <n v="0"/>
    <n v="0"/>
    <x v="4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x v="6"/>
    <n v="62"/>
    <n v="486.43"/>
    <x v="2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x v="6"/>
    <n v="1"/>
    <n v="3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x v="6"/>
    <n v="0"/>
    <n v="25"/>
    <x v="9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x v="6"/>
    <n v="1"/>
    <n v="9.75"/>
    <x v="2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x v="6"/>
    <n v="5"/>
    <n v="18.75"/>
    <x v="3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x v="6"/>
    <n v="18"/>
    <n v="36.590000000000003"/>
    <x v="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x v="6"/>
    <n v="9"/>
    <n v="80.709999999999994"/>
    <x v="2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x v="6"/>
    <n v="0"/>
    <n v="1"/>
    <x v="3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x v="6"/>
    <n v="3"/>
    <n v="52.8"/>
    <x v="2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x v="6"/>
    <n v="0"/>
    <n v="20"/>
    <x v="9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x v="6"/>
    <n v="0"/>
    <n v="1"/>
    <x v="1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x v="6"/>
    <n v="37"/>
    <n v="46.93"/>
    <x v="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x v="6"/>
    <n v="14"/>
    <n v="78.08"/>
    <x v="4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x v="6"/>
    <n v="0"/>
    <n v="1"/>
    <x v="4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x v="6"/>
    <n v="0"/>
    <n v="1"/>
    <x v="12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x v="6"/>
    <n v="61"/>
    <n v="203.67"/>
    <x v="3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x v="6"/>
    <n v="8"/>
    <n v="20.71"/>
    <x v="3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x v="6"/>
    <n v="22"/>
    <n v="48.56"/>
    <x v="3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x v="6"/>
    <n v="27"/>
    <n v="68.099999999999994"/>
    <x v="2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x v="6"/>
    <n v="9"/>
    <n v="8.5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x v="6"/>
    <n v="27"/>
    <n v="51.62"/>
    <x v="3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x v="40"/>
    <n v="129"/>
    <n v="43"/>
    <x v="1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x v="40"/>
    <n v="100"/>
    <n v="83.33"/>
    <x v="1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x v="40"/>
    <n v="100"/>
    <n v="30"/>
    <x v="1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x v="40"/>
    <n v="103"/>
    <n v="175.51"/>
    <x v="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x v="40"/>
    <n v="102"/>
    <n v="231.66"/>
    <x v="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x v="40"/>
    <n v="125"/>
    <n v="75"/>
    <x v="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x v="40"/>
    <n v="131"/>
    <n v="112.14"/>
    <x v="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x v="40"/>
    <n v="100"/>
    <n v="41.67"/>
    <x v="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x v="40"/>
    <n v="102"/>
    <n v="255.17"/>
    <x v="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x v="40"/>
    <n v="101"/>
    <n v="162.77000000000001"/>
    <x v="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x v="40"/>
    <n v="106"/>
    <n v="88.33"/>
    <x v="1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x v="40"/>
    <n v="105"/>
    <n v="85.74"/>
    <x v="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x v="40"/>
    <n v="103"/>
    <n v="47.57"/>
    <x v="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x v="40"/>
    <n v="108"/>
    <n v="72.97"/>
    <x v="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x v="40"/>
    <n v="101"/>
    <n v="90.54"/>
    <x v="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x v="40"/>
    <n v="128"/>
    <n v="37.65"/>
    <x v="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x v="40"/>
    <n v="133"/>
    <n v="36.36"/>
    <x v="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x v="40"/>
    <n v="101"/>
    <n v="126.72"/>
    <x v="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x v="40"/>
    <n v="103"/>
    <n v="329.2"/>
    <x v="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x v="40"/>
    <n v="107"/>
    <n v="81.239999999999995"/>
    <x v="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x v="38"/>
    <n v="0"/>
    <n v="1"/>
    <x v="0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x v="38"/>
    <n v="20"/>
    <n v="202.23"/>
    <x v="0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s v="N/A"/>
    <b v="0"/>
    <x v="1"/>
    <x v="38"/>
    <n v="0"/>
    <n v="0"/>
    <x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x v="38"/>
    <n v="1"/>
    <n v="100"/>
    <x v="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s v="N/A"/>
    <b v="0"/>
    <x v="1"/>
    <x v="38"/>
    <n v="0"/>
    <n v="0"/>
    <x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x v="38"/>
    <n v="0"/>
    <n v="1"/>
    <x v="0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x v="38"/>
    <n v="4"/>
    <n v="82.46"/>
    <x v="0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x v="38"/>
    <n v="0"/>
    <n v="2.67"/>
    <x v="0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x v="38"/>
    <n v="3"/>
    <n v="12.5"/>
    <x v="0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s v="N/A"/>
    <b v="0"/>
    <x v="1"/>
    <x v="38"/>
    <n v="0"/>
    <n v="0"/>
    <x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x v="38"/>
    <n v="2"/>
    <n v="18.899999999999999"/>
    <x v="0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x v="38"/>
    <n v="8"/>
    <n v="200.63"/>
    <x v="0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x v="38"/>
    <n v="0"/>
    <n v="201.67"/>
    <x v="0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s v="N/A"/>
    <b v="0"/>
    <x v="1"/>
    <x v="38"/>
    <n v="0"/>
    <n v="0"/>
    <x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x v="38"/>
    <n v="60"/>
    <n v="65"/>
    <x v="0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x v="38"/>
    <n v="17"/>
    <n v="66.099999999999994"/>
    <x v="0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x v="38"/>
    <n v="2"/>
    <n v="93.33"/>
    <x v="0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s v="N/A"/>
    <b v="0"/>
    <x v="1"/>
    <x v="38"/>
    <n v="0"/>
    <n v="0"/>
    <x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s v="N/A"/>
    <b v="0"/>
    <x v="1"/>
    <x v="38"/>
    <n v="0"/>
    <n v="0"/>
    <x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s v="N/A"/>
    <b v="0"/>
    <x v="1"/>
    <x v="38"/>
    <n v="0"/>
    <n v="0"/>
    <x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x v="6"/>
    <n v="110"/>
    <n v="50.75"/>
    <x v="2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x v="6"/>
    <n v="122"/>
    <n v="60.9"/>
    <x v="3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x v="6"/>
    <n v="107"/>
    <n v="109.03"/>
    <x v="4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x v="6"/>
    <n v="101"/>
    <n v="25.69"/>
    <x v="2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x v="6"/>
    <n v="109"/>
    <n v="41.92"/>
    <x v="3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x v="6"/>
    <n v="114"/>
    <n v="88.77"/>
    <x v="4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x v="6"/>
    <n v="114"/>
    <n v="80.23"/>
    <x v="2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x v="6"/>
    <n v="106"/>
    <n v="78.94"/>
    <x v="3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x v="6"/>
    <n v="163"/>
    <n v="95.59"/>
    <x v="3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x v="6"/>
    <n v="106"/>
    <n v="69.89"/>
    <x v="2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x v="6"/>
    <n v="100"/>
    <n v="74.53"/>
    <x v="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x v="6"/>
    <n v="105"/>
    <n v="123.94"/>
    <x v="3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x v="6"/>
    <n v="175"/>
    <n v="264.85000000000002"/>
    <x v="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x v="6"/>
    <n v="102"/>
    <n v="58.62"/>
    <x v="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x v="6"/>
    <n v="100"/>
    <n v="70.88"/>
    <x v="2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x v="6"/>
    <n v="171"/>
    <n v="8.57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x v="6"/>
    <n v="114"/>
    <n v="113.57"/>
    <x v="3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x v="6"/>
    <n v="129"/>
    <n v="60.69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x v="6"/>
    <n v="101"/>
    <n v="110.22"/>
    <x v="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x v="6"/>
    <n v="109"/>
    <n v="136.46"/>
    <x v="3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x v="38"/>
    <n v="129"/>
    <n v="53.16"/>
    <x v="0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x v="38"/>
    <n v="102"/>
    <n v="86.49"/>
    <x v="0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x v="38"/>
    <n v="147"/>
    <n v="155.24"/>
    <x v="0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x v="38"/>
    <n v="100"/>
    <n v="115.08"/>
    <x v="0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x v="38"/>
    <n v="122"/>
    <n v="109.59"/>
    <x v="0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x v="38"/>
    <n v="106"/>
    <n v="45.21"/>
    <x v="0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x v="38"/>
    <n v="110"/>
    <n v="104.15"/>
    <x v="0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x v="38"/>
    <n v="100"/>
    <n v="35.71"/>
    <x v="0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x v="38"/>
    <n v="177"/>
    <n v="97"/>
    <x v="0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x v="38"/>
    <n v="100"/>
    <n v="370.37"/>
    <x v="0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x v="38"/>
    <n v="103"/>
    <n v="94.41"/>
    <x v="0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x v="38"/>
    <n v="105"/>
    <n v="48.98"/>
    <x v="0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x v="38"/>
    <n v="100"/>
    <n v="45.59"/>
    <x v="0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x v="38"/>
    <n v="458"/>
    <n v="23.28"/>
    <x v="1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x v="38"/>
    <n v="105"/>
    <n v="63.23"/>
    <x v="0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x v="38"/>
    <n v="172"/>
    <n v="153.52000000000001"/>
    <x v="0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x v="38"/>
    <n v="104"/>
    <n v="90.2"/>
    <x v="0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x v="38"/>
    <n v="103"/>
    <n v="118.97"/>
    <x v="0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x v="38"/>
    <n v="119"/>
    <n v="80.25"/>
    <x v="0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x v="38"/>
    <n v="100"/>
    <n v="62.5"/>
    <x v="1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x v="38"/>
    <n v="319"/>
    <n v="131.38"/>
    <x v="0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x v="38"/>
    <n v="109"/>
    <n v="73.03"/>
    <x v="0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x v="38"/>
    <n v="101"/>
    <n v="178.53"/>
    <x v="0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x v="38"/>
    <n v="113"/>
    <n v="162.91"/>
    <x v="0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x v="38"/>
    <n v="120"/>
    <n v="108.24"/>
    <x v="0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x v="38"/>
    <n v="108"/>
    <n v="88.87"/>
    <x v="0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x v="38"/>
    <n v="180"/>
    <n v="54"/>
    <x v="1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x v="38"/>
    <n v="101"/>
    <n v="116.73"/>
    <x v="0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x v="38"/>
    <n v="120"/>
    <n v="233.9"/>
    <x v="0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x v="38"/>
    <n v="158"/>
    <n v="158"/>
    <x v="0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x v="38"/>
    <n v="124"/>
    <n v="14.84"/>
    <x v="1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x v="38"/>
    <n v="117"/>
    <n v="85.18"/>
    <x v="0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x v="38"/>
    <n v="157"/>
    <n v="146.69"/>
    <x v="0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x v="38"/>
    <n v="113"/>
    <n v="50.76"/>
    <x v="0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x v="38"/>
    <n v="103"/>
    <n v="87.7"/>
    <x v="0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x v="38"/>
    <n v="103"/>
    <n v="242.28"/>
    <x v="0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x v="38"/>
    <n v="106"/>
    <n v="146.44999999999999"/>
    <x v="0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x v="38"/>
    <n v="101"/>
    <n v="103.17"/>
    <x v="0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x v="38"/>
    <n v="121"/>
    <n v="80.459999999999994"/>
    <x v="0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x v="38"/>
    <n v="101"/>
    <n v="234.67"/>
    <x v="0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x v="38"/>
    <n v="116"/>
    <n v="50.69"/>
    <x v="0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x v="38"/>
    <n v="101"/>
    <n v="162.71"/>
    <x v="0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x v="38"/>
    <n v="103"/>
    <n v="120.17"/>
    <x v="1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x v="38"/>
    <n v="246"/>
    <n v="67.7"/>
    <x v="0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x v="38"/>
    <n v="302"/>
    <n v="52.1"/>
    <x v="0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x v="38"/>
    <n v="143"/>
    <n v="51.6"/>
    <x v="1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x v="38"/>
    <n v="131"/>
    <n v="164.3"/>
    <x v="0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x v="38"/>
    <n v="168"/>
    <n v="84.86"/>
    <x v="0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x v="38"/>
    <n v="110"/>
    <n v="94.55"/>
    <x v="0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x v="38"/>
    <n v="107"/>
    <n v="45.54"/>
    <x v="0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x v="38"/>
    <n v="100"/>
    <n v="51.72"/>
    <x v="0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x v="38"/>
    <n v="127"/>
    <n v="50.88"/>
    <x v="0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x v="38"/>
    <n v="147"/>
    <n v="191.13"/>
    <x v="0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x v="38"/>
    <n v="113"/>
    <n v="89.31"/>
    <x v="0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x v="38"/>
    <n v="109"/>
    <n v="88.59"/>
    <x v="0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x v="38"/>
    <n v="127"/>
    <n v="96.3"/>
    <x v="0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x v="38"/>
    <n v="213"/>
    <n v="33.31"/>
    <x v="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x v="38"/>
    <n v="101"/>
    <n v="37.22"/>
    <x v="0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x v="38"/>
    <n v="109"/>
    <n v="92.13"/>
    <x v="0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x v="38"/>
    <n v="108"/>
    <n v="76.790000000000006"/>
    <x v="0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x v="38"/>
    <n v="110"/>
    <n v="96.53"/>
    <x v="0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x v="38"/>
    <n v="128"/>
    <n v="51.89"/>
    <x v="0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x v="38"/>
    <n v="110"/>
    <n v="128.91"/>
    <x v="0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x v="38"/>
    <n v="109"/>
    <n v="84.11"/>
    <x v="0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x v="38"/>
    <n v="133"/>
    <n v="82.94"/>
    <x v="0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x v="38"/>
    <n v="191"/>
    <n v="259.95"/>
    <x v="0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x v="38"/>
    <n v="149"/>
    <n v="37.25"/>
    <x v="1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x v="38"/>
    <n v="166"/>
    <n v="177.02"/>
    <x v="0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x v="38"/>
    <n v="107"/>
    <n v="74.069999999999993"/>
    <x v="0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x v="38"/>
    <n v="106"/>
    <n v="70.67"/>
    <x v="1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x v="38"/>
    <n v="24"/>
    <n v="23.63"/>
    <x v="0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x v="38"/>
    <n v="0"/>
    <n v="37.5"/>
    <x v="0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x v="38"/>
    <n v="0"/>
    <n v="13.33"/>
    <x v="0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s v="N/A"/>
    <b v="0"/>
    <x v="1"/>
    <x v="38"/>
    <n v="0"/>
    <n v="0"/>
    <x v="1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x v="38"/>
    <n v="0"/>
    <n v="1"/>
    <x v="0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s v="N/A"/>
    <b v="0"/>
    <x v="1"/>
    <x v="38"/>
    <n v="0"/>
    <n v="0"/>
    <x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s v="N/A"/>
    <b v="0"/>
    <x v="1"/>
    <x v="38"/>
    <n v="0"/>
    <n v="0"/>
    <x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x v="38"/>
    <n v="0"/>
    <n v="1"/>
    <x v="0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x v="38"/>
    <n v="3"/>
    <n v="41"/>
    <x v="0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x v="38"/>
    <n v="0"/>
    <n v="55.83"/>
    <x v="0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s v="N/A"/>
    <b v="0"/>
    <x v="1"/>
    <x v="38"/>
    <n v="0"/>
    <n v="0"/>
    <x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x v="38"/>
    <n v="67"/>
    <n v="99.76"/>
    <x v="0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x v="38"/>
    <n v="20"/>
    <n v="25.52"/>
    <x v="0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x v="38"/>
    <n v="11"/>
    <n v="117.65"/>
    <x v="0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x v="38"/>
    <n v="0"/>
    <n v="5"/>
    <x v="0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x v="38"/>
    <n v="12"/>
    <n v="2796.67"/>
    <x v="0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x v="38"/>
    <n v="3"/>
    <n v="200"/>
    <x v="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x v="38"/>
    <n v="0"/>
    <n v="87.5"/>
    <x v="0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x v="38"/>
    <n v="14"/>
    <n v="20.14"/>
    <x v="0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x v="38"/>
    <n v="3"/>
    <n v="20.88"/>
    <x v="0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x v="38"/>
    <n v="60"/>
    <n v="61.31"/>
    <x v="0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x v="38"/>
    <n v="0"/>
    <n v="1"/>
    <x v="0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x v="38"/>
    <n v="0"/>
    <n v="92.14"/>
    <x v="0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x v="38"/>
    <n v="0"/>
    <n v="7.33"/>
    <x v="0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x v="38"/>
    <n v="9"/>
    <n v="64.8"/>
    <x v="0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x v="38"/>
    <n v="15"/>
    <n v="30.12"/>
    <x v="0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x v="38"/>
    <n v="0"/>
    <n v="52.5"/>
    <x v="0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x v="38"/>
    <n v="0"/>
    <n v="23.67"/>
    <x v="0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x v="38"/>
    <n v="1"/>
    <n v="415.78"/>
    <x v="0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x v="38"/>
    <n v="0"/>
    <n v="53.71"/>
    <x v="0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x v="38"/>
    <n v="0"/>
    <n v="420.6"/>
    <x v="0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s v="N/A"/>
    <b v="0"/>
    <x v="1"/>
    <x v="38"/>
    <n v="0"/>
    <n v="0"/>
    <x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x v="38"/>
    <n v="0"/>
    <n v="18.670000000000002"/>
    <x v="0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x v="38"/>
    <n v="12"/>
    <n v="78.33"/>
    <x v="0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x v="38"/>
    <n v="2"/>
    <n v="67.78"/>
    <x v="0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x v="38"/>
    <n v="0"/>
    <n v="16.670000000000002"/>
    <x v="0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x v="38"/>
    <n v="1"/>
    <n v="62.5"/>
    <x v="0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x v="38"/>
    <n v="0"/>
    <n v="42"/>
    <x v="0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x v="38"/>
    <n v="23"/>
    <n v="130.09"/>
    <x v="0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x v="38"/>
    <n v="5"/>
    <n v="1270.22"/>
    <x v="0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x v="38"/>
    <n v="16"/>
    <n v="88.44"/>
    <x v="0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x v="38"/>
    <n v="1"/>
    <n v="56.34"/>
    <x v="0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x v="38"/>
    <n v="23"/>
    <n v="53.53"/>
    <x v="0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x v="38"/>
    <n v="0"/>
    <n v="25"/>
    <x v="0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x v="38"/>
    <n v="0"/>
    <n v="50"/>
    <x v="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x v="38"/>
    <n v="4"/>
    <n v="56.79"/>
    <x v="0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x v="38"/>
    <n v="17"/>
    <n v="40.83"/>
    <x v="0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x v="38"/>
    <n v="4"/>
    <n v="65.11"/>
    <x v="0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x v="38"/>
    <n v="14"/>
    <n v="55.6"/>
    <x v="0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x v="38"/>
    <n v="15"/>
    <n v="140.54"/>
    <x v="0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x v="38"/>
    <n v="12"/>
    <n v="25"/>
    <x v="0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x v="38"/>
    <n v="39"/>
    <n v="69.53"/>
    <x v="0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x v="38"/>
    <n v="0"/>
    <n v="5.5"/>
    <x v="0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x v="38"/>
    <n v="30"/>
    <n v="237"/>
    <x v="0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x v="38"/>
    <n v="42"/>
    <n v="79.87"/>
    <x v="0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x v="38"/>
    <n v="4"/>
    <n v="10.25"/>
    <x v="0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x v="38"/>
    <n v="20"/>
    <n v="272.58999999999997"/>
    <x v="0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x v="38"/>
    <n v="0"/>
    <n v="13"/>
    <x v="0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x v="38"/>
    <n v="25"/>
    <n v="58.18"/>
    <x v="0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x v="38"/>
    <n v="0"/>
    <n v="10"/>
    <x v="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x v="38"/>
    <n v="27"/>
    <n v="70.11"/>
    <x v="0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x v="38"/>
    <n v="5"/>
    <n v="57.89"/>
    <x v="0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x v="38"/>
    <n v="4"/>
    <n v="125.27"/>
    <x v="0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s v="N/A"/>
    <b v="0"/>
    <x v="1"/>
    <x v="38"/>
    <n v="0"/>
    <n v="0"/>
    <x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x v="38"/>
    <n v="3"/>
    <n v="300"/>
    <x v="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x v="38"/>
    <n v="57"/>
    <n v="43"/>
    <x v="1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x v="38"/>
    <n v="0"/>
    <n v="1"/>
    <x v="0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x v="38"/>
    <n v="0"/>
    <n v="775"/>
    <x v="0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x v="38"/>
    <n v="0"/>
    <n v="5"/>
    <x v="0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x v="38"/>
    <n v="0"/>
    <n v="12.8"/>
    <x v="0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x v="38"/>
    <n v="1"/>
    <n v="10"/>
    <x v="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x v="38"/>
    <n v="58"/>
    <n v="58"/>
    <x v="1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x v="38"/>
    <n v="68"/>
    <n v="244.8"/>
    <x v="0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x v="38"/>
    <n v="0"/>
    <n v="6.5"/>
    <x v="0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s v="N/A"/>
    <b v="0"/>
    <x v="1"/>
    <x v="38"/>
    <n v="0"/>
    <n v="0"/>
    <x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x v="38"/>
    <n v="4"/>
    <n v="61.18"/>
    <x v="0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s v="N/A"/>
    <b v="0"/>
    <x v="1"/>
    <x v="38"/>
    <n v="0"/>
    <n v="0"/>
    <x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x v="6"/>
    <n v="109"/>
    <n v="139.24"/>
    <x v="5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x v="6"/>
    <n v="1"/>
    <n v="10"/>
    <x v="3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x v="6"/>
    <n v="4"/>
    <n v="93.75"/>
    <x v="4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x v="6"/>
    <n v="16"/>
    <n v="53.75"/>
    <x v="3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x v="6"/>
    <n v="0"/>
    <n v="10"/>
    <x v="11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x v="6"/>
    <n v="108"/>
    <n v="33.75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x v="6"/>
    <n v="23"/>
    <n v="18.75"/>
    <x v="3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x v="6"/>
    <n v="21"/>
    <n v="23.14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x v="6"/>
    <n v="128"/>
    <n v="29.05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x v="6"/>
    <n v="3"/>
    <n v="50"/>
    <x v="3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s v="N/A"/>
    <b v="0"/>
    <x v="1"/>
    <x v="6"/>
    <n v="0"/>
    <n v="0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x v="6"/>
    <n v="5"/>
    <n v="450"/>
    <x v="9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x v="6"/>
    <n v="1"/>
    <n v="24"/>
    <x v="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x v="6"/>
    <n v="52"/>
    <n v="32.25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x v="6"/>
    <n v="2"/>
    <n v="15"/>
    <x v="3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s v="N/A"/>
    <b v="0"/>
    <x v="1"/>
    <x v="6"/>
    <n v="0"/>
    <n v="0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x v="6"/>
    <n v="75"/>
    <n v="251.33"/>
    <x v="4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s v="N/A"/>
    <b v="0"/>
    <x v="1"/>
    <x v="6"/>
    <n v="0"/>
    <n v="0"/>
    <x v="12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x v="6"/>
    <n v="11"/>
    <n v="437.5"/>
    <x v="9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x v="6"/>
    <n v="118"/>
    <n v="110.35"/>
    <x v="7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x v="6"/>
    <n v="131"/>
    <n v="41.42"/>
    <x v="3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x v="6"/>
    <n v="104"/>
    <n v="52"/>
    <x v="3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x v="6"/>
    <n v="101"/>
    <n v="33.99"/>
    <x v="3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x v="6"/>
    <n v="100"/>
    <n v="103.35"/>
    <x v="3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x v="6"/>
    <n v="106"/>
    <n v="34.79"/>
    <x v="3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x v="6"/>
    <n v="336"/>
    <n v="41.77"/>
    <x v="3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x v="6"/>
    <n v="113"/>
    <n v="64.27"/>
    <x v="2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x v="6"/>
    <n v="189"/>
    <n v="31.21"/>
    <x v="2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x v="6"/>
    <n v="102"/>
    <n v="62.92"/>
    <x v="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x v="6"/>
    <n v="101"/>
    <n v="98.54"/>
    <x v="3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x v="6"/>
    <n v="114"/>
    <n v="82.61"/>
    <x v="2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x v="6"/>
    <n v="133"/>
    <n v="38.5"/>
    <x v="3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x v="6"/>
    <n v="102"/>
    <n v="80.16"/>
    <x v="3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x v="6"/>
    <n v="105"/>
    <n v="28.41"/>
    <x v="3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x v="6"/>
    <n v="127"/>
    <n v="80.73"/>
    <x v="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x v="6"/>
    <n v="111"/>
    <n v="200.69"/>
    <x v="4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x v="6"/>
    <n v="107"/>
    <n v="37.590000000000003"/>
    <x v="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x v="6"/>
    <n v="163"/>
    <n v="58.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x v="6"/>
    <n v="160"/>
    <n v="60.3"/>
    <x v="8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x v="6"/>
    <n v="116"/>
    <n v="63.36"/>
    <x v="3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x v="6"/>
    <n v="124"/>
    <n v="50.9"/>
    <x v="3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x v="6"/>
    <n v="103"/>
    <n v="100.5"/>
    <x v="2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x v="6"/>
    <n v="112"/>
    <n v="31.62"/>
    <x v="3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x v="6"/>
    <n v="109"/>
    <n v="65.099999999999994"/>
    <x v="2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x v="6"/>
    <n v="115"/>
    <n v="79.31"/>
    <x v="3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x v="6"/>
    <n v="103"/>
    <n v="139.19"/>
    <x v="4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x v="6"/>
    <n v="101"/>
    <n v="131.91"/>
    <x v="3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x v="6"/>
    <n v="110"/>
    <n v="91.3"/>
    <x v="2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x v="6"/>
    <n v="115"/>
    <n v="39.67"/>
    <x v="3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x v="6"/>
    <n v="117"/>
    <n v="57.55"/>
    <x v="3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x v="6"/>
    <n v="172"/>
    <n v="33.03"/>
    <x v="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x v="6"/>
    <n v="114"/>
    <n v="77.34"/>
    <x v="3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x v="6"/>
    <n v="120"/>
    <n v="31.93"/>
    <x v="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x v="6"/>
    <n v="109"/>
    <n v="36.33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x v="6"/>
    <n v="101"/>
    <n v="46.77"/>
    <x v="2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x v="6"/>
    <n v="109"/>
    <n v="40.07"/>
    <x v="3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x v="6"/>
    <n v="107"/>
    <n v="100.22"/>
    <x v="3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x v="6"/>
    <n v="100"/>
    <n v="41.67"/>
    <x v="3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x v="6"/>
    <n v="102"/>
    <n v="46.71"/>
    <x v="3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x v="6"/>
    <n v="116"/>
    <n v="71.489999999999995"/>
    <x v="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x v="40"/>
    <n v="65"/>
    <n v="14.44"/>
    <x v="1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x v="40"/>
    <n v="12"/>
    <n v="356.84"/>
    <x v="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s v="N/A"/>
    <b v="0"/>
    <x v="1"/>
    <x v="40"/>
    <n v="0"/>
    <n v="0"/>
    <x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x v="40"/>
    <n v="4"/>
    <n v="37.75"/>
    <x v="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x v="40"/>
    <n v="1"/>
    <n v="12.75"/>
    <x v="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x v="40"/>
    <n v="12"/>
    <n v="24.46"/>
    <x v="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s v="N/A"/>
    <b v="0"/>
    <x v="1"/>
    <x v="40"/>
    <n v="0"/>
    <n v="0"/>
    <x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x v="40"/>
    <n v="59"/>
    <n v="53.08"/>
    <x v="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x v="40"/>
    <n v="0"/>
    <n v="300"/>
    <x v="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x v="40"/>
    <n v="11"/>
    <n v="286.25"/>
    <x v="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x v="40"/>
    <n v="0"/>
    <n v="36.67"/>
    <x v="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x v="40"/>
    <n v="52"/>
    <n v="49.21"/>
    <x v="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x v="40"/>
    <n v="0"/>
    <n v="1"/>
    <x v="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x v="40"/>
    <n v="1"/>
    <n v="12.5"/>
    <x v="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x v="40"/>
    <n v="55"/>
    <n v="109.04"/>
    <x v="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x v="40"/>
    <n v="25"/>
    <n v="41.67"/>
    <x v="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s v="N/A"/>
    <b v="0"/>
    <x v="1"/>
    <x v="40"/>
    <n v="0"/>
    <n v="0"/>
    <x v="1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x v="40"/>
    <n v="3"/>
    <n v="22.75"/>
    <x v="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s v="N/A"/>
    <b v="0"/>
    <x v="1"/>
    <x v="40"/>
    <n v="0"/>
    <n v="0"/>
    <x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x v="40"/>
    <n v="46"/>
    <n v="70.83"/>
    <x v="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x v="6"/>
    <n v="104"/>
    <n v="63.11"/>
    <x v="2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x v="6"/>
    <n v="119"/>
    <n v="50.16"/>
    <x v="2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x v="6"/>
    <n v="126"/>
    <n v="62.88"/>
    <x v="3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x v="6"/>
    <n v="120"/>
    <n v="85.53"/>
    <x v="7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x v="6"/>
    <n v="126"/>
    <n v="53.72"/>
    <x v="3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x v="6"/>
    <n v="100"/>
    <n v="127.81"/>
    <x v="2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x v="6"/>
    <n v="102"/>
    <n v="106.57"/>
    <x v="4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x v="6"/>
    <n v="100"/>
    <n v="262.11"/>
    <x v="8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x v="6"/>
    <n v="100"/>
    <n v="57.17"/>
    <x v="3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x v="6"/>
    <n v="116"/>
    <n v="50.2"/>
    <x v="3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x v="6"/>
    <n v="102"/>
    <n v="66.59"/>
    <x v="4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x v="6"/>
    <n v="100"/>
    <n v="168.25"/>
    <x v="7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x v="6"/>
    <n v="101"/>
    <n v="256.37"/>
    <x v="5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x v="6"/>
    <n v="103"/>
    <n v="36.61"/>
    <x v="3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x v="6"/>
    <n v="125"/>
    <n v="37.14"/>
    <x v="3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x v="6"/>
    <n v="110"/>
    <n v="45.88"/>
    <x v="3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x v="6"/>
    <n v="102"/>
    <n v="141.71"/>
    <x v="1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x v="6"/>
    <n v="102"/>
    <n v="52.49"/>
    <x v="3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x v="6"/>
    <n v="104"/>
    <n v="59.52"/>
    <x v="3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x v="6"/>
    <n v="125"/>
    <n v="50"/>
    <x v="3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x v="6"/>
    <n v="102"/>
    <n v="193.62"/>
    <x v="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x v="6"/>
    <n v="108"/>
    <n v="106.8"/>
    <x v="7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x v="6"/>
    <n v="110"/>
    <n v="77.22"/>
    <x v="3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x v="6"/>
    <n v="161"/>
    <n v="57.5"/>
    <x v="3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x v="6"/>
    <n v="131"/>
    <n v="50.46"/>
    <x v="3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x v="6"/>
    <n v="119"/>
    <n v="97.38"/>
    <x v="2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x v="6"/>
    <n v="100"/>
    <n v="34.92"/>
    <x v="3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x v="6"/>
    <n v="103"/>
    <n v="85.53"/>
    <x v="5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x v="6"/>
    <n v="101"/>
    <n v="182.91"/>
    <x v="7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x v="6"/>
    <n v="101"/>
    <n v="131.13999999999999"/>
    <x v="8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x v="6"/>
    <n v="112"/>
    <n v="39.81"/>
    <x v="3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x v="6"/>
    <n v="106"/>
    <n v="59.7"/>
    <x v="2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x v="6"/>
    <n v="101"/>
    <n v="88.74"/>
    <x v="3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x v="6"/>
    <n v="115"/>
    <n v="58.69"/>
    <x v="2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x v="6"/>
    <n v="127"/>
    <n v="69.569999999999993"/>
    <x v="4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x v="6"/>
    <n v="103"/>
    <n v="115.87"/>
    <x v="2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x v="6"/>
    <n v="103"/>
    <n v="23.87"/>
    <x v="3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x v="6"/>
    <n v="104"/>
    <n v="81.13"/>
    <x v="7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x v="6"/>
    <n v="111"/>
    <n v="57.63"/>
    <x v="4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x v="6"/>
    <n v="106"/>
    <n v="46.43"/>
    <x v="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x v="6"/>
    <n v="101"/>
    <n v="60.48"/>
    <x v="4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x v="6"/>
    <n v="105"/>
    <n v="65.58"/>
    <x v="2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x v="6"/>
    <n v="102"/>
    <n v="119.19"/>
    <x v="12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x v="6"/>
    <n v="111"/>
    <n v="83.05"/>
    <x v="3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x v="6"/>
    <n v="128"/>
    <n v="57.52"/>
    <x v="3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x v="6"/>
    <n v="102"/>
    <n v="177.09"/>
    <x v="7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x v="6"/>
    <n v="101"/>
    <n v="70.77"/>
    <x v="4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x v="6"/>
    <n v="175"/>
    <n v="29.17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x v="6"/>
    <n v="128"/>
    <n v="72.760000000000005"/>
    <x v="4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x v="6"/>
    <n v="106"/>
    <n v="51.85"/>
    <x v="3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x v="6"/>
    <n v="105"/>
    <n v="98.2"/>
    <x v="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x v="6"/>
    <n v="106"/>
    <n v="251.74"/>
    <x v="7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x v="6"/>
    <n v="109"/>
    <n v="74.819999999999993"/>
    <x v="2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x v="6"/>
    <n v="100"/>
    <n v="67.650000000000006"/>
    <x v="3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x v="6"/>
    <n v="103"/>
    <n v="93.81"/>
    <x v="4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x v="6"/>
    <n v="112"/>
    <n v="41.24"/>
    <x v="3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x v="6"/>
    <n v="103"/>
    <n v="52.55"/>
    <x v="3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x v="6"/>
    <n v="164"/>
    <n v="70.290000000000006"/>
    <x v="3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x v="6"/>
    <n v="131"/>
    <n v="48.33"/>
    <x v="2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x v="6"/>
    <n v="102"/>
    <n v="53.18"/>
    <x v="5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x v="6"/>
    <n v="128"/>
    <n v="60.95"/>
    <x v="3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x v="6"/>
    <n v="102"/>
    <n v="116"/>
    <x v="2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x v="6"/>
    <n v="102"/>
    <n v="61"/>
    <x v="3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x v="6"/>
    <n v="130"/>
    <n v="38.24"/>
    <x v="3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x v="6"/>
    <n v="154"/>
    <n v="106.5"/>
    <x v="4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x v="6"/>
    <n v="107"/>
    <n v="204.57"/>
    <x v="3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x v="6"/>
    <n v="101"/>
    <n v="54.91"/>
    <x v="5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x v="6"/>
    <n v="100"/>
    <n v="150.41999999999999"/>
    <x v="3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x v="6"/>
    <n v="117"/>
    <n v="52.58"/>
    <x v="3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x v="6"/>
    <n v="109"/>
    <n v="54.3"/>
    <x v="2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x v="6"/>
    <n v="103"/>
    <n v="76.03"/>
    <x v="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x v="6"/>
    <n v="114"/>
    <n v="105.21"/>
    <x v="2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x v="6"/>
    <n v="103"/>
    <n v="68.67"/>
    <x v="3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x v="6"/>
    <n v="122"/>
    <n v="129.36000000000001"/>
    <x v="2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x v="6"/>
    <n v="103"/>
    <n v="134.26"/>
    <x v="11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x v="6"/>
    <n v="105"/>
    <n v="17.829999999999998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x v="6"/>
    <n v="102"/>
    <n v="203.2"/>
    <x v="3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x v="6"/>
    <n v="112"/>
    <n v="69.19"/>
    <x v="3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x v="6"/>
    <n v="102"/>
    <n v="125.12"/>
    <x v="5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x v="6"/>
    <n v="100"/>
    <n v="73.53"/>
    <x v="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x v="6"/>
    <n v="100"/>
    <n v="48.44"/>
    <x v="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x v="6"/>
    <n v="133"/>
    <n v="26.6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x v="6"/>
    <n v="121"/>
    <n v="33.67"/>
    <x v="3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x v="6"/>
    <n v="114"/>
    <n v="40.7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x v="6"/>
    <n v="286"/>
    <n v="19.27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x v="6"/>
    <n v="170"/>
    <n v="84.29"/>
    <x v="3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x v="6"/>
    <n v="118"/>
    <n v="29.58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x v="6"/>
    <n v="103"/>
    <n v="26.67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x v="6"/>
    <n v="144"/>
    <n v="45.98"/>
    <x v="3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x v="6"/>
    <n v="100"/>
    <n v="125.09"/>
    <x v="2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x v="6"/>
    <n v="102"/>
    <n v="141.29"/>
    <x v="4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x v="6"/>
    <n v="116"/>
    <n v="55.33"/>
    <x v="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x v="6"/>
    <n v="136"/>
    <n v="46.42"/>
    <x v="3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x v="6"/>
    <n v="133"/>
    <n v="57.2"/>
    <x v="3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x v="6"/>
    <n v="103"/>
    <n v="173.7"/>
    <x v="2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x v="6"/>
    <n v="116"/>
    <n v="59.6"/>
    <x v="3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x v="6"/>
    <n v="105"/>
    <n v="89.59"/>
    <x v="5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x v="6"/>
    <n v="102"/>
    <n v="204.05"/>
    <x v="3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x v="6"/>
    <n v="175"/>
    <n v="48.7"/>
    <x v="3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x v="6"/>
    <n v="107"/>
    <n v="53.34"/>
    <x v="3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x v="6"/>
    <n v="122"/>
    <n v="75.09"/>
    <x v="3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x v="6"/>
    <n v="159"/>
    <n v="18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x v="6"/>
    <n v="100"/>
    <n v="209.84"/>
    <x v="2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x v="6"/>
    <n v="110"/>
    <n v="61.02"/>
    <x v="3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x v="6"/>
    <n v="100"/>
    <n v="61"/>
    <x v="3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x v="6"/>
    <n v="116"/>
    <n v="80.03"/>
    <x v="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x v="6"/>
    <n v="211"/>
    <n v="29.07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x v="6"/>
    <n v="110"/>
    <n v="49.44"/>
    <x v="3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x v="6"/>
    <n v="100"/>
    <n v="93.98"/>
    <x v="4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x v="6"/>
    <n v="106"/>
    <n v="61.94"/>
    <x v="3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x v="6"/>
    <n v="126"/>
    <n v="78.5"/>
    <x v="3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x v="6"/>
    <n v="108"/>
    <n v="33.75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x v="6"/>
    <n v="101"/>
    <n v="66.45"/>
    <x v="3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x v="6"/>
    <n v="107"/>
    <n v="35.799999999999997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x v="6"/>
    <n v="102"/>
    <n v="145.65"/>
    <x v="3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x v="6"/>
    <n v="126"/>
    <n v="25.69"/>
    <x v="3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x v="6"/>
    <n v="102"/>
    <n v="152.5"/>
    <x v="3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x v="6"/>
    <n v="113"/>
    <n v="30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x v="6"/>
    <n v="101"/>
    <n v="142.28"/>
    <x v="2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x v="6"/>
    <n v="101"/>
    <n v="24.55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x v="6"/>
    <n v="146"/>
    <n v="292.77999999999997"/>
    <x v="3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x v="6"/>
    <n v="117"/>
    <n v="44.92"/>
    <x v="3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x v="6"/>
    <n v="106"/>
    <n v="23.1"/>
    <x v="3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x v="6"/>
    <n v="105"/>
    <n v="80.400000000000006"/>
    <x v="2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x v="6"/>
    <n v="100"/>
    <n v="72.290000000000006"/>
    <x v="2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x v="6"/>
    <n v="105"/>
    <n v="32.97"/>
    <x v="3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x v="6"/>
    <n v="139"/>
    <n v="116.65"/>
    <x v="3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x v="6"/>
    <n v="100"/>
    <n v="79.62"/>
    <x v="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x v="6"/>
    <n v="100"/>
    <n v="27.78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x v="6"/>
    <n v="110"/>
    <n v="81.03"/>
    <x v="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x v="6"/>
    <n v="102"/>
    <n v="136.85"/>
    <x v="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x v="6"/>
    <n v="104"/>
    <n v="177.62"/>
    <x v="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x v="6"/>
    <n v="138"/>
    <n v="109.08"/>
    <x v="3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x v="6"/>
    <n v="100"/>
    <n v="119.64"/>
    <x v="3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x v="6"/>
    <n v="102"/>
    <n v="78.209999999999994"/>
    <x v="2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x v="6"/>
    <n v="171"/>
    <n v="52.17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x v="6"/>
    <n v="101"/>
    <n v="114.13"/>
    <x v="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x v="6"/>
    <n v="130"/>
    <n v="50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x v="6"/>
    <n v="110"/>
    <n v="91.67"/>
    <x v="3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x v="6"/>
    <n v="119"/>
    <n v="108.59"/>
    <x v="3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x v="6"/>
    <n v="100"/>
    <n v="69.819999999999993"/>
    <x v="2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x v="6"/>
    <n v="153"/>
    <n v="109.57"/>
    <x v="3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x v="6"/>
    <n v="104"/>
    <n v="71.67"/>
    <x v="3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x v="6"/>
    <n v="101"/>
    <n v="93.61"/>
    <x v="2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x v="6"/>
    <n v="108"/>
    <n v="76.8"/>
    <x v="2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x v="6"/>
    <n v="315"/>
    <n v="35.799999999999997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x v="6"/>
    <n v="102"/>
    <n v="55.6"/>
    <x v="3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x v="6"/>
    <n v="126"/>
    <n v="147.33000000000001"/>
    <x v="3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x v="6"/>
    <n v="101"/>
    <n v="56.33"/>
    <x v="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x v="6"/>
    <n v="101"/>
    <n v="96.19"/>
    <x v="3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x v="6"/>
    <n v="103"/>
    <n v="63.57"/>
    <x v="4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x v="6"/>
    <n v="106"/>
    <n v="184.78"/>
    <x v="3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x v="6"/>
    <n v="101"/>
    <n v="126.72"/>
    <x v="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x v="6"/>
    <n v="113"/>
    <n v="83.43"/>
    <x v="2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x v="6"/>
    <n v="218"/>
    <n v="54.5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x v="6"/>
    <n v="101"/>
    <n v="302.31"/>
    <x v="2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x v="6"/>
    <n v="106"/>
    <n v="44.14"/>
    <x v="3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x v="6"/>
    <n v="104"/>
    <n v="866.67"/>
    <x v="3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x v="6"/>
    <n v="221"/>
    <n v="61.39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x v="6"/>
    <n v="119"/>
    <n v="29.67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x v="6"/>
    <n v="105"/>
    <n v="45.48"/>
    <x v="3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x v="6"/>
    <n v="104"/>
    <n v="96.2"/>
    <x v="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x v="6"/>
    <n v="118"/>
    <n v="67.92"/>
    <x v="3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x v="6"/>
    <n v="139"/>
    <n v="30.78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x v="6"/>
    <n v="104"/>
    <n v="38.33"/>
    <x v="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x v="6"/>
    <n v="100"/>
    <n v="66.83"/>
    <x v="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x v="6"/>
    <n v="107"/>
    <n v="71.73"/>
    <x v="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x v="6"/>
    <n v="100"/>
    <n v="176.47"/>
    <x v="3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x v="6"/>
    <n v="100"/>
    <n v="421.11"/>
    <x v="2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x v="6"/>
    <n v="101"/>
    <n v="104.99"/>
    <x v="2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x v="6"/>
    <n v="108"/>
    <n v="28.19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x v="6"/>
    <n v="104"/>
    <n v="54.55"/>
    <x v="3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x v="6"/>
    <n v="104"/>
    <n v="111.89"/>
    <x v="3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x v="6"/>
    <n v="102"/>
    <n v="85.21"/>
    <x v="3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x v="6"/>
    <n v="101"/>
    <n v="76.650000000000006"/>
    <x v="3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x v="6"/>
    <n v="112"/>
    <n v="65.17"/>
    <x v="3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x v="6"/>
    <n v="100"/>
    <n v="93.76"/>
    <x v="2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x v="6"/>
    <n v="100"/>
    <n v="133.33000000000001"/>
    <x v="3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x v="6"/>
    <n v="105"/>
    <n v="51.22"/>
    <x v="3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x v="6"/>
    <n v="117"/>
    <n v="100.17"/>
    <x v="3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x v="6"/>
    <n v="104"/>
    <n v="34.6"/>
    <x v="3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x v="6"/>
    <n v="115"/>
    <n v="184.68"/>
    <x v="4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x v="6"/>
    <n v="102"/>
    <n v="69.819999999999993"/>
    <x v="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x v="6"/>
    <n v="223"/>
    <n v="61.94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x v="6"/>
    <n v="100"/>
    <n v="41.67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x v="6"/>
    <n v="106"/>
    <n v="36.07"/>
    <x v="3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x v="6"/>
    <n v="142"/>
    <n v="29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x v="6"/>
    <n v="184"/>
    <n v="24.2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x v="6"/>
    <n v="104"/>
    <n v="55.89"/>
    <x v="3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x v="6"/>
    <n v="112"/>
    <n v="11.67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x v="6"/>
    <n v="111"/>
    <n v="68.349999999999994"/>
    <x v="3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x v="6"/>
    <n v="104"/>
    <n v="27.07"/>
    <x v="3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x v="6"/>
    <n v="100"/>
    <n v="118.13"/>
    <x v="4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x v="6"/>
    <n v="102"/>
    <n v="44.76"/>
    <x v="3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x v="6"/>
    <n v="110"/>
    <n v="99.79"/>
    <x v="5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x v="6"/>
    <n v="100"/>
    <n v="117.65"/>
    <x v="3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x v="6"/>
    <n v="122"/>
    <n v="203.33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x v="6"/>
    <n v="138"/>
    <n v="28.32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x v="6"/>
    <n v="100"/>
    <n v="110.23"/>
    <x v="4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x v="6"/>
    <n v="107"/>
    <n v="31.97"/>
    <x v="3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x v="6"/>
    <n v="211"/>
    <n v="58.6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x v="6"/>
    <n v="124"/>
    <n v="29.43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x v="6"/>
    <n v="109"/>
    <n v="81.38"/>
    <x v="3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x v="6"/>
    <n v="104"/>
    <n v="199.17"/>
    <x v="5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x v="6"/>
    <n v="100"/>
    <n v="115.38"/>
    <x v="3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x v="6"/>
    <n v="130"/>
    <n v="46.43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x v="6"/>
    <n v="104"/>
    <n v="70.569999999999993"/>
    <x v="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x v="6"/>
    <n v="100"/>
    <n v="22.22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x v="6"/>
    <n v="120"/>
    <n v="159.47"/>
    <x v="3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x v="6"/>
    <n v="100"/>
    <n v="37.78"/>
    <x v="3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x v="6"/>
    <n v="101"/>
    <n v="72.05"/>
    <x v="3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x v="6"/>
    <n v="107"/>
    <n v="63.7"/>
    <x v="3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x v="6"/>
    <n v="138"/>
    <n v="28.4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x v="6"/>
    <n v="101"/>
    <n v="103.21"/>
    <x v="4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x v="6"/>
    <n v="109"/>
    <n v="71.150000000000006"/>
    <x v="3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x v="6"/>
    <n v="140"/>
    <n v="35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x v="6"/>
    <n v="104"/>
    <n v="81.78"/>
    <x v="2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x v="6"/>
    <n v="103"/>
    <n v="297.02999999999997"/>
    <x v="11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x v="6"/>
    <n v="108"/>
    <n v="46.61"/>
    <x v="3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x v="6"/>
    <n v="100"/>
    <n v="51.72"/>
    <x v="3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x v="6"/>
    <n v="103"/>
    <n v="40.29"/>
    <x v="3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x v="6"/>
    <n v="130"/>
    <n v="16.25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x v="6"/>
    <n v="109"/>
    <n v="30.15"/>
    <x v="3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x v="6"/>
    <n v="100"/>
    <n v="95.24"/>
    <x v="3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x v="6"/>
    <n v="110"/>
    <n v="52.21"/>
    <x v="3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x v="6"/>
    <n v="100"/>
    <n v="134.15"/>
    <x v="2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x v="6"/>
    <n v="106"/>
    <n v="62.83"/>
    <x v="4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x v="6"/>
    <n v="112"/>
    <n v="58.95"/>
    <x v="3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x v="6"/>
    <n v="106"/>
    <n v="143.11000000000001"/>
    <x v="2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x v="6"/>
    <n v="101"/>
    <n v="84.17"/>
    <x v="3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x v="6"/>
    <n v="104"/>
    <n v="186.07"/>
    <x v="3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x v="6"/>
    <n v="135"/>
    <n v="89.79"/>
    <x v="3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x v="6"/>
    <n v="105"/>
    <n v="64.16"/>
    <x v="2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x v="6"/>
    <n v="103"/>
    <n v="59.65"/>
    <x v="3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x v="6"/>
    <n v="100"/>
    <n v="31.25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x v="6"/>
    <n v="186"/>
    <n v="41.22"/>
    <x v="3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x v="6"/>
    <n v="289"/>
    <n v="43.35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x v="6"/>
    <n v="100"/>
    <n v="64.52"/>
    <x v="3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x v="6"/>
    <n v="108"/>
    <n v="43.28"/>
    <x v="3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x v="6"/>
    <n v="108"/>
    <n v="77"/>
    <x v="3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x v="6"/>
    <n v="110"/>
    <n v="51.22"/>
    <x v="3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x v="6"/>
    <n v="171"/>
    <n v="68.25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x v="6"/>
    <n v="152"/>
    <n v="19.489999999999998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x v="6"/>
    <n v="101"/>
    <n v="41.13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x v="6"/>
    <n v="153"/>
    <n v="41.41"/>
    <x v="3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x v="6"/>
    <n v="128"/>
    <n v="27.5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x v="6"/>
    <n v="101"/>
    <n v="33.57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x v="6"/>
    <n v="101"/>
    <n v="145.87"/>
    <x v="4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x v="6"/>
    <n v="191"/>
    <n v="358.69"/>
    <x v="3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x v="6"/>
    <n v="140"/>
    <n v="50.98"/>
    <x v="3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x v="6"/>
    <n v="124"/>
    <n v="45.04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x v="6"/>
    <n v="126"/>
    <n v="17.53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x v="6"/>
    <n v="190"/>
    <n v="50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x v="6"/>
    <n v="139"/>
    <n v="57.92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x v="6"/>
    <n v="202"/>
    <n v="29.7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x v="6"/>
    <n v="103"/>
    <n v="90.68"/>
    <x v="4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x v="6"/>
    <n v="102"/>
    <n v="55.01"/>
    <x v="2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x v="6"/>
    <n v="103"/>
    <n v="57.22"/>
    <x v="3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x v="6"/>
    <n v="127"/>
    <n v="72.95"/>
    <x v="3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x v="6"/>
    <n v="101"/>
    <n v="64.47"/>
    <x v="3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x v="6"/>
    <n v="122"/>
    <n v="716.35"/>
    <x v="4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x v="6"/>
    <n v="113"/>
    <n v="50.4"/>
    <x v="3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x v="6"/>
    <n v="150"/>
    <n v="41.67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x v="6"/>
    <n v="215"/>
    <n v="35.770000000000003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x v="6"/>
    <n v="102"/>
    <n v="88.74"/>
    <x v="3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x v="6"/>
    <n v="100"/>
    <n v="148.47999999999999"/>
    <x v="3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x v="6"/>
    <n v="101"/>
    <n v="51.79"/>
    <x v="3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x v="6"/>
    <n v="113"/>
    <n v="20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x v="6"/>
    <n v="104"/>
    <n v="52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x v="6"/>
    <n v="115"/>
    <n v="53.23"/>
    <x v="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x v="6"/>
    <n v="113"/>
    <n v="39.6"/>
    <x v="3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x v="6"/>
    <n v="128"/>
    <n v="34.25"/>
    <x v="3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x v="6"/>
    <n v="143"/>
    <n v="164.62"/>
    <x v="3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x v="6"/>
    <n v="119"/>
    <n v="125.05"/>
    <x v="4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x v="6"/>
    <n v="138"/>
    <n v="51.88"/>
    <x v="3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x v="6"/>
    <n v="160"/>
    <n v="40.29"/>
    <x v="3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x v="6"/>
    <n v="114"/>
    <n v="64.91"/>
    <x v="3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x v="6"/>
    <n v="101"/>
    <n v="55.33"/>
    <x v="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x v="6"/>
    <n v="155"/>
    <n v="83.14"/>
    <x v="3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x v="6"/>
    <n v="128"/>
    <n v="38.71"/>
    <x v="3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x v="6"/>
    <n v="121"/>
    <n v="125.38"/>
    <x v="3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x v="6"/>
    <n v="113"/>
    <n v="78.260000000000005"/>
    <x v="2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x v="6"/>
    <n v="128"/>
    <n v="47.22"/>
    <x v="3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x v="6"/>
    <n v="158"/>
    <n v="79.099999999999994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x v="6"/>
    <n v="105"/>
    <n v="114.29"/>
    <x v="3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x v="6"/>
    <n v="100"/>
    <n v="51.72"/>
    <x v="3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x v="6"/>
    <n v="100"/>
    <n v="30.77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x v="6"/>
    <n v="107"/>
    <n v="74.209999999999994"/>
    <x v="2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x v="6"/>
    <n v="124"/>
    <n v="47.85"/>
    <x v="3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x v="6"/>
    <n v="109"/>
    <n v="34.409999999999997"/>
    <x v="3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x v="6"/>
    <n v="102"/>
    <n v="40.24"/>
    <x v="3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x v="6"/>
    <n v="106"/>
    <n v="60.29"/>
    <x v="3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x v="6"/>
    <n v="106"/>
    <n v="25.31"/>
    <x v="3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x v="6"/>
    <n v="101"/>
    <n v="35.950000000000003"/>
    <x v="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x v="6"/>
    <n v="105"/>
    <n v="136"/>
    <x v="3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x v="6"/>
    <n v="108"/>
    <n v="70.760000000000005"/>
    <x v="3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x v="6"/>
    <n v="100"/>
    <n v="125"/>
    <x v="3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x v="6"/>
    <n v="104"/>
    <n v="66.510000000000005"/>
    <x v="3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x v="6"/>
    <n v="102"/>
    <n v="105"/>
    <x v="3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x v="6"/>
    <n v="104"/>
    <n v="145"/>
    <x v="4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x v="6"/>
    <n v="180"/>
    <n v="12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x v="6"/>
    <n v="106"/>
    <n v="96.67"/>
    <x v="3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x v="6"/>
    <n v="101"/>
    <n v="60.33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x v="6"/>
    <n v="101"/>
    <n v="79.89"/>
    <x v="3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x v="6"/>
    <n v="100"/>
    <n v="58.82"/>
    <x v="3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x v="6"/>
    <n v="118"/>
    <n v="75.34"/>
    <x v="3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x v="6"/>
    <n v="110"/>
    <n v="55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x v="6"/>
    <n v="103"/>
    <n v="66.959999999999994"/>
    <x v="3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x v="6"/>
    <n v="100"/>
    <n v="227.27"/>
    <x v="3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x v="6"/>
    <n v="100"/>
    <n v="307.69"/>
    <x v="3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x v="6"/>
    <n v="110"/>
    <n v="50.02"/>
    <x v="3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x v="6"/>
    <n v="101"/>
    <n v="72.39"/>
    <x v="3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x v="6"/>
    <n v="101"/>
    <n v="95.95"/>
    <x v="3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x v="6"/>
    <n v="169"/>
    <n v="45.62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x v="6"/>
    <n v="100"/>
    <n v="41.03"/>
    <x v="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x v="6"/>
    <n v="114"/>
    <n v="56.83"/>
    <x v="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x v="6"/>
    <n v="102"/>
    <n v="137.24"/>
    <x v="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x v="6"/>
    <n v="106"/>
    <n v="75.709999999999994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x v="6"/>
    <n v="102"/>
    <n v="99"/>
    <x v="3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x v="6"/>
    <n v="117"/>
    <n v="81.569999999999993"/>
    <x v="2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x v="6"/>
    <n v="101"/>
    <n v="45.11"/>
    <x v="3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x v="6"/>
    <n v="132"/>
    <n v="36.67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x v="6"/>
    <n v="100"/>
    <n v="125"/>
    <x v="3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x v="6"/>
    <n v="128"/>
    <n v="49.23"/>
    <x v="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x v="6"/>
    <n v="119"/>
    <n v="42.3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x v="6"/>
    <n v="126"/>
    <n v="78.88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x v="6"/>
    <n v="156"/>
    <n v="38.28"/>
    <x v="2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x v="6"/>
    <n v="103"/>
    <n v="44.85"/>
    <x v="3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x v="6"/>
    <n v="153"/>
    <n v="13.53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x v="6"/>
    <n v="180"/>
    <n v="43.5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x v="6"/>
    <n v="128"/>
    <n v="30.95"/>
    <x v="3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x v="6"/>
    <n v="120"/>
    <n v="55.23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x v="6"/>
    <n v="123"/>
    <n v="46.13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x v="6"/>
    <n v="105"/>
    <n v="39.380000000000003"/>
    <x v="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x v="6"/>
    <n v="102"/>
    <n v="66.150000000000006"/>
    <x v="2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x v="6"/>
    <n v="105"/>
    <n v="54.14"/>
    <x v="3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x v="6"/>
    <n v="100"/>
    <n v="104.17"/>
    <x v="3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x v="6"/>
    <n v="100"/>
    <n v="31.38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x v="6"/>
    <n v="102"/>
    <n v="59.21"/>
    <x v="3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x v="6"/>
    <n v="114"/>
    <n v="119.18"/>
    <x v="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x v="6"/>
    <n v="102"/>
    <n v="164.62"/>
    <x v="3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x v="6"/>
    <n v="102"/>
    <n v="24.29"/>
    <x v="3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x v="6"/>
    <n v="105"/>
    <n v="40.94"/>
    <x v="3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x v="6"/>
    <n v="102"/>
    <n v="61.1"/>
    <x v="3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x v="6"/>
    <n v="100"/>
    <n v="38.65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x v="6"/>
    <n v="106"/>
    <n v="56.2"/>
    <x v="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x v="6"/>
    <n v="113"/>
    <n v="107"/>
    <x v="2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x v="6"/>
    <n v="100"/>
    <n v="171.43"/>
    <x v="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x v="6"/>
    <n v="100"/>
    <n v="110.5"/>
    <x v="3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x v="6"/>
    <n v="100"/>
    <n v="179.28"/>
    <x v="9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x v="6"/>
    <n v="144"/>
    <n v="22.9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x v="6"/>
    <n v="104"/>
    <n v="43.13"/>
    <x v="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x v="6"/>
    <n v="108"/>
    <n v="46.89"/>
    <x v="3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x v="6"/>
    <n v="102"/>
    <n v="47.41"/>
    <x v="3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x v="6"/>
    <n v="149"/>
    <n v="15.13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x v="6"/>
    <n v="105"/>
    <n v="21.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x v="6"/>
    <n v="101"/>
    <n v="59.12"/>
    <x v="3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x v="6"/>
    <n v="131"/>
    <n v="97.92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x v="6"/>
    <n v="105"/>
    <n v="55.13"/>
    <x v="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x v="6"/>
    <n v="109"/>
    <n v="26.54"/>
    <x v="3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x v="6"/>
    <n v="111"/>
    <n v="58.42"/>
    <x v="3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x v="6"/>
    <n v="100"/>
    <n v="122.54"/>
    <x v="2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x v="6"/>
    <n v="114"/>
    <n v="87.96"/>
    <x v="3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x v="6"/>
    <n v="122"/>
    <n v="73.239999999999995"/>
    <x v="3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x v="6"/>
    <n v="100"/>
    <n v="55.56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x v="6"/>
    <n v="103"/>
    <n v="39.54"/>
    <x v="3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x v="6"/>
    <n v="106"/>
    <n v="136.78"/>
    <x v="2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x v="6"/>
    <n v="101"/>
    <n v="99.34"/>
    <x v="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x v="6"/>
    <n v="100"/>
    <n v="20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x v="6"/>
    <n v="130"/>
    <n v="28.89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x v="6"/>
    <n v="100"/>
    <n v="40.549999999999997"/>
    <x v="3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x v="6"/>
    <n v="100"/>
    <n v="35.7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x v="6"/>
    <n v="114"/>
    <n v="37.96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x v="6"/>
    <n v="100"/>
    <n v="33.33"/>
    <x v="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x v="6"/>
    <n v="287"/>
    <n v="58.57"/>
    <x v="3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x v="6"/>
    <n v="109"/>
    <n v="135.63"/>
    <x v="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x v="6"/>
    <n v="116"/>
    <n v="30.94"/>
    <x v="3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x v="6"/>
    <n v="119"/>
    <n v="176.09"/>
    <x v="3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x v="6"/>
    <n v="109"/>
    <n v="151.97999999999999"/>
    <x v="2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x v="6"/>
    <n v="127"/>
    <n v="22.6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x v="6"/>
    <n v="101"/>
    <n v="18.27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x v="6"/>
    <n v="128"/>
    <n v="82.26"/>
    <x v="3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x v="6"/>
    <n v="100"/>
    <n v="68.53"/>
    <x v="2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x v="6"/>
    <n v="175"/>
    <n v="68.06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x v="6"/>
    <n v="127"/>
    <n v="72.709999999999994"/>
    <x v="3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x v="6"/>
    <n v="111"/>
    <n v="77.19"/>
    <x v="3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x v="6"/>
    <n v="126"/>
    <n v="55.97"/>
    <x v="3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x v="6"/>
    <n v="119"/>
    <n v="49.69"/>
    <x v="3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x v="6"/>
    <n v="108"/>
    <n v="79"/>
    <x v="3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x v="6"/>
    <n v="103"/>
    <n v="77.73"/>
    <x v="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x v="6"/>
    <n v="110"/>
    <n v="40.78"/>
    <x v="3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x v="6"/>
    <n v="202"/>
    <n v="59.4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x v="6"/>
    <n v="130"/>
    <n v="3.25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x v="6"/>
    <n v="104"/>
    <n v="39.380000000000003"/>
    <x v="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x v="6"/>
    <n v="100"/>
    <n v="81.67"/>
    <x v="3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x v="6"/>
    <n v="171"/>
    <n v="44.91"/>
    <x v="3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x v="6"/>
    <n v="113"/>
    <n v="49.06"/>
    <x v="3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x v="6"/>
    <n v="184"/>
    <n v="30.67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x v="6"/>
    <n v="130"/>
    <n v="61.06"/>
    <x v="3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x v="6"/>
    <n v="105"/>
    <n v="29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x v="6"/>
    <n v="100"/>
    <n v="29.63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x v="6"/>
    <n v="153"/>
    <n v="143.1"/>
    <x v="3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x v="6"/>
    <n v="162"/>
    <n v="52.35"/>
    <x v="3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x v="6"/>
    <n v="136"/>
    <n v="66.67"/>
    <x v="3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x v="6"/>
    <n v="144"/>
    <n v="126.67"/>
    <x v="2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x v="6"/>
    <n v="100"/>
    <n v="62.5"/>
    <x v="3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x v="6"/>
    <n v="101"/>
    <n v="35.49"/>
    <x v="3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x v="6"/>
    <n v="107"/>
    <n v="37.08"/>
    <x v="3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x v="6"/>
    <n v="125"/>
    <n v="69.33"/>
    <x v="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x v="6"/>
    <n v="119"/>
    <n v="17.25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x v="6"/>
    <n v="101"/>
    <n v="36.07"/>
    <x v="3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x v="6"/>
    <n v="113"/>
    <n v="66.47"/>
    <x v="3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x v="6"/>
    <n v="105"/>
    <n v="56.07"/>
    <x v="4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x v="6"/>
    <n v="110"/>
    <n v="47.03"/>
    <x v="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x v="6"/>
    <n v="100"/>
    <n v="47.67"/>
    <x v="3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x v="6"/>
    <n v="120"/>
    <n v="88.24"/>
    <x v="3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x v="6"/>
    <n v="105"/>
    <n v="80.72"/>
    <x v="3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x v="6"/>
    <n v="103"/>
    <n v="39.49"/>
    <x v="3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x v="6"/>
    <n v="102"/>
    <n v="84.85"/>
    <x v="3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x v="6"/>
    <n v="100"/>
    <n v="68.97"/>
    <x v="3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s v="N/A"/>
    <b v="0"/>
    <x v="1"/>
    <x v="40"/>
    <n v="0"/>
    <n v="0"/>
    <x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x v="40"/>
    <n v="0"/>
    <n v="1"/>
    <x v="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x v="40"/>
    <n v="0"/>
    <n v="1"/>
    <x v="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x v="40"/>
    <n v="51"/>
    <n v="147.88"/>
    <x v="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x v="40"/>
    <n v="20"/>
    <n v="100"/>
    <x v="1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x v="40"/>
    <n v="35"/>
    <n v="56.84"/>
    <x v="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x v="40"/>
    <n v="4"/>
    <n v="176.94"/>
    <x v="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x v="40"/>
    <n v="36"/>
    <n v="127.6"/>
    <x v="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s v="N/A"/>
    <b v="0"/>
    <x v="1"/>
    <x v="40"/>
    <n v="0"/>
    <n v="0"/>
    <x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x v="40"/>
    <n v="31"/>
    <n v="66.14"/>
    <x v="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x v="40"/>
    <n v="7"/>
    <n v="108"/>
    <x v="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x v="40"/>
    <n v="0"/>
    <n v="1"/>
    <x v="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x v="40"/>
    <n v="6"/>
    <n v="18.329999999999998"/>
    <x v="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s v="N/A"/>
    <b v="0"/>
    <x v="1"/>
    <x v="40"/>
    <n v="0"/>
    <n v="0"/>
    <x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x v="40"/>
    <n v="2"/>
    <n v="7.5"/>
    <x v="1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s v="N/A"/>
    <b v="0"/>
    <x v="1"/>
    <x v="40"/>
    <n v="0"/>
    <n v="0"/>
    <x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x v="40"/>
    <n v="16"/>
    <n v="68.42"/>
    <x v="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x v="40"/>
    <n v="0"/>
    <n v="1"/>
    <x v="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x v="40"/>
    <n v="5"/>
    <n v="60.13"/>
    <x v="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x v="40"/>
    <n v="6"/>
    <n v="15"/>
    <x v="1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x v="6"/>
    <n v="100"/>
    <n v="550.04"/>
    <x v="13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x v="6"/>
    <n v="104"/>
    <n v="97.5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x v="6"/>
    <n v="100"/>
    <n v="29.4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x v="6"/>
    <n v="104"/>
    <n v="57.78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x v="6"/>
    <n v="251"/>
    <n v="44.24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x v="6"/>
    <n v="101"/>
    <n v="60.91"/>
    <x v="3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x v="6"/>
    <n v="174"/>
    <n v="68.84"/>
    <x v="3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x v="6"/>
    <n v="116"/>
    <n v="73.58"/>
    <x v="2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x v="6"/>
    <n v="106"/>
    <n v="115.02"/>
    <x v="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x v="6"/>
    <n v="111"/>
    <n v="110.75"/>
    <x v="3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x v="6"/>
    <n v="101"/>
    <n v="75.5"/>
    <x v="3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x v="6"/>
    <n v="102"/>
    <n v="235.46"/>
    <x v="3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x v="6"/>
    <n v="100"/>
    <n v="11.36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x v="6"/>
    <n v="111"/>
    <n v="92.5"/>
    <x v="3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x v="6"/>
    <n v="101"/>
    <n v="202.85"/>
    <x v="2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x v="6"/>
    <n v="104"/>
    <n v="26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x v="6"/>
    <n v="109"/>
    <n v="46.05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x v="6"/>
    <n v="115"/>
    <n v="5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x v="6"/>
    <n v="100"/>
    <n v="31.58"/>
    <x v="3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x v="6"/>
    <n v="103"/>
    <n v="53.36"/>
    <x v="3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x v="6"/>
    <n v="104"/>
    <n v="36.96"/>
    <x v="3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x v="6"/>
    <n v="138"/>
    <n v="81.290000000000006"/>
    <x v="3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x v="6"/>
    <n v="110"/>
    <n v="20.079999999999998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x v="6"/>
    <n v="101"/>
    <n v="88.25"/>
    <x v="3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x v="6"/>
    <n v="102"/>
    <n v="53.44"/>
    <x v="3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x v="6"/>
    <n v="114"/>
    <n v="39.869999999999997"/>
    <x v="3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x v="6"/>
    <n v="100"/>
    <n v="145.16"/>
    <x v="3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x v="6"/>
    <n v="140"/>
    <n v="23.33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x v="6"/>
    <n v="129"/>
    <n v="64.38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x v="6"/>
    <n v="103"/>
    <n v="62.05"/>
    <x v="4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x v="6"/>
    <n v="103"/>
    <n v="66.13"/>
    <x v="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x v="6"/>
    <n v="110"/>
    <n v="73.400000000000006"/>
    <x v="3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x v="6"/>
    <n v="113"/>
    <n v="99.5"/>
    <x v="3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x v="6"/>
    <n v="112"/>
    <n v="62.17"/>
    <x v="3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x v="6"/>
    <n v="139"/>
    <n v="62.33"/>
    <x v="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x v="6"/>
    <n v="111"/>
    <n v="58.79"/>
    <x v="3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x v="6"/>
    <n v="139"/>
    <n v="45.35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x v="6"/>
    <n v="106"/>
    <n v="41.94"/>
    <x v="2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x v="6"/>
    <n v="101"/>
    <n v="59.17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x v="6"/>
    <n v="100"/>
    <n v="200.49"/>
    <x v="2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x v="6"/>
    <n v="109"/>
    <n v="83.97"/>
    <x v="3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x v="6"/>
    <n v="118"/>
    <n v="57.26"/>
    <x v="3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x v="6"/>
    <n v="120"/>
    <n v="58.06"/>
    <x v="3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x v="6"/>
    <n v="128"/>
    <n v="186.8"/>
    <x v="13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x v="6"/>
    <n v="126"/>
    <n v="74.12"/>
    <x v="3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x v="6"/>
    <n v="129"/>
    <n v="30.7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x v="6"/>
    <n v="107"/>
    <n v="62.67"/>
    <x v="3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x v="6"/>
    <n v="100"/>
    <n v="121.36"/>
    <x v="3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x v="6"/>
    <n v="155"/>
    <n v="39.74"/>
    <x v="3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x v="6"/>
    <n v="108"/>
    <n v="72"/>
    <x v="3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x v="6"/>
    <n v="111"/>
    <n v="40.630000000000003"/>
    <x v="2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x v="6"/>
    <n v="101"/>
    <n v="63"/>
    <x v="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x v="6"/>
    <n v="121"/>
    <n v="33.67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x v="6"/>
    <n v="100"/>
    <n v="38.590000000000003"/>
    <x v="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x v="6"/>
    <n v="109"/>
    <n v="155.94999999999999"/>
    <x v="3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x v="6"/>
    <n v="123"/>
    <n v="43.2"/>
    <x v="3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x v="6"/>
    <n v="136"/>
    <n v="15.15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x v="6"/>
    <n v="103"/>
    <n v="83.57"/>
    <x v="3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x v="6"/>
    <n v="121"/>
    <n v="140"/>
    <x v="3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x v="6"/>
    <n v="186"/>
    <n v="80.87"/>
    <x v="3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x v="6"/>
    <n v="300"/>
    <n v="53.85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x v="6"/>
    <n v="108"/>
    <n v="30.93"/>
    <x v="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x v="6"/>
    <n v="141"/>
    <n v="67.959999999999994"/>
    <x v="3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x v="6"/>
    <n v="114"/>
    <n v="27.14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x v="6"/>
    <n v="154"/>
    <n v="110.87"/>
    <x v="2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x v="6"/>
    <n v="102"/>
    <n v="106.84"/>
    <x v="3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x v="6"/>
    <n v="102"/>
    <n v="105.52"/>
    <x v="4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x v="6"/>
    <n v="103"/>
    <n v="132.96"/>
    <x v="3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x v="6"/>
    <n v="156"/>
    <n v="51.92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x v="6"/>
    <n v="101"/>
    <n v="310"/>
    <x v="3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x v="6"/>
    <n v="239"/>
    <n v="26.02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x v="6"/>
    <n v="210"/>
    <n v="105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x v="6"/>
    <n v="105"/>
    <n v="86.23"/>
    <x v="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x v="6"/>
    <n v="101"/>
    <n v="114.55"/>
    <x v="2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x v="6"/>
    <n v="111"/>
    <n v="47.66"/>
    <x v="3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x v="6"/>
    <n v="102"/>
    <n v="72.89"/>
    <x v="3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x v="6"/>
    <n v="103"/>
    <n v="49.55"/>
    <x v="3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x v="6"/>
    <n v="127"/>
    <n v="25.4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x v="6"/>
    <n v="339"/>
    <n v="62.59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x v="6"/>
    <n v="101"/>
    <n v="61.06"/>
    <x v="3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x v="6"/>
    <n v="9"/>
    <n v="60.06"/>
    <x v="7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x v="6"/>
    <n v="7"/>
    <n v="72.400000000000006"/>
    <x v="2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x v="6"/>
    <n v="10"/>
    <n v="100"/>
    <x v="3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x v="6"/>
    <n v="11"/>
    <n v="51.67"/>
    <x v="2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x v="6"/>
    <n v="15"/>
    <n v="32.75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s v="N/A"/>
    <b v="0"/>
    <x v="1"/>
    <x v="6"/>
    <n v="0"/>
    <n v="0"/>
    <x v="3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x v="6"/>
    <n v="28"/>
    <n v="61"/>
    <x v="3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x v="6"/>
    <n v="13"/>
    <n v="10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x v="6"/>
    <n v="1"/>
    <n v="10"/>
    <x v="3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x v="6"/>
    <n v="21"/>
    <n v="37.5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x v="6"/>
    <n v="18"/>
    <n v="45"/>
    <x v="3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x v="6"/>
    <n v="20"/>
    <n v="100.63"/>
    <x v="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x v="6"/>
    <n v="18"/>
    <n v="25.57"/>
    <x v="3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s v="N/A"/>
    <b v="0"/>
    <x v="1"/>
    <x v="6"/>
    <n v="0"/>
    <n v="0"/>
    <x v="7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x v="6"/>
    <n v="2"/>
    <n v="25"/>
    <x v="2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s v="N/A"/>
    <b v="0"/>
    <x v="1"/>
    <x v="6"/>
    <n v="0"/>
    <n v="0"/>
    <x v="3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s v="N/A"/>
    <b v="0"/>
    <x v="1"/>
    <x v="6"/>
    <n v="0"/>
    <n v="0"/>
    <x v="3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x v="6"/>
    <n v="10"/>
    <n v="10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x v="6"/>
    <n v="2"/>
    <n v="202"/>
    <x v="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x v="6"/>
    <n v="1"/>
    <n v="25"/>
    <x v="3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x v="40"/>
    <n v="104"/>
    <n v="99.54"/>
    <x v="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x v="40"/>
    <n v="105"/>
    <n v="75"/>
    <x v="1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x v="40"/>
    <n v="100"/>
    <n v="215.25"/>
    <x v="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x v="40"/>
    <n v="133"/>
    <n v="120.55"/>
    <x v="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x v="40"/>
    <n v="113"/>
    <n v="37.67"/>
    <x v="1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x v="40"/>
    <n v="103"/>
    <n v="172.23"/>
    <x v="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x v="40"/>
    <n v="120"/>
    <n v="111.11"/>
    <x v="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x v="40"/>
    <n v="130"/>
    <n v="25.46"/>
    <x v="1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x v="40"/>
    <n v="101"/>
    <n v="267.64999999999998"/>
    <x v="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x v="40"/>
    <n v="109"/>
    <n v="75.959999999999994"/>
    <x v="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x v="40"/>
    <n v="102"/>
    <n v="59.04"/>
    <x v="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x v="40"/>
    <n v="110"/>
    <n v="50.11"/>
    <x v="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x v="40"/>
    <n v="101"/>
    <n v="55.5"/>
    <x v="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x v="40"/>
    <n v="100"/>
    <n v="166.67"/>
    <x v="1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x v="40"/>
    <n v="106"/>
    <n v="47.43"/>
    <x v="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x v="40"/>
    <n v="100"/>
    <n v="64.94"/>
    <x v="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x v="40"/>
    <n v="100"/>
    <n v="55.56"/>
    <x v="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x v="40"/>
    <n v="113"/>
    <n v="74.22"/>
    <x v="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x v="40"/>
    <n v="103"/>
    <n v="106.93"/>
    <x v="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x v="40"/>
    <n v="117"/>
    <n v="41.7"/>
    <x v="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x v="40"/>
    <n v="108"/>
    <n v="74.239999999999995"/>
    <x v="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x v="40"/>
    <n v="100"/>
    <n v="73.33"/>
    <x v="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x v="40"/>
    <n v="100"/>
    <n v="100"/>
    <x v="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x v="40"/>
    <n v="146"/>
    <n v="38.42"/>
    <x v="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x v="40"/>
    <n v="110"/>
    <n v="166.97"/>
    <x v="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x v="40"/>
    <n v="108"/>
    <n v="94.91"/>
    <x v="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x v="40"/>
    <n v="100"/>
    <n v="100"/>
    <x v="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x v="40"/>
    <n v="100"/>
    <n v="143.21"/>
    <x v="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x v="40"/>
    <n v="107"/>
    <n v="90.82"/>
    <x v="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x v="40"/>
    <n v="143"/>
    <n v="48.54"/>
    <x v="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x v="40"/>
    <n v="105"/>
    <n v="70.03"/>
    <x v="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x v="40"/>
    <n v="104"/>
    <n v="135.63"/>
    <x v="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x v="40"/>
    <n v="120"/>
    <n v="100"/>
    <x v="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x v="40"/>
    <n v="110"/>
    <n v="94.9"/>
    <x v="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x v="40"/>
    <n v="102"/>
    <n v="75.37"/>
    <x v="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x v="40"/>
    <n v="129"/>
    <n v="64.459999999999994"/>
    <x v="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x v="40"/>
    <n v="115"/>
    <n v="115"/>
    <x v="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x v="40"/>
    <n v="151"/>
    <n v="100.5"/>
    <x v="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x v="40"/>
    <n v="111"/>
    <n v="93.77"/>
    <x v="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x v="40"/>
    <n v="100"/>
    <n v="35.1"/>
    <x v="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x v="40"/>
    <n v="1"/>
    <n v="500"/>
    <x v="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x v="40"/>
    <n v="3"/>
    <n v="29"/>
    <x v="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s v="N/A"/>
    <b v="0"/>
    <x v="1"/>
    <x v="40"/>
    <n v="0"/>
    <n v="0"/>
    <x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s v="N/A"/>
    <b v="0"/>
    <x v="1"/>
    <x v="40"/>
    <n v="0"/>
    <n v="0"/>
    <x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x v="40"/>
    <n v="0"/>
    <n v="17.5"/>
    <x v="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x v="40"/>
    <n v="60"/>
    <n v="174"/>
    <x v="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x v="40"/>
    <n v="1"/>
    <n v="50"/>
    <x v="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x v="40"/>
    <n v="2"/>
    <n v="5"/>
    <x v="1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x v="40"/>
    <n v="0"/>
    <n v="1"/>
    <x v="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x v="40"/>
    <n v="90"/>
    <n v="145.41"/>
    <x v="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x v="40"/>
    <n v="1"/>
    <n v="205"/>
    <x v="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x v="40"/>
    <n v="4"/>
    <n v="100.5"/>
    <x v="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x v="40"/>
    <n v="4"/>
    <n v="55.06"/>
    <x v="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x v="40"/>
    <n v="9"/>
    <n v="47.33"/>
    <x v="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s v="N/A"/>
    <b v="0"/>
    <x v="1"/>
    <x v="40"/>
    <n v="0"/>
    <n v="0"/>
    <x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x v="40"/>
    <n v="20"/>
    <n v="58.95"/>
    <x v="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s v="N/A"/>
    <b v="0"/>
    <x v="1"/>
    <x v="40"/>
    <n v="0"/>
    <n v="0"/>
    <x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x v="40"/>
    <n v="0"/>
    <n v="1.5"/>
    <x v="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x v="40"/>
    <n v="0"/>
    <n v="5"/>
    <x v="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x v="40"/>
    <n v="30"/>
    <n v="50.56"/>
    <x v="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x v="6"/>
    <n v="100"/>
    <n v="41.67"/>
    <x v="3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x v="6"/>
    <n v="101"/>
    <n v="53.29"/>
    <x v="3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x v="6"/>
    <n v="122"/>
    <n v="70.23"/>
    <x v="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x v="6"/>
    <n v="330"/>
    <n v="43.42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x v="6"/>
    <n v="110"/>
    <n v="199.18"/>
    <x v="3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x v="6"/>
    <n v="101"/>
    <n v="78.52"/>
    <x v="3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x v="6"/>
    <n v="140"/>
    <n v="61.82"/>
    <x v="3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x v="6"/>
    <n v="100"/>
    <n v="50"/>
    <x v="3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x v="6"/>
    <n v="119"/>
    <n v="48.34"/>
    <x v="3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x v="6"/>
    <n v="107"/>
    <n v="107.25"/>
    <x v="3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x v="6"/>
    <n v="228"/>
    <n v="57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x v="6"/>
    <n v="106"/>
    <n v="40.92"/>
    <x v="3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x v="6"/>
    <n v="143"/>
    <n v="21.5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x v="6"/>
    <n v="105"/>
    <n v="79.540000000000006"/>
    <x v="3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x v="6"/>
    <n v="110"/>
    <n v="72.38"/>
    <x v="2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x v="6"/>
    <n v="106"/>
    <n v="64.63"/>
    <x v="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x v="6"/>
    <n v="108"/>
    <n v="38.57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x v="6"/>
    <n v="105"/>
    <n v="107.57"/>
    <x v="2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x v="6"/>
    <n v="119"/>
    <n v="27.5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x v="6"/>
    <n v="153"/>
    <n v="70.459999999999994"/>
    <x v="3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x v="6"/>
    <n v="100"/>
    <n v="178.57"/>
    <x v="2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x v="6"/>
    <n v="100"/>
    <n v="62.63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x v="6"/>
    <n v="225"/>
    <n v="75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x v="6"/>
    <n v="106"/>
    <n v="58.9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x v="6"/>
    <n v="105"/>
    <n v="139.56"/>
    <x v="3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x v="6"/>
    <n v="117"/>
    <n v="70"/>
    <x v="3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x v="6"/>
    <n v="109"/>
    <n v="57.39"/>
    <x v="3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x v="6"/>
    <n v="160"/>
    <n v="40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x v="6"/>
    <n v="113"/>
    <n v="64.290000000000006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x v="6"/>
    <n v="102"/>
    <n v="120.12"/>
    <x v="3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x v="6"/>
    <n v="101"/>
    <n v="1008.24"/>
    <x v="9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x v="6"/>
    <n v="101"/>
    <n v="63.28"/>
    <x v="3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x v="6"/>
    <n v="6500"/>
    <n v="21.67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x v="6"/>
    <n v="9"/>
    <n v="25.65"/>
    <x v="4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x v="6"/>
    <n v="22"/>
    <n v="47.7"/>
    <x v="2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x v="6"/>
    <n v="21"/>
    <n v="56.05"/>
    <x v="2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x v="6"/>
    <n v="41"/>
    <n v="81.319999999999993"/>
    <x v="2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x v="6"/>
    <n v="2"/>
    <n v="70.17"/>
    <x v="13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x v="6"/>
    <n v="3"/>
    <n v="23.63"/>
    <x v="2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x v="6"/>
    <n v="16"/>
    <n v="188.56"/>
    <x v="4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x v="6"/>
    <n v="16"/>
    <n v="49.51"/>
    <x v="4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x v="6"/>
    <n v="7"/>
    <n v="75.459999999999994"/>
    <x v="11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x v="6"/>
    <n v="4"/>
    <n v="9.5"/>
    <x v="3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x v="6"/>
    <n v="34"/>
    <n v="35.5"/>
    <x v="3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x v="6"/>
    <n v="0"/>
    <n v="10"/>
    <x v="4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x v="6"/>
    <n v="0"/>
    <n v="13"/>
    <x v="9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x v="6"/>
    <n v="16"/>
    <n v="89.4"/>
    <x v="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x v="6"/>
    <n v="3"/>
    <n v="25"/>
    <x v="3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x v="6"/>
    <n v="0"/>
    <n v="1"/>
    <x v="2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x v="6"/>
    <n v="5"/>
    <n v="65"/>
    <x v="2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x v="6"/>
    <n v="2"/>
    <n v="10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x v="6"/>
    <n v="0"/>
    <n v="1"/>
    <x v="3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x v="6"/>
    <n v="18"/>
    <n v="81.540000000000006"/>
    <x v="2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x v="6"/>
    <n v="5"/>
    <n v="100"/>
    <x v="3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x v="6"/>
    <n v="0"/>
    <n v="1"/>
    <x v="2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s v="N/A"/>
    <b v="0"/>
    <x v="1"/>
    <x v="6"/>
    <n v="0"/>
    <n v="0"/>
    <x v="2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x v="6"/>
    <n v="1"/>
    <n v="20"/>
    <x v="2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x v="6"/>
    <n v="27"/>
    <n v="46.43"/>
    <x v="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x v="6"/>
    <n v="1"/>
    <n v="5.5"/>
    <x v="3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x v="6"/>
    <n v="13"/>
    <n v="50.2"/>
    <x v="3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x v="40"/>
    <n v="0"/>
    <n v="10"/>
    <x v="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x v="40"/>
    <n v="3"/>
    <n v="30.13"/>
    <x v="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x v="40"/>
    <n v="15"/>
    <n v="150"/>
    <x v="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x v="40"/>
    <n v="3"/>
    <n v="13.33"/>
    <x v="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s v="N/A"/>
    <b v="0"/>
    <x v="1"/>
    <x v="40"/>
    <n v="0"/>
    <n v="0"/>
    <x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s v="N/A"/>
    <b v="0"/>
    <x v="1"/>
    <x v="40"/>
    <n v="0"/>
    <n v="0"/>
    <x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s v="N/A"/>
    <b v="0"/>
    <x v="1"/>
    <x v="40"/>
    <n v="0"/>
    <n v="0"/>
    <x v="1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s v="N/A"/>
    <b v="0"/>
    <x v="1"/>
    <x v="40"/>
    <n v="0"/>
    <n v="0"/>
    <x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x v="40"/>
    <n v="53"/>
    <n v="44.76"/>
    <x v="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x v="40"/>
    <n v="5"/>
    <n v="88.64"/>
    <x v="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x v="40"/>
    <n v="0"/>
    <n v="10"/>
    <x v="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s v="N/A"/>
    <b v="0"/>
    <x v="1"/>
    <x v="40"/>
    <n v="0"/>
    <n v="0"/>
    <x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x v="40"/>
    <n v="13"/>
    <n v="57.65"/>
    <x v="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x v="40"/>
    <n v="5"/>
    <n v="25"/>
    <x v="1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s v="N/A"/>
    <b v="0"/>
    <x v="1"/>
    <x v="40"/>
    <n v="0"/>
    <n v="0"/>
    <x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s v="N/A"/>
    <b v="0"/>
    <x v="1"/>
    <x v="40"/>
    <n v="0"/>
    <n v="0"/>
    <x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s v="N/A"/>
    <b v="0"/>
    <x v="1"/>
    <x v="40"/>
    <n v="0"/>
    <n v="0"/>
    <x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s v="N/A"/>
    <b v="0"/>
    <x v="1"/>
    <x v="40"/>
    <n v="0"/>
    <n v="0"/>
    <x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s v="N/A"/>
    <b v="0"/>
    <x v="1"/>
    <x v="40"/>
    <n v="0"/>
    <n v="0"/>
    <x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x v="40"/>
    <n v="2"/>
    <n v="17.5"/>
    <x v="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x v="6"/>
    <n v="27"/>
    <n v="38.71"/>
    <x v="3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x v="6"/>
    <n v="1"/>
    <n v="13.11"/>
    <x v="2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x v="6"/>
    <n v="17"/>
    <n v="315.5"/>
    <x v="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x v="6"/>
    <n v="33"/>
    <n v="37.14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s v="N/A"/>
    <b v="0"/>
    <x v="1"/>
    <x v="6"/>
    <n v="0"/>
    <n v="0"/>
    <x v="3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x v="6"/>
    <n v="22"/>
    <n v="128.27000000000001"/>
    <x v="9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x v="6"/>
    <n v="3"/>
    <n v="47.27"/>
    <x v="5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x v="6"/>
    <n v="5"/>
    <n v="50"/>
    <x v="3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x v="6"/>
    <n v="11"/>
    <n v="42.5"/>
    <x v="3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x v="6"/>
    <n v="18"/>
    <n v="44"/>
    <x v="3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x v="6"/>
    <n v="33"/>
    <n v="50.88"/>
    <x v="3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x v="6"/>
    <n v="1"/>
    <n v="62.5"/>
    <x v="4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x v="6"/>
    <n v="5"/>
    <n v="27"/>
    <x v="3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x v="6"/>
    <n v="1"/>
    <n v="25"/>
    <x v="3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x v="6"/>
    <n v="49"/>
    <n v="47.26"/>
    <x v="3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s v="N/A"/>
    <b v="0"/>
    <x v="1"/>
    <x v="6"/>
    <n v="0"/>
    <n v="0"/>
    <x v="3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x v="6"/>
    <n v="0"/>
    <n v="1.5"/>
    <x v="4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x v="6"/>
    <n v="12"/>
    <n v="24.71"/>
    <x v="3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x v="6"/>
    <n v="67"/>
    <n v="63.13"/>
    <x v="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x v="6"/>
    <n v="15"/>
    <n v="38.25"/>
    <x v="3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x v="6"/>
    <n v="9"/>
    <n v="16.25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x v="6"/>
    <n v="0"/>
    <n v="33.75"/>
    <x v="9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x v="6"/>
    <n v="3"/>
    <n v="61.67"/>
    <x v="2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x v="6"/>
    <n v="37"/>
    <n v="83.14"/>
    <x v="2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x v="6"/>
    <n v="0"/>
    <n v="1"/>
    <x v="5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x v="6"/>
    <n v="10"/>
    <n v="142.86000000000001"/>
    <x v="4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x v="6"/>
    <n v="36"/>
    <n v="33.67"/>
    <x v="3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x v="6"/>
    <n v="0"/>
    <n v="5"/>
    <x v="3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s v="N/A"/>
    <b v="0"/>
    <x v="1"/>
    <x v="6"/>
    <n v="0"/>
    <n v="0"/>
    <x v="3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x v="6"/>
    <n v="0"/>
    <n v="10"/>
    <x v="3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x v="6"/>
    <n v="0"/>
    <n v="40"/>
    <x v="9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x v="6"/>
    <n v="2"/>
    <n v="30"/>
    <x v="2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x v="6"/>
    <n v="5"/>
    <n v="45"/>
    <x v="3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s v="N/A"/>
    <b v="0"/>
    <x v="1"/>
    <x v="6"/>
    <n v="0"/>
    <n v="0"/>
    <x v="3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x v="6"/>
    <n v="8"/>
    <n v="10.17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x v="6"/>
    <n v="12"/>
    <n v="81.41"/>
    <x v="4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x v="6"/>
    <n v="15"/>
    <n v="57.25"/>
    <x v="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x v="6"/>
    <n v="10"/>
    <n v="5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x v="6"/>
    <n v="0"/>
    <n v="15"/>
    <x v="2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x v="6"/>
    <n v="1"/>
    <n v="12.5"/>
    <x v="3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x v="6"/>
    <n v="13"/>
    <n v="93"/>
    <x v="2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x v="6"/>
    <n v="2"/>
    <n v="32.36"/>
    <x v="7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s v="N/A"/>
    <b v="0"/>
    <x v="1"/>
    <x v="6"/>
    <n v="0"/>
    <n v="0"/>
    <x v="4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s v="N/A"/>
    <b v="0"/>
    <x v="1"/>
    <x v="6"/>
    <n v="0"/>
    <n v="0"/>
    <x v="2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x v="6"/>
    <n v="0"/>
    <n v="1"/>
    <x v="4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x v="6"/>
    <n v="16"/>
    <n v="91.83"/>
    <x v="2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x v="6"/>
    <n v="11"/>
    <n v="45.83"/>
    <x v="2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x v="6"/>
    <n v="44"/>
    <n v="57.17"/>
    <x v="3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s v="N/A"/>
    <b v="0"/>
    <x v="1"/>
    <x v="6"/>
    <n v="0"/>
    <n v="0"/>
    <x v="7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x v="6"/>
    <n v="86"/>
    <n v="248.5"/>
    <x v="3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x v="6"/>
    <n v="12"/>
    <n v="79.400000000000006"/>
    <x v="3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x v="6"/>
    <n v="0"/>
    <n v="5"/>
    <x v="2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x v="6"/>
    <n v="0"/>
    <n v="5.5"/>
    <x v="2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x v="6"/>
    <n v="1"/>
    <n v="25"/>
    <x v="2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s v="N/A"/>
    <b v="0"/>
    <x v="1"/>
    <x v="6"/>
    <n v="0"/>
    <n v="0"/>
    <x v="3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x v="6"/>
    <n v="36"/>
    <n v="137.08000000000001"/>
    <x v="2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s v="N/A"/>
    <b v="0"/>
    <x v="1"/>
    <x v="6"/>
    <n v="0"/>
    <n v="0"/>
    <x v="2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x v="6"/>
    <n v="0"/>
    <n v="5"/>
    <x v="3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x v="6"/>
    <n v="3"/>
    <n v="39"/>
    <x v="2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x v="6"/>
    <n v="3"/>
    <n v="50.5"/>
    <x v="3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s v="N/A"/>
    <b v="0"/>
    <x v="1"/>
    <x v="6"/>
    <n v="0"/>
    <n v="0"/>
    <x v="11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x v="6"/>
    <n v="16"/>
    <n v="49.28"/>
    <x v="4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x v="6"/>
    <n v="1"/>
    <n v="25"/>
    <x v="3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x v="6"/>
    <n v="0"/>
    <n v="1"/>
    <x v="9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x v="6"/>
    <n v="0"/>
    <n v="25"/>
    <x v="12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s v="N/A"/>
    <b v="0"/>
    <x v="1"/>
    <x v="6"/>
    <n v="0"/>
    <n v="0"/>
    <x v="5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s v="N/A"/>
    <b v="0"/>
    <x v="1"/>
    <x v="6"/>
    <n v="0"/>
    <n v="0"/>
    <x v="12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x v="6"/>
    <n v="24"/>
    <n v="53.13"/>
    <x v="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s v="N/A"/>
    <b v="0"/>
    <x v="1"/>
    <x v="6"/>
    <n v="0"/>
    <n v="0"/>
    <x v="2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x v="6"/>
    <n v="0"/>
    <n v="7"/>
    <x v="12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x v="6"/>
    <n v="32"/>
    <n v="40.06"/>
    <x v="3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x v="6"/>
    <n v="24"/>
    <n v="24.33"/>
    <x v="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x v="6"/>
    <n v="2"/>
    <n v="11.25"/>
    <x v="3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x v="6"/>
    <n v="0"/>
    <n v="10.5"/>
    <x v="2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x v="6"/>
    <n v="3"/>
    <n v="15"/>
    <x v="3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s v="N/A"/>
    <b v="0"/>
    <x v="1"/>
    <x v="6"/>
    <n v="0"/>
    <n v="0"/>
    <x v="4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x v="6"/>
    <n v="6"/>
    <n v="42"/>
    <x v="3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x v="6"/>
    <n v="14"/>
    <n v="71.25"/>
    <x v="3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x v="6"/>
    <n v="1"/>
    <n v="22.5"/>
    <x v="2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x v="6"/>
    <n v="24"/>
    <n v="41"/>
    <x v="3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x v="6"/>
    <n v="11"/>
    <n v="47.91"/>
    <x v="2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x v="6"/>
    <n v="7"/>
    <n v="35.17"/>
    <x v="3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x v="6"/>
    <n v="0"/>
    <n v="5.5"/>
    <x v="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x v="6"/>
    <n v="1"/>
    <n v="22.67"/>
    <x v="4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x v="6"/>
    <n v="21"/>
    <n v="26.38"/>
    <x v="3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x v="6"/>
    <n v="78"/>
    <n v="105.54"/>
    <x v="2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x v="6"/>
    <n v="32"/>
    <n v="29.09"/>
    <x v="3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s v="N/A"/>
    <b v="0"/>
    <x v="1"/>
    <x v="6"/>
    <n v="0"/>
    <n v="0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x v="6"/>
    <n v="48"/>
    <n v="62"/>
    <x v="3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x v="6"/>
    <n v="1"/>
    <n v="217.5"/>
    <x v="9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x v="6"/>
    <n v="11"/>
    <n v="26.75"/>
    <x v="3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x v="6"/>
    <n v="2"/>
    <n v="18.329999999999998"/>
    <x v="2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x v="6"/>
    <n v="18"/>
    <n v="64.290000000000006"/>
    <x v="3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x v="6"/>
    <n v="4"/>
    <n v="175"/>
    <x v="11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x v="6"/>
    <n v="20"/>
    <n v="34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x v="6"/>
    <n v="35"/>
    <n v="84.28"/>
    <x v="4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x v="6"/>
    <n v="6"/>
    <n v="9.5"/>
    <x v="3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x v="6"/>
    <n v="32"/>
    <n v="33.74"/>
    <x v="3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x v="6"/>
    <n v="10"/>
    <n v="37.54"/>
    <x v="2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x v="6"/>
    <n v="38"/>
    <n v="11.62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x v="6"/>
    <n v="2"/>
    <n v="8"/>
    <x v="3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s v="N/A"/>
    <b v="0"/>
    <x v="1"/>
    <x v="6"/>
    <n v="0"/>
    <n v="0"/>
    <x v="3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x v="6"/>
    <n v="4"/>
    <n v="23"/>
    <x v="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x v="6"/>
    <n v="20"/>
    <n v="100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x v="6"/>
    <n v="5"/>
    <n v="60.11"/>
    <x v="4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x v="6"/>
    <n v="0"/>
    <n v="3"/>
    <x v="9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x v="6"/>
    <n v="0"/>
    <n v="5"/>
    <x v="3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x v="6"/>
    <n v="35"/>
    <n v="17.5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x v="6"/>
    <n v="17"/>
    <n v="29.24"/>
    <x v="3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s v="N/A"/>
    <b v="0"/>
    <x v="1"/>
    <x v="6"/>
    <n v="0"/>
    <n v="0"/>
    <x v="3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x v="6"/>
    <n v="57"/>
    <n v="59.58"/>
    <x v="3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x v="6"/>
    <n v="17"/>
    <n v="82.57"/>
    <x v="2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x v="6"/>
    <n v="0"/>
    <n v="10"/>
    <x v="2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x v="6"/>
    <n v="38"/>
    <n v="32.36"/>
    <x v="3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x v="6"/>
    <n v="2"/>
    <n v="5.75"/>
    <x v="3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x v="6"/>
    <n v="10"/>
    <n v="100.5"/>
    <x v="3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x v="6"/>
    <n v="0"/>
    <n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x v="6"/>
    <n v="1"/>
    <n v="20"/>
    <x v="3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x v="6"/>
    <n v="0"/>
    <n v="2"/>
    <x v="11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x v="6"/>
    <n v="0"/>
    <n v="5"/>
    <x v="3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x v="6"/>
    <n v="6"/>
    <n v="15"/>
    <x v="3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x v="6"/>
    <n v="4"/>
    <n v="25"/>
    <x v="3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x v="6"/>
    <n v="24"/>
    <n v="45.84"/>
    <x v="2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x v="6"/>
    <n v="8"/>
    <n v="4.75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s v="N/A"/>
    <b v="0"/>
    <x v="1"/>
    <x v="6"/>
    <n v="0"/>
    <n v="0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x v="6"/>
    <n v="1"/>
    <n v="13"/>
    <x v="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s v="N/A"/>
    <b v="0"/>
    <x v="1"/>
    <x v="6"/>
    <n v="0"/>
    <n v="0"/>
    <x v="2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x v="6"/>
    <n v="0"/>
    <n v="1"/>
    <x v="2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x v="6"/>
    <n v="14"/>
    <n v="10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x v="6"/>
    <n v="1"/>
    <n v="52.5"/>
    <x v="4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x v="6"/>
    <n v="9"/>
    <n v="32.5"/>
    <x v="3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x v="6"/>
    <n v="1"/>
    <n v="7.25"/>
    <x v="3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x v="6"/>
    <n v="17"/>
    <n v="33.33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x v="6"/>
    <n v="1"/>
    <n v="62.5"/>
    <x v="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x v="6"/>
    <n v="70"/>
    <n v="63.56"/>
    <x v="5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s v="N/A"/>
    <b v="0"/>
    <x v="1"/>
    <x v="6"/>
    <n v="0"/>
    <n v="0"/>
    <x v="2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x v="6"/>
    <n v="1"/>
    <n v="10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x v="6"/>
    <n v="5"/>
    <n v="62.5"/>
    <x v="2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s v="N/A"/>
    <b v="0"/>
    <x v="1"/>
    <x v="6"/>
    <n v="0"/>
    <n v="0"/>
    <x v="3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x v="6"/>
    <n v="7"/>
    <n v="30.71"/>
    <x v="3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x v="6"/>
    <n v="28"/>
    <n v="51"/>
    <x v="3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s v="N/A"/>
    <b v="0"/>
    <x v="1"/>
    <x v="6"/>
    <n v="0"/>
    <n v="0"/>
    <x v="7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x v="6"/>
    <n v="16"/>
    <n v="66.67"/>
    <x v="3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s v="N/A"/>
    <b v="0"/>
    <x v="1"/>
    <x v="6"/>
    <n v="0"/>
    <n v="0"/>
    <x v="2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x v="6"/>
    <n v="7"/>
    <n v="59"/>
    <x v="2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x v="6"/>
    <n v="26"/>
    <n v="65.34"/>
    <x v="7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x v="6"/>
    <n v="1"/>
    <n v="100"/>
    <x v="4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x v="6"/>
    <n v="37"/>
    <n v="147.4"/>
    <x v="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x v="6"/>
    <n v="47"/>
    <n v="166.06"/>
    <x v="2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x v="6"/>
    <n v="11"/>
    <n v="40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x v="6"/>
    <n v="12"/>
    <n v="75.25"/>
    <x v="3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x v="6"/>
    <n v="60"/>
    <n v="60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x v="6"/>
    <n v="31"/>
    <n v="1250"/>
    <x v="2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x v="6"/>
    <n v="0"/>
    <n v="10.5"/>
    <x v="2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x v="6"/>
    <n v="0"/>
    <n v="7"/>
    <x v="4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s v="N/A"/>
    <b v="0"/>
    <x v="1"/>
    <x v="6"/>
    <n v="0"/>
    <n v="0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x v="6"/>
    <n v="38"/>
    <n v="56.25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x v="6"/>
    <n v="0"/>
    <n v="1"/>
    <x v="2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x v="6"/>
    <n v="8"/>
    <n v="38.33"/>
    <x v="2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x v="6"/>
    <n v="2"/>
    <n v="27.5"/>
    <x v="2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x v="6"/>
    <n v="18"/>
    <n v="32.979999999999997"/>
    <x v="5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x v="6"/>
    <n v="0"/>
    <n v="16"/>
    <x v="7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x v="6"/>
    <n v="0"/>
    <n v="1"/>
    <x v="3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s v="N/A"/>
    <b v="0"/>
    <x v="1"/>
    <x v="6"/>
    <n v="0"/>
    <n v="0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x v="6"/>
    <n v="38"/>
    <n v="86.62"/>
    <x v="3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x v="6"/>
    <n v="22"/>
    <n v="55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s v="N/A"/>
    <b v="0"/>
    <x v="1"/>
    <x v="6"/>
    <n v="0"/>
    <n v="0"/>
    <x v="2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x v="6"/>
    <n v="18"/>
    <n v="41.95"/>
    <x v="2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x v="6"/>
    <n v="53"/>
    <n v="88.33"/>
    <x v="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x v="6"/>
    <n v="22"/>
    <n v="129.16999999999999"/>
    <x v="3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x v="6"/>
    <n v="3"/>
    <n v="23.75"/>
    <x v="3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x v="6"/>
    <n v="3"/>
    <n v="35.71"/>
    <x v="4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x v="6"/>
    <n v="3"/>
    <n v="57"/>
    <x v="4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s v="N/A"/>
    <b v="0"/>
    <x v="1"/>
    <x v="6"/>
    <n v="0"/>
    <n v="0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x v="6"/>
    <n v="2"/>
    <n v="163.33000000000001"/>
    <x v="7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x v="6"/>
    <n v="1"/>
    <n v="15"/>
    <x v="2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x v="6"/>
    <n v="19"/>
    <n v="64.17"/>
    <x v="3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x v="6"/>
    <n v="1"/>
    <n v="6.75"/>
    <x v="3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x v="6"/>
    <n v="0"/>
    <n v="25"/>
    <x v="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x v="6"/>
    <n v="61"/>
    <n v="179.12"/>
    <x v="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x v="6"/>
    <n v="1"/>
    <n v="34.950000000000003"/>
    <x v="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x v="6"/>
    <n v="34"/>
    <n v="33.08"/>
    <x v="3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x v="6"/>
    <n v="17"/>
    <n v="27.5"/>
    <x v="3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s v="N/A"/>
    <b v="0"/>
    <x v="1"/>
    <x v="6"/>
    <n v="0"/>
    <n v="0"/>
    <x v="7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x v="6"/>
    <n v="0"/>
    <n v="2"/>
    <x v="3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x v="6"/>
    <n v="1"/>
    <n v="18.5"/>
    <x v="3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x v="6"/>
    <n v="27"/>
    <n v="35"/>
    <x v="3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x v="6"/>
    <n v="29"/>
    <n v="44.31"/>
    <x v="3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s v="N/A"/>
    <b v="0"/>
    <x v="1"/>
    <x v="6"/>
    <n v="0"/>
    <n v="0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x v="6"/>
    <n v="9"/>
    <n v="222.5"/>
    <x v="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s v="N/A"/>
    <b v="0"/>
    <x v="1"/>
    <x v="6"/>
    <n v="0"/>
    <n v="0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x v="6"/>
    <n v="0"/>
    <n v="5"/>
    <x v="3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s v="N/A"/>
    <b v="0"/>
    <x v="1"/>
    <x v="6"/>
    <n v="0"/>
    <n v="0"/>
    <x v="3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x v="6"/>
    <n v="16"/>
    <n v="29.17"/>
    <x v="3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x v="6"/>
    <n v="2"/>
    <n v="1.5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x v="6"/>
    <n v="22"/>
    <n v="126.5"/>
    <x v="3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x v="6"/>
    <n v="0"/>
    <n v="10"/>
    <x v="3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x v="6"/>
    <n v="0"/>
    <n v="10"/>
    <x v="3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x v="6"/>
    <n v="5"/>
    <n v="9.4"/>
    <x v="3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s v="N/A"/>
    <b v="0"/>
    <x v="1"/>
    <x v="6"/>
    <n v="0"/>
    <n v="0"/>
    <x v="2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x v="6"/>
    <n v="11"/>
    <n v="72"/>
    <x v="3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x v="6"/>
    <n v="5"/>
    <n v="30"/>
    <x v="2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x v="6"/>
    <n v="3"/>
    <n v="10.67"/>
    <x v="3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x v="6"/>
    <n v="13"/>
    <n v="25.5"/>
    <x v="3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x v="6"/>
    <n v="0"/>
    <n v="20"/>
    <x v="9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x v="6"/>
    <n v="2"/>
    <n v="15"/>
    <x v="3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x v="6"/>
    <n v="37"/>
    <n v="91.25"/>
    <x v="3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x v="6"/>
    <n v="3"/>
    <n v="800"/>
    <x v="11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x v="6"/>
    <n v="11"/>
    <n v="80"/>
    <x v="3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s v="N/A"/>
    <b v="0"/>
    <x v="1"/>
    <x v="6"/>
    <n v="0"/>
    <n v="0"/>
    <x v="4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s v="N/A"/>
    <b v="0"/>
    <x v="1"/>
    <x v="6"/>
    <n v="0"/>
    <n v="0"/>
    <x v="9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x v="6"/>
    <n v="1"/>
    <n v="50"/>
    <x v="3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s v="N/A"/>
    <b v="0"/>
    <x v="1"/>
    <x v="6"/>
    <n v="0"/>
    <n v="0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s v="N/A"/>
    <b v="0"/>
    <x v="1"/>
    <x v="6"/>
    <n v="0"/>
    <n v="0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x v="6"/>
    <n v="27"/>
    <n v="22.83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x v="6"/>
    <n v="10"/>
    <n v="16.670000000000002"/>
    <x v="3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x v="6"/>
    <n v="21"/>
    <n v="45.79"/>
    <x v="3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x v="6"/>
    <n v="7"/>
    <n v="383.33"/>
    <x v="11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x v="6"/>
    <n v="71"/>
    <n v="106.97"/>
    <x v="2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x v="6"/>
    <n v="2"/>
    <n v="10.25"/>
    <x v="3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x v="6"/>
    <n v="2"/>
    <n v="59"/>
    <x v="3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s v="N/A"/>
    <b v="0"/>
    <x v="1"/>
    <x v="6"/>
    <n v="0"/>
    <n v="0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x v="6"/>
    <n v="29"/>
    <n v="14.33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x v="6"/>
    <n v="3"/>
    <n v="15.67"/>
    <x v="3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x v="6"/>
    <n v="0"/>
    <n v="1"/>
    <x v="3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x v="6"/>
    <n v="0"/>
    <n v="1"/>
    <x v="3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6">
  <r>
    <n v="520"/>
    <s v="Darktales The Play"/>
    <s v="Tim Arthur's 21st anniversary sell-out production of his 'chilling' and 'sinister' ghostly thriller returns to the Edinburgh Fringe!"/>
    <n v="5000"/>
    <n v="5105"/>
    <x v="0"/>
    <s v="plays"/>
    <n v="102"/>
    <n v="150.15"/>
    <x v="0"/>
    <d v="2015-11-10T16:51:01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plays"/>
    <n v="105"/>
    <n v="93.43"/>
    <x v="0"/>
    <d v="2016-10-03T02:13:39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plays"/>
    <n v="115"/>
    <n v="110.97"/>
    <x v="1"/>
    <d v="2016-03-01T00:58:45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plays"/>
    <n v="121"/>
    <n v="71.790000000000006"/>
    <x v="0"/>
    <d v="2015-08-22T03:11:16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plays"/>
    <n v="109"/>
    <n v="29.26"/>
    <x v="1"/>
    <d v="2016-05-02T17:12:49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plays"/>
    <n v="100"/>
    <n v="1000"/>
    <x v="2"/>
    <d v="2014-07-30T09:37:21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plays"/>
    <n v="114"/>
    <n v="74.349999999999994"/>
    <x v="1"/>
    <d v="2015-07-07T14:12:24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plays"/>
    <n v="101"/>
    <n v="63.83"/>
    <x v="2"/>
    <d v="2017-01-18T04:56:06"/>
    <d v="2017-02-17T16:05:00"/>
    <n v="2017"/>
  </r>
  <r>
    <n v="528"/>
    <s v="Devastated No Matter What"/>
    <s v="A Festival Backed Production of a Full-Length Play."/>
    <n v="1150"/>
    <n v="1330"/>
    <x v="0"/>
    <s v="plays"/>
    <n v="116"/>
    <n v="44.33"/>
    <x v="1"/>
    <d v="2015-05-31T22:05:07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plays"/>
    <n v="130"/>
    <n v="86.94"/>
    <x v="1"/>
    <d v="2016-12-21T00:44:54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plays"/>
    <n v="108"/>
    <n v="126.55"/>
    <x v="1"/>
    <d v="2015-06-02T14:11:08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plays"/>
    <n v="100"/>
    <n v="129.03"/>
    <x v="1"/>
    <d v="2016-11-02T01:33:49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plays"/>
    <n v="123"/>
    <n v="71.239999999999995"/>
    <x v="2"/>
    <d v="2016-04-13T00:10:08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plays"/>
    <n v="100"/>
    <n v="117.88"/>
    <x v="1"/>
    <d v="2016-04-22T10:26:05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plays"/>
    <n v="105"/>
    <n v="327.08"/>
    <x v="3"/>
    <d v="2015-09-23T19:27:50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plays"/>
    <n v="103"/>
    <n v="34.75"/>
    <x v="1"/>
    <d v="2016-12-07T13:05:0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plays"/>
    <n v="118"/>
    <n v="100.06"/>
    <x v="1"/>
    <d v="2015-06-24T08:16:47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plays"/>
    <n v="121"/>
    <n v="40.85"/>
    <x v="1"/>
    <d v="2015-10-05T18:26:31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plays"/>
    <n v="302"/>
    <n v="252.02"/>
    <x v="0"/>
    <d v="2016-04-13T19:04:23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plays"/>
    <n v="101"/>
    <n v="25.16"/>
    <x v="4"/>
    <d v="2016-06-14T01:11:47"/>
    <d v="2016-07-05T01:11:47"/>
    <n v="20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plays"/>
    <n v="101"/>
    <n v="65.16"/>
    <x v="1"/>
    <d v="2016-12-08T05:38:02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plays"/>
    <n v="102"/>
    <n v="32.270000000000003"/>
    <x v="1"/>
    <d v="2015-06-05T13:59:3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plays"/>
    <n v="108"/>
    <n v="81.25"/>
    <x v="1"/>
    <d v="2015-02-04T09:13:47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plays"/>
    <n v="242"/>
    <n v="24.2"/>
    <x v="4"/>
    <d v="2015-04-13T14:54:16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plays"/>
    <n v="100"/>
    <n v="65.87"/>
    <x v="1"/>
    <d v="2016-07-10T03:42:43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plays"/>
    <n v="125"/>
    <n v="36.08"/>
    <x v="1"/>
    <d v="2016-12-05T03:14:05"/>
    <d v="2017-01-04T03:14:05"/>
    <n v="2016"/>
  </r>
  <r>
    <n v="1290"/>
    <s v="I Died... I Came Back, ... Whatever"/>
    <s v="Sometimes your Heart has to STOP for your Life to START."/>
    <n v="3500"/>
    <n v="3800"/>
    <x v="0"/>
    <s v="plays"/>
    <n v="109"/>
    <n v="44.19"/>
    <x v="1"/>
    <d v="2015-03-23T14:45:31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plays"/>
    <n v="146"/>
    <n v="104.07"/>
    <x v="1"/>
    <d v="2015-03-01T15:39:5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plays"/>
    <n v="110"/>
    <n v="35.96"/>
    <x v="1"/>
    <d v="2015-09-09T18:20:28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plays"/>
    <n v="102"/>
    <n v="127.79"/>
    <x v="3"/>
    <d v="2015-10-15T16:49:31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plays"/>
    <n v="122"/>
    <n v="27.73"/>
    <x v="4"/>
    <d v="2015-10-01T10:53:17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plays"/>
    <n v="102"/>
    <n v="39.83"/>
    <x v="1"/>
    <d v="2015-06-29T13:44:57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plays"/>
    <n v="141"/>
    <n v="52.17"/>
    <x v="4"/>
    <d v="2016-02-23T01:12:53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plays"/>
    <n v="110"/>
    <n v="92.04"/>
    <x v="5"/>
    <d v="2016-04-01T17:55:58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plays"/>
    <n v="105"/>
    <n v="63.42"/>
    <x v="1"/>
    <d v="2016-03-29T16:20:32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plays"/>
    <n v="124"/>
    <n v="135.63"/>
    <x v="1"/>
    <d v="2015-06-14T19:32:3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plays"/>
    <n v="135"/>
    <n v="168.75"/>
    <x v="1"/>
    <d v="2016-04-23T16:12:18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plays"/>
    <n v="103"/>
    <n v="70.86"/>
    <x v="1"/>
    <d v="2015-07-10T17:59:38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plays"/>
    <n v="100"/>
    <n v="50"/>
    <x v="1"/>
    <d v="2016-11-01T01:23:31"/>
    <d v="2016-12-01T02:23:31"/>
    <n v="2016"/>
  </r>
  <r>
    <n v="1303"/>
    <s v="Forward Arena Theatre Company: Summer Season"/>
    <s v="Groundbreaking queer theatre."/>
    <n v="3500"/>
    <n v="4559.13"/>
    <x v="0"/>
    <s v="plays"/>
    <n v="130"/>
    <n v="42.21"/>
    <x v="1"/>
    <d v="2016-07-15T10:35:20"/>
    <d v="2016-07-31T11:00:00"/>
    <n v="201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plays"/>
    <n v="105"/>
    <n v="47"/>
    <x v="1"/>
    <d v="2015-01-14T22:35:54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plays"/>
    <n v="120"/>
    <n v="66.67"/>
    <x v="1"/>
    <d v="2015-01-22T22:11:58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plays"/>
    <n v="115"/>
    <n v="18.77"/>
    <x v="1"/>
    <d v="2015-04-09T12:50:46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plays"/>
    <n v="119"/>
    <n v="66.11"/>
    <x v="0"/>
    <d v="2014-10-08T18:54:03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plays"/>
    <n v="105"/>
    <n v="36.86"/>
    <x v="0"/>
    <d v="2016-07-07T04:32:47"/>
    <d v="2016-08-05T21:00:00"/>
    <n v="2016"/>
  </r>
  <r>
    <n v="2786"/>
    <s v="Fierce"/>
    <s v="A heart-melting farce about sex, art and the lovelorn lay-abouts of London-town."/>
    <n v="2500"/>
    <n v="2946"/>
    <x v="0"/>
    <s v="plays"/>
    <n v="118"/>
    <n v="39.81"/>
    <x v="1"/>
    <d v="2014-06-25T13:39:40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plays"/>
    <n v="120"/>
    <n v="31.5"/>
    <x v="1"/>
    <d v="2014-06-18T04:45:52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plays"/>
    <n v="103"/>
    <n v="102.5"/>
    <x v="1"/>
    <d v="2016-06-29T16:50:43"/>
    <d v="2016-07-29T16:50:43"/>
    <n v="2016"/>
  </r>
  <r>
    <n v="2789"/>
    <s v="The Adventurers Club"/>
    <s v="BNT's Biggest Adventure So Far: Our 2015 full length production!"/>
    <n v="3000"/>
    <n v="3035"/>
    <x v="0"/>
    <s v="plays"/>
    <n v="101"/>
    <n v="126.46"/>
    <x v="1"/>
    <d v="2015-02-21T00:18:54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plays"/>
    <n v="105"/>
    <n v="47.88"/>
    <x v="1"/>
    <d v="2015-01-12T22:31:43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plays"/>
    <n v="103"/>
    <n v="73.209999999999994"/>
    <x v="1"/>
    <d v="2016-08-09T21:35:59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plays"/>
    <n v="108"/>
    <n v="89.67"/>
    <x v="1"/>
    <d v="2015-06-28T05:32:39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plays"/>
    <n v="111"/>
    <n v="151.46"/>
    <x v="2"/>
    <d v="2015-06-21T10:03:25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plays"/>
    <n v="150"/>
    <n v="25"/>
    <x v="4"/>
    <d v="2016-02-16T16:35:59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plays"/>
    <n v="104"/>
    <n v="36.5"/>
    <x v="4"/>
    <d v="2014-05-21T12:37:21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plays"/>
    <n v="116"/>
    <n v="44"/>
    <x v="4"/>
    <d v="2014-06-05T12:40:28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plays"/>
    <n v="103"/>
    <n v="87.36"/>
    <x v="0"/>
    <d v="2014-06-08T22:34:00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plays"/>
    <n v="101"/>
    <n v="36.47"/>
    <x v="0"/>
    <d v="2015-07-16T16:12:01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plays"/>
    <n v="117"/>
    <n v="44.86"/>
    <x v="0"/>
    <d v="2016-05-17T06:21:10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plays"/>
    <n v="133"/>
    <n v="42.9"/>
    <x v="1"/>
    <d v="2014-11-05T13:16:06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plays"/>
    <n v="133"/>
    <n v="51.23"/>
    <x v="4"/>
    <d v="2014-09-18T05:50:09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plays"/>
    <n v="102"/>
    <n v="33.94"/>
    <x v="1"/>
    <d v="2015-07-07T15:31:47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plays"/>
    <n v="128"/>
    <n v="90.74"/>
    <x v="2"/>
    <d v="2015-06-03T01:34:36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plays"/>
    <n v="115"/>
    <n v="50"/>
    <x v="1"/>
    <d v="2014-08-30T10:53:10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plays"/>
    <n v="110"/>
    <n v="24.44"/>
    <x v="4"/>
    <d v="2015-07-28T12:07:53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plays"/>
    <n v="112"/>
    <n v="44.25"/>
    <x v="1"/>
    <d v="2015-06-30T06:24:50"/>
    <d v="2015-08-05T11:00:00"/>
    <n v="2015"/>
  </r>
  <r>
    <n v="2807"/>
    <s v="The Commission Theatre Co."/>
    <s v="Bringing Shakespeare back to the Playwrights"/>
    <n v="5000"/>
    <n v="6300"/>
    <x v="0"/>
    <s v="plays"/>
    <n v="126"/>
    <n v="67.739999999999995"/>
    <x v="0"/>
    <d v="2015-05-30T20:57:18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plays"/>
    <n v="100"/>
    <n v="65.38"/>
    <x v="1"/>
    <d v="2015-07-23T20:18:55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plays"/>
    <n v="102"/>
    <n v="121.9"/>
    <x v="1"/>
    <d v="2016-03-22T11:55:25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plays"/>
    <n v="108"/>
    <n v="47.46"/>
    <x v="1"/>
    <d v="2014-04-30T03:21:04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plays"/>
    <n v="100"/>
    <n v="92.84"/>
    <x v="2"/>
    <d v="2015-01-24T11:55:03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plays"/>
    <n v="113"/>
    <n v="68.25"/>
    <x v="0"/>
    <d v="2015-02-19T17:51:38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plays"/>
    <n v="128"/>
    <n v="37.21"/>
    <x v="1"/>
    <d v="2016-11-19T17:49:21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plays"/>
    <n v="108"/>
    <n v="25.25"/>
    <x v="1"/>
    <d v="2015-04-09T09:35:15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plays"/>
    <n v="242"/>
    <n v="43.21"/>
    <x v="4"/>
    <d v="2016-07-08T18:38:29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plays"/>
    <n v="142"/>
    <n v="25.13"/>
    <x v="1"/>
    <d v="2015-07-03T11:13:12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plays"/>
    <n v="130"/>
    <n v="23.64"/>
    <x v="4"/>
    <d v="2015-01-19T15:14:22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plays"/>
    <n v="106"/>
    <n v="103.95"/>
    <x v="2"/>
    <d v="2015-09-03T14:21:26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plays"/>
    <n v="105"/>
    <n v="50.38"/>
    <x v="0"/>
    <d v="2015-05-15T12:36:4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plays"/>
    <n v="136"/>
    <n v="13.6"/>
    <x v="4"/>
    <d v="2016-02-01T14:39:49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plays"/>
    <n v="100"/>
    <n v="28.57"/>
    <x v="1"/>
    <d v="2014-08-24T22:08:55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plays"/>
    <n v="100"/>
    <n v="63.83"/>
    <x v="0"/>
    <d v="2015-02-25T16:24:5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plays"/>
    <n v="124"/>
    <n v="8.86"/>
    <x v="4"/>
    <d v="2015-03-04T00:16:46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plays"/>
    <n v="117"/>
    <n v="50.67"/>
    <x v="4"/>
    <d v="2015-05-12T06:29:56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plays"/>
    <n v="103"/>
    <n v="60.78"/>
    <x v="1"/>
    <d v="2015-11-04T19:01:26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plays"/>
    <n v="108"/>
    <n v="113.42"/>
    <x v="1"/>
    <d v="2015-06-16T00:50:12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plays"/>
    <n v="120"/>
    <n v="104.57"/>
    <x v="1"/>
    <d v="2016-05-04T16:24:26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plays"/>
    <n v="100"/>
    <n v="98.31"/>
    <x v="0"/>
    <d v="2015-09-07T06:21:09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plays"/>
    <n v="107"/>
    <n v="35.04"/>
    <x v="1"/>
    <d v="2016-05-05T10:25:18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plays"/>
    <n v="100"/>
    <n v="272.73"/>
    <x v="1"/>
    <d v="2014-04-29T20:09:08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plays"/>
    <n v="111"/>
    <n v="63.85"/>
    <x v="1"/>
    <d v="2015-06-16T19:47:50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plays"/>
    <n v="115"/>
    <n v="30.19"/>
    <x v="1"/>
    <d v="2014-10-26T17:01:34"/>
    <d v="2014-11-23T22:00:00"/>
    <n v="2014"/>
  </r>
  <r>
    <n v="2833"/>
    <s v="Star Man Rocket Man"/>
    <s v="A new play about exploring outer space"/>
    <n v="2700"/>
    <n v="2923"/>
    <x v="0"/>
    <s v="plays"/>
    <n v="108"/>
    <n v="83.51"/>
    <x v="1"/>
    <d v="2015-09-21T03:03:5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plays"/>
    <n v="170"/>
    <n v="64.760000000000005"/>
    <x v="4"/>
    <d v="2015-01-15T23:02:10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plays"/>
    <n v="187"/>
    <n v="20.12"/>
    <x v="1"/>
    <d v="2015-11-05T16:53:37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plays"/>
    <n v="108"/>
    <n v="44.09"/>
    <x v="4"/>
    <d v="2017-01-11T06:16:58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plays"/>
    <n v="100"/>
    <n v="40.479999999999997"/>
    <x v="4"/>
    <d v="2015-10-30T21:48:04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plays"/>
    <n v="120"/>
    <n v="44.54"/>
    <x v="1"/>
    <d v="2014-07-22T14:34:56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plays"/>
    <n v="111"/>
    <n v="125.81"/>
    <x v="1"/>
    <d v="2014-08-02T05:45:54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plays"/>
    <n v="104"/>
    <n v="19.7"/>
    <x v="1"/>
    <d v="2015-02-25T00:51:19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1"/>
    <s v="plays"/>
    <n v="1"/>
    <n v="10"/>
    <x v="1"/>
    <d v="2015-10-14T17:44:57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1"/>
    <s v="plays"/>
    <n v="0"/>
    <n v="0"/>
    <x v="1"/>
    <d v="2014-05-25T22:51:35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plays"/>
    <n v="0"/>
    <n v="0"/>
    <x v="1"/>
    <d v="2016-05-02T17:42:30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plays"/>
    <n v="5"/>
    <n v="30"/>
    <x v="4"/>
    <d v="2016-12-05T13:06:20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plays"/>
    <n v="32"/>
    <n v="60.67"/>
    <x v="0"/>
    <d v="2015-04-09T00:23:53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plays"/>
    <n v="0"/>
    <n v="0"/>
    <x v="0"/>
    <d v="2015-04-14T16:36:34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1"/>
    <s v="plays"/>
    <n v="0"/>
    <n v="0"/>
    <x v="1"/>
    <d v="2016-03-24T19:21:05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plays"/>
    <n v="0"/>
    <n v="23.33"/>
    <x v="6"/>
    <d v="2015-04-29T15:34:19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1"/>
    <s v="plays"/>
    <n v="1"/>
    <n v="5"/>
    <x v="4"/>
    <d v="2016-03-24T10:16:40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plays"/>
    <n v="4"/>
    <n v="23.92"/>
    <x v="0"/>
    <d v="2014-08-07T00:10:11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plays"/>
    <n v="0"/>
    <n v="0"/>
    <x v="1"/>
    <d v="2016-01-21T00:03:49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1"/>
    <s v="plays"/>
    <n v="2"/>
    <n v="15.83"/>
    <x v="0"/>
    <d v="2014-05-22T01:05:03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plays"/>
    <n v="0"/>
    <n v="0"/>
    <x v="0"/>
    <d v="2014-07-16T04:34:57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1"/>
    <s v="plays"/>
    <n v="42"/>
    <n v="29.79"/>
    <x v="1"/>
    <d v="2015-04-17T17:11:59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1"/>
    <s v="plays"/>
    <n v="50"/>
    <n v="60"/>
    <x v="4"/>
    <d v="2016-01-01T00:11:11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1"/>
    <s v="plays"/>
    <n v="5"/>
    <n v="24.33"/>
    <x v="1"/>
    <d v="2015-06-10T00:54:07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1"/>
    <s v="plays"/>
    <n v="20"/>
    <n v="500"/>
    <x v="6"/>
    <d v="2016-12-22T22:04:55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1"/>
    <s v="plays"/>
    <n v="0"/>
    <n v="0"/>
    <x v="1"/>
    <d v="2014-11-11T13:04:55"/>
    <d v="2014-12-05T11:28:00"/>
    <n v="2014"/>
  </r>
  <r>
    <n v="2859"/>
    <s v="Grover Theatre Company (GTC)"/>
    <s v="A theatre company that will create works to inspire young people and get everyone involved."/>
    <n v="2000"/>
    <n v="35"/>
    <x v="1"/>
    <s v="plays"/>
    <n v="2"/>
    <n v="35"/>
    <x v="1"/>
    <d v="2015-08-17T08:41:44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plays"/>
    <n v="7"/>
    <n v="29.56"/>
    <x v="1"/>
    <d v="2016-04-20T19:12:56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1"/>
    <s v="plays"/>
    <n v="32"/>
    <n v="26.67"/>
    <x v="4"/>
    <d v="2015-09-10T14:10:48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plays"/>
    <n v="0"/>
    <n v="18.329999999999998"/>
    <x v="2"/>
    <d v="2014-05-25T18:57:09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1"/>
    <s v="plays"/>
    <n v="0"/>
    <n v="20"/>
    <x v="7"/>
    <d v="2014-07-11T16:12:03"/>
    <d v="2014-09-09T16:12:03"/>
    <n v="2014"/>
  </r>
  <r>
    <n v="2864"/>
    <s v="'Haunting Julia' by Alan Ayckbourn"/>
    <s v="Accessible, original theatre for all!"/>
    <n v="2500"/>
    <n v="40"/>
    <x v="1"/>
    <s v="plays"/>
    <n v="2"/>
    <n v="13.33"/>
    <x v="1"/>
    <d v="2015-06-17T14:43:27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1"/>
    <s v="plays"/>
    <n v="0"/>
    <n v="0"/>
    <x v="1"/>
    <d v="2014-11-07T02:44:19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plays"/>
    <n v="1"/>
    <n v="22.5"/>
    <x v="0"/>
    <d v="2016-09-14T22:55:21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plays"/>
    <n v="20"/>
    <n v="50.4"/>
    <x v="1"/>
    <d v="2016-06-10T04:41:12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plays"/>
    <n v="42"/>
    <n v="105.03"/>
    <x v="3"/>
    <d v="2016-09-05T19:50:54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plays"/>
    <n v="1"/>
    <n v="35.4"/>
    <x v="5"/>
    <d v="2016-06-19T14:14:41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plays"/>
    <n v="15"/>
    <n v="83.33"/>
    <x v="0"/>
    <d v="2014-04-17T04:32:45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1"/>
    <s v="plays"/>
    <n v="5"/>
    <n v="35.92"/>
    <x v="2"/>
    <d v="2014-12-01T17:43:33"/>
    <d v="2014-12-21T17:43:33"/>
    <n v="2014"/>
  </r>
  <r>
    <n v="2872"/>
    <s v="Loud Arts"/>
    <s v="Local Theatre group in Loudoun County, Virginia. Looking for funds to start producing shows!"/>
    <n v="3000"/>
    <n v="0"/>
    <x v="1"/>
    <s v="plays"/>
    <n v="0"/>
    <n v="0"/>
    <x v="1"/>
    <d v="2015-04-21T02:47:18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plays"/>
    <n v="38"/>
    <n v="119.13"/>
    <x v="1"/>
    <d v="2014-12-29T19:37:11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plays"/>
    <n v="5"/>
    <n v="90.33"/>
    <x v="0"/>
    <d v="2016-12-18T20:16:26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1"/>
    <s v="plays"/>
    <n v="0"/>
    <n v="2.33"/>
    <x v="5"/>
    <d v="2016-04-05T03:04:53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plays"/>
    <n v="0"/>
    <n v="0"/>
    <x v="7"/>
    <d v="2015-06-16T17:51:19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plays"/>
    <n v="11"/>
    <n v="108.33"/>
    <x v="0"/>
    <d v="2016-10-29T22:55:24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plays"/>
    <n v="2"/>
    <n v="15.75"/>
    <x v="1"/>
    <d v="2015-05-04T14:46:35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1"/>
    <s v="plays"/>
    <n v="0"/>
    <n v="29"/>
    <x v="2"/>
    <d v="2015-12-21T17:24:21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plays"/>
    <n v="23"/>
    <n v="96.55"/>
    <x v="2"/>
    <d v="2015-07-07T21:44:12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plays"/>
    <n v="0"/>
    <n v="0"/>
    <x v="0"/>
    <d v="2014-10-04T14:20:36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plays"/>
    <n v="34"/>
    <n v="63"/>
    <x v="4"/>
    <d v="2016-04-01T14:18:38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plays"/>
    <n v="19"/>
    <n v="381.6"/>
    <x v="2"/>
    <d v="2016-01-01T21:40:37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1"/>
    <s v="plays"/>
    <n v="0"/>
    <n v="46.25"/>
    <x v="8"/>
    <d v="2014-11-05T17:27:15"/>
    <d v="2014-12-05T17:27:15"/>
    <n v="2014"/>
  </r>
  <r>
    <n v="2885"/>
    <s v="The Wedding"/>
    <s v="An historic and proud work of Polish nationalistic literature performed on stage."/>
    <n v="400"/>
    <n v="130"/>
    <x v="1"/>
    <s v="plays"/>
    <n v="33"/>
    <n v="26"/>
    <x v="4"/>
    <d v="2015-02-12T01:50:01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plays"/>
    <n v="5"/>
    <n v="10"/>
    <x v="4"/>
    <d v="2015-09-14T15:11:24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plays"/>
    <n v="0"/>
    <n v="5"/>
    <x v="1"/>
    <d v="2014-12-12T10:15:24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plays"/>
    <n v="0"/>
    <n v="0"/>
    <x v="9"/>
    <d v="2014-10-10T12:50:40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1"/>
    <s v="plays"/>
    <n v="38"/>
    <n v="81.569999999999993"/>
    <x v="1"/>
    <d v="2014-07-30T20:43:05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1"/>
    <s v="plays"/>
    <n v="1"/>
    <n v="7"/>
    <x v="1"/>
    <d v="2014-07-11T17:49:52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plays"/>
    <n v="3"/>
    <n v="27.3"/>
    <x v="2"/>
    <d v="2016-02-15T21:12:08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1"/>
    <s v="plays"/>
    <n v="9"/>
    <n v="29.41"/>
    <x v="0"/>
    <d v="2014-08-18T17:08:24"/>
    <d v="2014-08-25T21:00:00"/>
    <n v="2014"/>
  </r>
  <r>
    <n v="2893"/>
    <s v="REDISCOVERING KIA THE PLAY"/>
    <s v="Fundraising for REDISCOVERING KIA THE PLAY"/>
    <n v="5000"/>
    <n v="25"/>
    <x v="1"/>
    <s v="plays"/>
    <n v="1"/>
    <n v="12.5"/>
    <x v="0"/>
    <d v="2014-11-10T18:33:15"/>
    <d v="2015-01-09T02:00:00"/>
    <n v="2014"/>
  </r>
  <r>
    <n v="2894"/>
    <s v="How Could You Do This To Me (The Stage Play)"/>
    <s v="This Is A Story About A Woman A Man And A Woman"/>
    <n v="50000"/>
    <n v="0"/>
    <x v="1"/>
    <s v="plays"/>
    <n v="0"/>
    <n v="0"/>
    <x v="7"/>
    <d v="2015-02-02T23:40:15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plays"/>
    <n v="5"/>
    <n v="5.75"/>
    <x v="4"/>
    <d v="2014-06-21T13:19:52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plays"/>
    <n v="21"/>
    <n v="52.08"/>
    <x v="1"/>
    <d v="2016-11-27T21:48:41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1"/>
    <s v="plays"/>
    <n v="5"/>
    <n v="183.33"/>
    <x v="2"/>
    <d v="2015-09-11T15:30:58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plays"/>
    <n v="4"/>
    <n v="26.33"/>
    <x v="0"/>
    <d v="2015-10-01T15:57:33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plays"/>
    <n v="0"/>
    <n v="0"/>
    <x v="2"/>
    <d v="2016-05-25T01:52:38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plays"/>
    <n v="62"/>
    <n v="486.43"/>
    <x v="0"/>
    <d v="2014-07-10T05:37:12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1"/>
    <s v="plays"/>
    <n v="1"/>
    <n v="3"/>
    <x v="4"/>
    <d v="2014-12-09T21:42:19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plays"/>
    <n v="0"/>
    <n v="25"/>
    <x v="7"/>
    <d v="2015-07-25T10:33:16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plays"/>
    <n v="1"/>
    <n v="9.75"/>
    <x v="0"/>
    <d v="2015-07-11T04:00:18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1"/>
    <s v="plays"/>
    <n v="5"/>
    <n v="18.75"/>
    <x v="1"/>
    <d v="2014-10-28T23:13:51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plays"/>
    <n v="18"/>
    <n v="36.590000000000003"/>
    <x v="1"/>
    <d v="2016-08-24T01:21:53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plays"/>
    <n v="9"/>
    <n v="80.709999999999994"/>
    <x v="0"/>
    <d v="2015-07-14T15:34:2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1"/>
    <s v="plays"/>
    <n v="0"/>
    <n v="1"/>
    <x v="1"/>
    <d v="2016-03-15T21:03:5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plays"/>
    <n v="3"/>
    <n v="52.8"/>
    <x v="0"/>
    <d v="2016-05-09T17:33:39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plays"/>
    <n v="0"/>
    <n v="20"/>
    <x v="7"/>
    <d v="2014-10-17T06:23:21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1"/>
    <s v="plays"/>
    <n v="0"/>
    <n v="1"/>
    <x v="9"/>
    <d v="2015-04-13T20:11:27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plays"/>
    <n v="37"/>
    <n v="46.93"/>
    <x v="1"/>
    <d v="2015-05-18T18:27:06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1"/>
    <s v="plays"/>
    <n v="14"/>
    <n v="78.08"/>
    <x v="2"/>
    <d v="2015-12-16T03:09:34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1"/>
    <s v="plays"/>
    <n v="0"/>
    <n v="1"/>
    <x v="2"/>
    <d v="2014-07-08T22:08:59"/>
    <d v="2014-09-06T22:08:59"/>
    <n v="2014"/>
  </r>
  <r>
    <n v="2914"/>
    <s v="Hercules the Panto"/>
    <s v="Hercules must complete four challenges in order to meet the father he never knew"/>
    <n v="25000"/>
    <n v="1"/>
    <x v="1"/>
    <s v="plays"/>
    <n v="0"/>
    <n v="1"/>
    <x v="10"/>
    <d v="2015-01-13T21:46:3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1"/>
    <s v="plays"/>
    <n v="61"/>
    <n v="203.67"/>
    <x v="1"/>
    <d v="2016-02-15T09:33:10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1"/>
    <s v="plays"/>
    <n v="8"/>
    <n v="20.71"/>
    <x v="1"/>
    <d v="2014-04-26T11:26:29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1"/>
    <s v="plays"/>
    <n v="22"/>
    <n v="48.56"/>
    <x v="1"/>
    <d v="2015-08-29T05:37:2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1"/>
    <s v="plays"/>
    <n v="27"/>
    <n v="68.099999999999994"/>
    <x v="0"/>
    <d v="2015-10-01T15:06:47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1"/>
    <s v="plays"/>
    <n v="9"/>
    <n v="8.5"/>
    <x v="4"/>
    <d v="2014-07-06T14:52:0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plays"/>
    <n v="27"/>
    <n v="51.62"/>
    <x v="1"/>
    <d v="2015-02-23T19:01:10"/>
    <d v="2015-03-25T18:01:10"/>
    <n v="201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plays"/>
    <n v="110"/>
    <n v="50.75"/>
    <x v="0"/>
    <d v="2015-02-26T05:05:59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plays"/>
    <n v="122"/>
    <n v="60.9"/>
    <x v="1"/>
    <d v="2015-02-01T05:51:46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plays"/>
    <n v="107"/>
    <n v="109.03"/>
    <x v="2"/>
    <d v="2015-06-02T11:17:04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plays"/>
    <n v="101"/>
    <n v="25.69"/>
    <x v="0"/>
    <d v="2014-07-07T21:50:19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plays"/>
    <n v="109"/>
    <n v="41.92"/>
    <x v="1"/>
    <d v="2015-06-07T17:30:33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plays"/>
    <n v="114"/>
    <n v="88.77"/>
    <x v="2"/>
    <d v="2015-08-17T17:43:32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plays"/>
    <n v="114"/>
    <n v="80.23"/>
    <x v="0"/>
    <d v="2015-02-07T04:44:52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plays"/>
    <n v="106"/>
    <n v="78.94"/>
    <x v="1"/>
    <d v="2016-08-03T12:34:20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plays"/>
    <n v="163"/>
    <n v="95.59"/>
    <x v="1"/>
    <d v="2015-04-03T18:52:33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plays"/>
    <n v="106"/>
    <n v="69.89"/>
    <x v="0"/>
    <d v="2014-06-18T16:04:11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plays"/>
    <n v="100"/>
    <n v="74.53"/>
    <x v="1"/>
    <d v="2014-08-01T15:47:58"/>
    <d v="2014-08-31T15:47:58"/>
    <n v="2014"/>
  </r>
  <r>
    <n v="2972"/>
    <s v="A Bad Plan"/>
    <s v="A group of artists. A mythical art piece. A harrowing quest. And some margaritas."/>
    <n v="2000"/>
    <n v="2107"/>
    <x v="0"/>
    <s v="plays"/>
    <n v="105"/>
    <n v="123.94"/>
    <x v="1"/>
    <d v="2016-11-20T02:38:40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plays"/>
    <n v="175"/>
    <n v="264.85000000000002"/>
    <x v="0"/>
    <d v="2015-12-03T19:38:28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plays"/>
    <n v="102"/>
    <n v="58.62"/>
    <x v="0"/>
    <d v="2014-08-29T01:27:51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plays"/>
    <n v="100"/>
    <n v="70.88"/>
    <x v="0"/>
    <d v="2014-10-29T16:24:46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plays"/>
    <n v="171"/>
    <n v="8.57"/>
    <x v="4"/>
    <d v="2016-02-25T17:32:10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plays"/>
    <n v="114"/>
    <n v="113.57"/>
    <x v="1"/>
    <d v="2015-01-22T21:08:54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plays"/>
    <n v="129"/>
    <n v="60.69"/>
    <x v="4"/>
    <d v="2014-10-10T15:22:27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plays"/>
    <n v="101"/>
    <n v="110.22"/>
    <x v="0"/>
    <d v="2014-12-20T19:47:03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plays"/>
    <n v="109"/>
    <n v="136.46"/>
    <x v="1"/>
    <d v="2015-08-03T21:58:50"/>
    <d v="2015-08-24T02:00:00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plays"/>
    <n v="109"/>
    <n v="139.24"/>
    <x v="3"/>
    <d v="2017-02-14T19:49:01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plays"/>
    <n v="1"/>
    <n v="10"/>
    <x v="1"/>
    <d v="2017-03-09T20:13:3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2"/>
    <s v="plays"/>
    <n v="4"/>
    <n v="93.75"/>
    <x v="2"/>
    <d v="2017-03-14T15:21:56"/>
    <d v="2017-04-14T04:59:00"/>
    <n v="2017"/>
  </r>
  <r>
    <n v="3131"/>
    <s v="SNAKE EYES"/>
    <s v="A Staged Reading of &quot;Snake Eyes,&quot; a new play by Alex Rafala"/>
    <n v="4100"/>
    <n v="645"/>
    <x v="2"/>
    <s v="plays"/>
    <n v="16"/>
    <n v="53.75"/>
    <x v="1"/>
    <d v="2017-03-09T13:54:05"/>
    <d v="2017-04-08T12:54:05"/>
    <n v="2017"/>
  </r>
  <r>
    <n v="3132"/>
    <s v="A Bite of a Snake Play"/>
    <s v="Smells Like Money, Drips Like Honey, Taste Like Mocha, Better Run AWAY"/>
    <n v="30000"/>
    <n v="10"/>
    <x v="2"/>
    <s v="plays"/>
    <n v="0"/>
    <n v="10"/>
    <x v="9"/>
    <d v="2017-02-20T08:24:20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plays"/>
    <n v="108"/>
    <n v="33.75"/>
    <x v="4"/>
    <d v="2017-02-22T13:33:54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plays"/>
    <n v="23"/>
    <n v="18.75"/>
    <x v="1"/>
    <d v="2017-03-06T17:16:59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plays"/>
    <n v="21"/>
    <n v="23.14"/>
    <x v="4"/>
    <d v="2017-03-13T03:38:41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2"/>
    <s v="plays"/>
    <n v="128"/>
    <n v="29.05"/>
    <x v="4"/>
    <d v="2017-02-23T11:05:54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2"/>
    <s v="plays"/>
    <n v="3"/>
    <n v="50"/>
    <x v="1"/>
    <d v="2017-03-13T21:14:29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2"/>
    <s v="plays"/>
    <n v="0"/>
    <n v="0"/>
    <x v="4"/>
    <d v="2017-03-15T15:30:07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plays"/>
    <n v="5"/>
    <n v="450"/>
    <x v="7"/>
    <d v="2017-02-19T06:29:20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plays"/>
    <n v="1"/>
    <n v="24"/>
    <x v="2"/>
    <d v="2017-03-08T17:15:03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plays"/>
    <n v="52"/>
    <n v="32.25"/>
    <x v="4"/>
    <d v="2017-03-06T18:04:48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plays"/>
    <n v="2"/>
    <n v="15"/>
    <x v="1"/>
    <d v="2017-02-17T12:18:59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plays"/>
    <n v="0"/>
    <n v="0"/>
    <x v="4"/>
    <d v="2017-03-14T08:35:56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plays"/>
    <n v="75"/>
    <n v="251.33"/>
    <x v="2"/>
    <d v="2017-03-02T12:55:07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2"/>
    <s v="plays"/>
    <n v="0"/>
    <n v="0"/>
    <x v="10"/>
    <d v="2017-01-27T00:58:54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2"/>
    <s v="plays"/>
    <n v="11"/>
    <n v="437.5"/>
    <x v="7"/>
    <d v="2017-03-02T16:22: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plays"/>
    <n v="118"/>
    <n v="110.35"/>
    <x v="5"/>
    <d v="2014-09-27T23:15:55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plays"/>
    <n v="131"/>
    <n v="41.42"/>
    <x v="1"/>
    <d v="2014-09-09T15:58:04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plays"/>
    <n v="104"/>
    <n v="52"/>
    <x v="1"/>
    <d v="2012-11-13T00:25:00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plays"/>
    <n v="101"/>
    <n v="33.99"/>
    <x v="1"/>
    <d v="2010-10-27T06:20:03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plays"/>
    <n v="100"/>
    <n v="103.35"/>
    <x v="1"/>
    <d v="2014-08-11T20:09:34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plays"/>
    <n v="106"/>
    <n v="34.79"/>
    <x v="1"/>
    <d v="2013-10-03T20:49:27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plays"/>
    <n v="336"/>
    <n v="41.77"/>
    <x v="1"/>
    <d v="2011-03-31T03:42:17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plays"/>
    <n v="113"/>
    <n v="64.27"/>
    <x v="0"/>
    <d v="2012-03-02T21:00:58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plays"/>
    <n v="189"/>
    <n v="31.21"/>
    <x v="0"/>
    <d v="2012-11-20T11:58:4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plays"/>
    <n v="102"/>
    <n v="62.92"/>
    <x v="0"/>
    <d v="2012-04-27T22:52:24"/>
    <d v="2012-06-01T22:52:24"/>
    <n v="2012"/>
  </r>
  <r>
    <n v="3157"/>
    <s v="Summer FourPlay"/>
    <s v="Four Directors.  Four One Acts.  Four Genres.  For You."/>
    <n v="4000"/>
    <n v="4040"/>
    <x v="0"/>
    <s v="plays"/>
    <n v="101"/>
    <n v="98.54"/>
    <x v="1"/>
    <d v="2014-07-09T18:55:05"/>
    <d v="2014-07-19T05:00:00"/>
    <n v="2014"/>
  </r>
  <r>
    <n v="3158"/>
    <s v="Nursery Crimes"/>
    <s v="A 40s crime-noir play using nursery rhyme characters."/>
    <n v="5000"/>
    <n v="5700"/>
    <x v="0"/>
    <s v="plays"/>
    <n v="114"/>
    <n v="82.61"/>
    <x v="0"/>
    <d v="2013-06-22T20:09:12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plays"/>
    <n v="133"/>
    <n v="38.5"/>
    <x v="1"/>
    <d v="2011-12-07T01:36:01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plays"/>
    <n v="102"/>
    <n v="80.16"/>
    <x v="1"/>
    <d v="2014-07-21T06:21:27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plays"/>
    <n v="105"/>
    <n v="28.41"/>
    <x v="1"/>
    <d v="2014-09-15T12:52:02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plays"/>
    <n v="127"/>
    <n v="80.73"/>
    <x v="1"/>
    <d v="2014-06-09T16:27:4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plays"/>
    <n v="111"/>
    <n v="200.69"/>
    <x v="2"/>
    <d v="2014-05-16T18:05:25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plays"/>
    <n v="107"/>
    <n v="37.590000000000003"/>
    <x v="1"/>
    <d v="2014-05-07T19:20:15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plays"/>
    <n v="163"/>
    <n v="58.1"/>
    <x v="4"/>
    <d v="2011-04-11T03:49:20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plays"/>
    <n v="160"/>
    <n v="60.3"/>
    <x v="6"/>
    <d v="2014-10-28T16:35:53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plays"/>
    <n v="116"/>
    <n v="63.36"/>
    <x v="1"/>
    <d v="2014-07-19T04:13:01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plays"/>
    <n v="124"/>
    <n v="50.9"/>
    <x v="1"/>
    <d v="2014-05-13T02:32:33"/>
    <d v="2014-06-13T22:00:00"/>
    <n v="2014"/>
  </r>
  <r>
    <n v="3169"/>
    <s v="The Window"/>
    <s v="We're bringing The Window to the Cherry Lane Theater in January 2014."/>
    <n v="8000"/>
    <n v="8241"/>
    <x v="0"/>
    <s v="plays"/>
    <n v="103"/>
    <n v="100.5"/>
    <x v="0"/>
    <d v="2013-11-13T17:42:41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plays"/>
    <n v="112"/>
    <n v="31.62"/>
    <x v="1"/>
    <d v="2014-05-30T01:55:44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plays"/>
    <n v="109"/>
    <n v="65.099999999999994"/>
    <x v="0"/>
    <d v="2016-04-06T14:35:58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plays"/>
    <n v="115"/>
    <n v="79.31"/>
    <x v="1"/>
    <d v="2012-01-15T17:31:08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plays"/>
    <n v="103"/>
    <n v="139.19"/>
    <x v="2"/>
    <d v="2014-08-27T21:04:52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plays"/>
    <n v="101"/>
    <n v="131.91"/>
    <x v="1"/>
    <d v="2014-08-11T20:45:08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plays"/>
    <n v="110"/>
    <n v="91.3"/>
    <x v="0"/>
    <d v="2010-12-19T21:17:07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plays"/>
    <n v="115"/>
    <n v="39.67"/>
    <x v="1"/>
    <d v="2013-07-22T22:20:31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plays"/>
    <n v="117"/>
    <n v="57.55"/>
    <x v="1"/>
    <d v="2014-05-22T16:00:09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plays"/>
    <n v="172"/>
    <n v="33.03"/>
    <x v="1"/>
    <d v="2014-06-16T14:31:15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plays"/>
    <n v="114"/>
    <n v="77.34"/>
    <x v="1"/>
    <d v="2013-04-11T16:51:11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plays"/>
    <n v="120"/>
    <n v="31.93"/>
    <x v="1"/>
    <d v="2014-05-21T09:54:09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plays"/>
    <n v="109"/>
    <n v="36.33"/>
    <x v="4"/>
    <d v="2014-05-20T07:26:27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plays"/>
    <n v="101"/>
    <n v="46.77"/>
    <x v="0"/>
    <d v="2011-12-06T22:47:01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plays"/>
    <n v="109"/>
    <n v="40.07"/>
    <x v="1"/>
    <d v="2013-08-05T19:04:29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plays"/>
    <n v="107"/>
    <n v="100.22"/>
    <x v="1"/>
    <d v="2014-06-01T23:50:31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plays"/>
    <n v="100"/>
    <n v="41.67"/>
    <x v="1"/>
    <d v="2014-07-09T23:27:21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plays"/>
    <n v="102"/>
    <n v="46.71"/>
    <x v="1"/>
    <d v="2014-08-17T22:10:38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plays"/>
    <n v="116"/>
    <n v="71.489999999999995"/>
    <x v="3"/>
    <d v="2014-07-15T15:59:33"/>
    <d v="2014-08-04T15:59:33"/>
    <n v="201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plays"/>
    <n v="104"/>
    <n v="63.11"/>
    <x v="0"/>
    <d v="2014-07-07T14:31:17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plays"/>
    <n v="119"/>
    <n v="50.16"/>
    <x v="0"/>
    <d v="2014-05-19T15:17:38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plays"/>
    <n v="126"/>
    <n v="62.88"/>
    <x v="1"/>
    <d v="2012-04-14T22:28:39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plays"/>
    <n v="120"/>
    <n v="85.53"/>
    <x v="5"/>
    <d v="2014-07-14T14:04:40"/>
    <d v="2014-08-15T02:00:00"/>
    <n v="2014"/>
  </r>
  <r>
    <n v="3212"/>
    <s v="Campo Maldito"/>
    <s v="Help us bring our production of Campo Maldito to New York AND San Francisco!"/>
    <n v="4000"/>
    <n v="5050"/>
    <x v="0"/>
    <s v="plays"/>
    <n v="126"/>
    <n v="53.72"/>
    <x v="1"/>
    <d v="2014-07-09T19:05:51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plays"/>
    <n v="100"/>
    <n v="127.81"/>
    <x v="0"/>
    <d v="2015-06-16T18:19:19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plays"/>
    <n v="102"/>
    <n v="106.57"/>
    <x v="2"/>
    <d v="2015-11-29T19:01:13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plays"/>
    <n v="100"/>
    <n v="262.11"/>
    <x v="6"/>
    <d v="2015-08-03T15:57:51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plays"/>
    <n v="100"/>
    <n v="57.17"/>
    <x v="1"/>
    <d v="2015-06-10T11:06:11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plays"/>
    <n v="116"/>
    <n v="50.2"/>
    <x v="1"/>
    <d v="2016-10-05T13:06:24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plays"/>
    <n v="102"/>
    <n v="66.59"/>
    <x v="2"/>
    <d v="2014-11-28T00:03:06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plays"/>
    <n v="100"/>
    <n v="168.25"/>
    <x v="5"/>
    <d v="2015-02-15T23:35:47"/>
    <d v="2015-03-22T22:35:47"/>
    <n v="2015"/>
  </r>
  <r>
    <n v="3220"/>
    <s v="Burners"/>
    <s v="A sci-fi thriller for the stage opening March 10 in Los Angeles."/>
    <n v="15000"/>
    <n v="15126"/>
    <x v="0"/>
    <s v="plays"/>
    <n v="101"/>
    <n v="256.37"/>
    <x v="3"/>
    <d v="2017-02-06T20:00:04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plays"/>
    <n v="103"/>
    <n v="36.61"/>
    <x v="1"/>
    <d v="2015-05-31T16:43:23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plays"/>
    <n v="125"/>
    <n v="37.14"/>
    <x v="1"/>
    <d v="2015-09-23T13:58:17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plays"/>
    <n v="110"/>
    <n v="45.88"/>
    <x v="1"/>
    <d v="2015-07-21T20:02:56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plays"/>
    <n v="102"/>
    <n v="141.71"/>
    <x v="9"/>
    <d v="2016-11-23T20:25:13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plays"/>
    <n v="102"/>
    <n v="52.49"/>
    <x v="1"/>
    <d v="2016-05-13T13:25:38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plays"/>
    <n v="104"/>
    <n v="59.52"/>
    <x v="1"/>
    <d v="2015-09-30T14:00:12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plays"/>
    <n v="125"/>
    <n v="50"/>
    <x v="1"/>
    <d v="2016-12-18T21:10:36"/>
    <d v="2017-01-17T21:10:36"/>
    <n v="2016"/>
  </r>
  <r>
    <n v="3228"/>
    <s v="Hear Me Roar: A Season of Powerful Women"/>
    <s v="A Season of Powerful Women. A Season of Defiance."/>
    <n v="7000"/>
    <n v="7164"/>
    <x v="0"/>
    <s v="plays"/>
    <n v="102"/>
    <n v="193.62"/>
    <x v="0"/>
    <d v="2015-11-15T17:01:24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plays"/>
    <n v="108"/>
    <n v="106.8"/>
    <x v="5"/>
    <d v="2014-10-21T06:59:58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plays"/>
    <n v="110"/>
    <n v="77.22"/>
    <x v="1"/>
    <d v="2014-09-16T04:02:06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plays"/>
    <n v="161"/>
    <n v="57.5"/>
    <x v="1"/>
    <d v="2016-03-17T22:39:07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plays"/>
    <n v="131"/>
    <n v="50.46"/>
    <x v="1"/>
    <d v="2016-04-03T19:31:57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plays"/>
    <n v="119"/>
    <n v="97.38"/>
    <x v="0"/>
    <d v="2017-01-31T19:19:15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plays"/>
    <n v="100"/>
    <n v="34.92"/>
    <x v="1"/>
    <d v="2016-12-30T18:56:48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plays"/>
    <n v="103"/>
    <n v="85.53"/>
    <x v="3"/>
    <d v="2016-06-01T08:20:51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plays"/>
    <n v="101"/>
    <n v="182.91"/>
    <x v="5"/>
    <d v="2016-11-28T22:00:33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plays"/>
    <n v="101"/>
    <n v="131.13999999999999"/>
    <x v="6"/>
    <d v="2015-09-05T11:23:04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plays"/>
    <n v="112"/>
    <n v="39.81"/>
    <x v="1"/>
    <d v="2015-06-01T12:14:5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plays"/>
    <n v="106"/>
    <n v="59.7"/>
    <x v="0"/>
    <d v="2015-10-01T02:08:13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plays"/>
    <n v="101"/>
    <n v="88.74"/>
    <x v="1"/>
    <d v="2017-01-19T16:39:08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plays"/>
    <n v="115"/>
    <n v="58.69"/>
    <x v="0"/>
    <d v="2014-09-11T07:47:50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plays"/>
    <n v="127"/>
    <n v="69.569999999999993"/>
    <x v="2"/>
    <d v="2014-08-20T18:08:1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plays"/>
    <n v="103"/>
    <n v="115.87"/>
    <x v="0"/>
    <d v="2015-09-15T02:19:22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plays"/>
    <n v="103"/>
    <n v="23.87"/>
    <x v="1"/>
    <d v="2016-11-01T16:39:42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plays"/>
    <n v="104"/>
    <n v="81.13"/>
    <x v="5"/>
    <d v="2015-05-11T14:24:18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plays"/>
    <n v="111"/>
    <n v="57.63"/>
    <x v="2"/>
    <d v="2015-08-14T11:20:00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plays"/>
    <n v="106"/>
    <n v="46.43"/>
    <x v="1"/>
    <d v="2015-06-12T10:25:12"/>
    <d v="2015-07-12T10:25:12"/>
    <n v="2015"/>
  </r>
  <r>
    <n v="3248"/>
    <s v="Honest Accomplice Theatre 2015-16 Season"/>
    <s v="Honest Accomplice Theatre produces theatre for social change."/>
    <n v="12000"/>
    <n v="12095"/>
    <x v="0"/>
    <s v="plays"/>
    <n v="101"/>
    <n v="60.48"/>
    <x v="2"/>
    <d v="2015-03-05T21:19:17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plays"/>
    <n v="105"/>
    <n v="65.58"/>
    <x v="0"/>
    <d v="2015-05-21T17:55:14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plays"/>
    <n v="102"/>
    <n v="119.19"/>
    <x v="10"/>
    <d v="2014-10-06T17:48:44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plays"/>
    <n v="111"/>
    <n v="83.05"/>
    <x v="1"/>
    <d v="2015-05-22T17:32:46"/>
    <d v="2015-06-21T17:32:46"/>
    <n v="2015"/>
  </r>
  <r>
    <n v="3252"/>
    <s v="Modern Love"/>
    <s v="How do we navigate the boundaries between friendship, sexual intimacy and obsessive desire?"/>
    <n v="2250"/>
    <n v="2876"/>
    <x v="0"/>
    <s v="plays"/>
    <n v="128"/>
    <n v="57.52"/>
    <x v="1"/>
    <d v="2016-08-08T11:20:40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plays"/>
    <n v="102"/>
    <n v="177.09"/>
    <x v="5"/>
    <d v="2016-08-20T13:50:28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plays"/>
    <n v="101"/>
    <n v="70.77"/>
    <x v="2"/>
    <d v="2015-02-24T02:03:29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plays"/>
    <n v="175"/>
    <n v="29.17"/>
    <x v="4"/>
    <d v="2014-09-07T18:26:1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plays"/>
    <n v="128"/>
    <n v="72.760000000000005"/>
    <x v="2"/>
    <d v="2015-05-20T13:46:17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plays"/>
    <n v="106"/>
    <n v="51.85"/>
    <x v="1"/>
    <d v="2017-01-23T13:25:52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plays"/>
    <n v="105"/>
    <n v="98.2"/>
    <x v="0"/>
    <d v="2014-12-09T21:17:41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plays"/>
    <n v="106"/>
    <n v="251.74"/>
    <x v="5"/>
    <d v="2016-09-01T18:15:45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plays"/>
    <n v="109"/>
    <n v="74.819999999999993"/>
    <x v="0"/>
    <d v="2015-10-26T16:08:38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plays"/>
    <n v="100"/>
    <n v="67.650000000000006"/>
    <x v="1"/>
    <d v="2015-06-16T17:24:36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plays"/>
    <n v="103"/>
    <n v="93.81"/>
    <x v="2"/>
    <d v="2014-11-21T07:34:2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plays"/>
    <n v="112"/>
    <n v="41.24"/>
    <x v="1"/>
    <d v="2015-10-07T12:23:08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plays"/>
    <n v="103"/>
    <n v="52.55"/>
    <x v="1"/>
    <d v="2015-01-12T19:12:18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plays"/>
    <n v="164"/>
    <n v="70.290000000000006"/>
    <x v="1"/>
    <d v="2015-11-03T17:05:1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plays"/>
    <n v="131"/>
    <n v="48.33"/>
    <x v="0"/>
    <d v="2015-05-12T12:52:02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plays"/>
    <n v="102"/>
    <n v="53.18"/>
    <x v="3"/>
    <d v="2015-06-17T18:11:00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plays"/>
    <n v="128"/>
    <n v="60.95"/>
    <x v="1"/>
    <d v="2016-08-08T21:42:0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plays"/>
    <n v="102"/>
    <n v="116"/>
    <x v="0"/>
    <d v="2015-05-13T09:29:57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plays"/>
    <n v="102"/>
    <n v="61"/>
    <x v="1"/>
    <d v="2015-06-12T12:47:45"/>
    <d v="2015-07-12T12:47:45"/>
    <n v="2015"/>
  </r>
  <r>
    <n v="3271"/>
    <s v="Saxon Court at Southwark Playhouse"/>
    <s v="A razor sharp satire to darken your Christmas."/>
    <n v="1500"/>
    <n v="1950"/>
    <x v="0"/>
    <s v="plays"/>
    <n v="130"/>
    <n v="38.24"/>
    <x v="1"/>
    <d v="2014-10-03T10:29:35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plays"/>
    <n v="154"/>
    <n v="106.5"/>
    <x v="2"/>
    <d v="2015-10-07T12:00:09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plays"/>
    <n v="107"/>
    <n v="204.57"/>
    <x v="1"/>
    <d v="2016-08-29T19:14:02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plays"/>
    <n v="101"/>
    <n v="54.91"/>
    <x v="3"/>
    <d v="2016-01-31T16:54:32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plays"/>
    <n v="100"/>
    <n v="150.41999999999999"/>
    <x v="1"/>
    <d v="2015-01-13T21:07:51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plays"/>
    <n v="117"/>
    <n v="52.58"/>
    <x v="1"/>
    <d v="2016-02-26T22:47:59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plays"/>
    <n v="109"/>
    <n v="54.3"/>
    <x v="0"/>
    <d v="2014-10-19T16:23:26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plays"/>
    <n v="103"/>
    <n v="76.03"/>
    <x v="1"/>
    <d v="2015-04-30T20:21:43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plays"/>
    <n v="114"/>
    <n v="105.21"/>
    <x v="0"/>
    <d v="2016-03-02T02:27:3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plays"/>
    <n v="103"/>
    <n v="68.67"/>
    <x v="1"/>
    <d v="2015-04-27T18:09:58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plays"/>
    <n v="122"/>
    <n v="129.36000000000001"/>
    <x v="0"/>
    <d v="2015-08-03T00:28:25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plays"/>
    <n v="103"/>
    <n v="134.26"/>
    <x v="9"/>
    <d v="2016-03-16T04:39:48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plays"/>
    <n v="105"/>
    <n v="17.829999999999998"/>
    <x v="4"/>
    <d v="2016-01-10T17:51:38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plays"/>
    <n v="102"/>
    <n v="203.2"/>
    <x v="1"/>
    <d v="2016-01-11T21:14:13"/>
    <d v="2016-01-29T05:59:00"/>
    <n v="2016"/>
  </r>
  <r>
    <n v="3285"/>
    <s v="By Morning"/>
    <s v="A new play by Matthew Gasda"/>
    <n v="4999"/>
    <n v="5604"/>
    <x v="0"/>
    <s v="plays"/>
    <n v="112"/>
    <n v="69.19"/>
    <x v="1"/>
    <d v="2017-01-27T22:37:06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plays"/>
    <n v="102"/>
    <n v="125.12"/>
    <x v="3"/>
    <d v="2016-07-16T20:09:42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plays"/>
    <n v="100"/>
    <n v="73.53"/>
    <x v="1"/>
    <d v="2015-11-03T18:00:28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plays"/>
    <n v="100"/>
    <n v="48.44"/>
    <x v="2"/>
    <d v="2016-05-15T18:35:15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plays"/>
    <n v="133"/>
    <n v="26.61"/>
    <x v="4"/>
    <d v="2017-01-23T08:50:02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plays"/>
    <n v="121"/>
    <n v="33.67"/>
    <x v="1"/>
    <d v="2017-02-09T12:21:31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plays"/>
    <n v="114"/>
    <n v="40.71"/>
    <x v="4"/>
    <d v="2015-08-16T16:51:40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plays"/>
    <n v="286"/>
    <n v="19.27"/>
    <x v="4"/>
    <d v="2015-10-05T18:29:08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plays"/>
    <n v="170"/>
    <n v="84.29"/>
    <x v="1"/>
    <d v="2017-02-02T10:12:32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plays"/>
    <n v="118"/>
    <n v="29.58"/>
    <x v="4"/>
    <d v="2015-05-17T12:59:1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plays"/>
    <n v="103"/>
    <n v="26.67"/>
    <x v="4"/>
    <d v="2016-08-27T10:37:09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plays"/>
    <n v="144"/>
    <n v="45.98"/>
    <x v="1"/>
    <d v="2015-11-01T18:09:32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plays"/>
    <n v="100"/>
    <n v="125.09"/>
    <x v="0"/>
    <d v="2015-07-08T18:30:56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plays"/>
    <n v="102"/>
    <n v="141.29"/>
    <x v="2"/>
    <d v="2015-08-23T22:59:2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plays"/>
    <n v="116"/>
    <n v="55.33"/>
    <x v="1"/>
    <d v="2015-09-14T22:01:03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plays"/>
    <n v="136"/>
    <n v="46.42"/>
    <x v="1"/>
    <d v="2015-04-08T17:51:02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plays"/>
    <n v="133"/>
    <n v="57.2"/>
    <x v="1"/>
    <d v="2016-06-17T17:39:36"/>
    <d v="2016-08-01T06:59:00"/>
    <n v="2016"/>
  </r>
  <r>
    <n v="3302"/>
    <s v="El muro de BorÃ­s KiÃ©n"/>
    <s v="FilosofÃ­a de los anÃ³nimos"/>
    <n v="8400"/>
    <n v="8685"/>
    <x v="0"/>
    <s v="plays"/>
    <n v="103"/>
    <n v="173.7"/>
    <x v="0"/>
    <d v="2016-11-07T08:26:16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plays"/>
    <n v="116"/>
    <n v="59.6"/>
    <x v="1"/>
    <d v="2015-02-21T15:38:04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plays"/>
    <n v="105"/>
    <n v="89.59"/>
    <x v="3"/>
    <d v="2016-11-22T14:59:12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plays"/>
    <n v="102"/>
    <n v="204.05"/>
    <x v="1"/>
    <d v="2015-07-01T20:32:28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plays"/>
    <n v="175"/>
    <n v="48.7"/>
    <x v="1"/>
    <d v="2016-05-03T05:15:42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plays"/>
    <n v="107"/>
    <n v="53.34"/>
    <x v="1"/>
    <d v="2016-04-15T01:22:19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plays"/>
    <n v="122"/>
    <n v="75.09"/>
    <x v="1"/>
    <d v="2016-03-23T21:02:45"/>
    <d v="2016-04-13T21:02:45"/>
    <n v="2016"/>
  </r>
  <r>
    <n v="3309"/>
    <s v="Collision Course"/>
    <s v="Two unlikely friends, a garage, tinned beans &amp; the end of the world."/>
    <n v="350"/>
    <n v="558"/>
    <x v="0"/>
    <s v="plays"/>
    <n v="159"/>
    <n v="18"/>
    <x v="4"/>
    <d v="2016-09-15T15:36:18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plays"/>
    <n v="100"/>
    <n v="209.84"/>
    <x v="0"/>
    <d v="2015-09-06T22:17:05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plays"/>
    <n v="110"/>
    <n v="61.02"/>
    <x v="1"/>
    <d v="2015-09-17T07:00:10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plays"/>
    <n v="100"/>
    <n v="61"/>
    <x v="1"/>
    <d v="2016-10-21T19:25:46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plays"/>
    <n v="116"/>
    <n v="80.03"/>
    <x v="1"/>
    <d v="2016-01-13T05:51:57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plays"/>
    <n v="211"/>
    <n v="29.07"/>
    <x v="4"/>
    <d v="2015-04-11T06:25:11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plays"/>
    <n v="110"/>
    <n v="49.44"/>
    <x v="1"/>
    <d v="2016-04-06T07:17:21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plays"/>
    <n v="100"/>
    <n v="93.98"/>
    <x v="2"/>
    <d v="2014-07-06T20:54:35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plays"/>
    <n v="106"/>
    <n v="61.94"/>
    <x v="1"/>
    <d v="2016-05-09T00:57:04"/>
    <d v="2016-06-08T00:57:04"/>
    <n v="2016"/>
  </r>
  <r>
    <n v="3318"/>
    <s v="ROOMIES - Atlantic Canada Tour 2016-17"/>
    <s v="Help us strengthen and inspire disability arts in Atlantic Canada"/>
    <n v="2000"/>
    <n v="2512"/>
    <x v="0"/>
    <s v="plays"/>
    <n v="126"/>
    <n v="78.5"/>
    <x v="1"/>
    <d v="2016-03-02T07:14:53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plays"/>
    <n v="108"/>
    <n v="33.75"/>
    <x v="4"/>
    <d v="2014-12-17T14:03:06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plays"/>
    <n v="101"/>
    <n v="66.45"/>
    <x v="1"/>
    <d v="2016-05-23T01:05:57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plays"/>
    <n v="107"/>
    <n v="35.799999999999997"/>
    <x v="4"/>
    <d v="2014-10-02T02:24:25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plays"/>
    <n v="102"/>
    <n v="145.65"/>
    <x v="1"/>
    <d v="2016-05-31T00:14:56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plays"/>
    <n v="126"/>
    <n v="25.69"/>
    <x v="1"/>
    <d v="2016-08-26T08:46:48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plays"/>
    <n v="102"/>
    <n v="152.5"/>
    <x v="1"/>
    <d v="2016-05-22T13:59:50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plays"/>
    <n v="113"/>
    <n v="30"/>
    <x v="4"/>
    <d v="2015-03-01T18:51:17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plays"/>
    <n v="101"/>
    <n v="142.28"/>
    <x v="0"/>
    <d v="2015-02-06T17:08:25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plays"/>
    <n v="101"/>
    <n v="24.55"/>
    <x v="4"/>
    <d v="2016-04-08T08:59:26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plays"/>
    <n v="146"/>
    <n v="292.77999999999997"/>
    <x v="1"/>
    <d v="2014-07-02T13:48:03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plays"/>
    <n v="117"/>
    <n v="44.92"/>
    <x v="1"/>
    <d v="2014-07-17T07:45:08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plays"/>
    <n v="106"/>
    <n v="23.1"/>
    <x v="1"/>
    <d v="2015-03-02T21:17:48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plays"/>
    <n v="105"/>
    <n v="80.400000000000006"/>
    <x v="0"/>
    <d v="2015-09-01T16:44:46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plays"/>
    <n v="100"/>
    <n v="72.290000000000006"/>
    <x v="0"/>
    <d v="2014-06-19T20:38:50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plays"/>
    <n v="105"/>
    <n v="32.97"/>
    <x v="1"/>
    <d v="2015-05-24T16:14:40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plays"/>
    <n v="139"/>
    <n v="116.65"/>
    <x v="1"/>
    <d v="2015-06-30T12:30:22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plays"/>
    <n v="100"/>
    <n v="79.62"/>
    <x v="0"/>
    <d v="2014-07-07T16:10:46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plays"/>
    <n v="100"/>
    <n v="27.78"/>
    <x v="4"/>
    <d v="2016-03-08T09:34:0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plays"/>
    <n v="110"/>
    <n v="81.03"/>
    <x v="1"/>
    <d v="2014-09-19T06:46:0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plays"/>
    <n v="102"/>
    <n v="136.85"/>
    <x v="3"/>
    <d v="2017-02-03T13:48:00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plays"/>
    <n v="104"/>
    <n v="177.62"/>
    <x v="0"/>
    <d v="2016-06-28T15:58:38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plays"/>
    <n v="138"/>
    <n v="109.08"/>
    <x v="1"/>
    <d v="2016-11-11T23:22:34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plays"/>
    <n v="100"/>
    <n v="119.64"/>
    <x v="1"/>
    <d v="2016-05-20T19:10:2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plays"/>
    <n v="102"/>
    <n v="78.209999999999994"/>
    <x v="0"/>
    <d v="2015-02-27T07:06:50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plays"/>
    <n v="171"/>
    <n v="52.17"/>
    <x v="4"/>
    <d v="2016-03-23T21:59:44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plays"/>
    <n v="101"/>
    <n v="114.13"/>
    <x v="1"/>
    <d v="2014-07-31T04:48:13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plays"/>
    <n v="130"/>
    <n v="50"/>
    <x v="4"/>
    <d v="2015-02-18T02:32:48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plays"/>
    <n v="110"/>
    <n v="91.67"/>
    <x v="1"/>
    <d v="2015-02-19T00:35:10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plays"/>
    <n v="119"/>
    <n v="108.59"/>
    <x v="1"/>
    <d v="2016-04-24T13:14:14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plays"/>
    <n v="100"/>
    <n v="69.819999999999993"/>
    <x v="0"/>
    <d v="2016-04-06T13:24:40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plays"/>
    <n v="153"/>
    <n v="109.57"/>
    <x v="1"/>
    <d v="2016-05-23T02:39:32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plays"/>
    <n v="104"/>
    <n v="71.67"/>
    <x v="1"/>
    <d v="2015-10-25T16:50:11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plays"/>
    <n v="101"/>
    <n v="93.61"/>
    <x v="0"/>
    <d v="2014-06-16T09:29:25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plays"/>
    <n v="108"/>
    <n v="76.8"/>
    <x v="0"/>
    <d v="2016-05-05T23:49:38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plays"/>
    <n v="315"/>
    <n v="35.799999999999997"/>
    <x v="4"/>
    <d v="2016-04-19T10:22:30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plays"/>
    <n v="102"/>
    <n v="55.6"/>
    <x v="1"/>
    <d v="2015-09-23T17:26:46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plays"/>
    <n v="126"/>
    <n v="147.33000000000001"/>
    <x v="1"/>
    <d v="2016-04-29T14:52:07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plays"/>
    <n v="101"/>
    <n v="56.33"/>
    <x v="1"/>
    <d v="2016-06-15T19:34:32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plays"/>
    <n v="101"/>
    <n v="96.19"/>
    <x v="1"/>
    <d v="2014-07-02T10:01:50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plays"/>
    <n v="103"/>
    <n v="63.57"/>
    <x v="2"/>
    <d v="2014-10-20T07:27:59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plays"/>
    <n v="106"/>
    <n v="184.78"/>
    <x v="1"/>
    <d v="2017-01-11T01:22:14"/>
    <d v="2017-02-25T01:22:14"/>
    <n v="2017"/>
  </r>
  <r>
    <n v="3360"/>
    <s v="Pretty Butch"/>
    <s v="World Premiere, an M1 Singapore Fringe Festival 2017 commission."/>
    <n v="9000"/>
    <n v="9124"/>
    <x v="0"/>
    <s v="plays"/>
    <n v="101"/>
    <n v="126.72"/>
    <x v="0"/>
    <d v="2016-11-23T01:59:03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plays"/>
    <n v="113"/>
    <n v="83.43"/>
    <x v="0"/>
    <d v="2014-08-15T00:36:30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plays"/>
    <n v="218"/>
    <n v="54.5"/>
    <x v="4"/>
    <d v="2015-02-21T02:11:57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plays"/>
    <n v="101"/>
    <n v="302.31"/>
    <x v="0"/>
    <d v="2014-07-31T18:30:45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plays"/>
    <n v="106"/>
    <n v="44.14"/>
    <x v="1"/>
    <d v="2016-02-22T23:27:29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plays"/>
    <n v="104"/>
    <n v="866.67"/>
    <x v="1"/>
    <d v="2015-11-13T02:26:32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plays"/>
    <n v="221"/>
    <n v="61.39"/>
    <x v="4"/>
    <d v="2015-04-13T01:37:17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plays"/>
    <n v="119"/>
    <n v="29.67"/>
    <x v="4"/>
    <d v="2015-07-07T22:24:54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plays"/>
    <n v="105"/>
    <n v="45.48"/>
    <x v="1"/>
    <d v="2014-11-26T04:47:39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plays"/>
    <n v="104"/>
    <n v="96.2"/>
    <x v="0"/>
    <d v="2016-11-16T00:59:40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plays"/>
    <n v="118"/>
    <n v="67.92"/>
    <x v="1"/>
    <d v="2016-11-16T08:01:25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plays"/>
    <n v="139"/>
    <n v="30.78"/>
    <x v="4"/>
    <d v="2015-11-04T20:59:25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plays"/>
    <n v="104"/>
    <n v="38.33"/>
    <x v="1"/>
    <d v="2014-08-04T13:09:16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plays"/>
    <n v="100"/>
    <n v="66.83"/>
    <x v="1"/>
    <d v="2015-06-24T20:30:40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plays"/>
    <n v="107"/>
    <n v="71.73"/>
    <x v="1"/>
    <d v="2015-09-28T17:33:36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plays"/>
    <n v="100"/>
    <n v="176.47"/>
    <x v="1"/>
    <d v="2014-05-06T14:39:33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plays"/>
    <n v="100"/>
    <n v="421.11"/>
    <x v="0"/>
    <d v="2015-02-24T16:49:54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plays"/>
    <n v="101"/>
    <n v="104.99"/>
    <x v="0"/>
    <d v="2015-02-18T17:34:59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plays"/>
    <n v="108"/>
    <n v="28.19"/>
    <x v="4"/>
    <d v="2014-08-07T08:31:46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plays"/>
    <n v="104"/>
    <n v="54.55"/>
    <x v="1"/>
    <d v="2015-08-09T12:20:00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plays"/>
    <n v="104"/>
    <n v="111.89"/>
    <x v="1"/>
    <d v="2014-10-25T22:52:58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plays"/>
    <n v="102"/>
    <n v="85.21"/>
    <x v="1"/>
    <d v="2015-02-09T04:26:23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plays"/>
    <n v="101"/>
    <n v="76.650000000000006"/>
    <x v="1"/>
    <d v="2016-07-08T10:20:56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plays"/>
    <n v="112"/>
    <n v="65.17"/>
    <x v="1"/>
    <d v="2016-06-03T18:47:00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plays"/>
    <n v="100"/>
    <n v="93.76"/>
    <x v="0"/>
    <d v="2015-10-15T02:06:08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plays"/>
    <n v="100"/>
    <n v="133.33000000000001"/>
    <x v="1"/>
    <d v="2014-11-10T20:49:12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plays"/>
    <n v="105"/>
    <n v="51.22"/>
    <x v="1"/>
    <d v="2014-11-03T15:28:2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plays"/>
    <n v="117"/>
    <n v="100.17"/>
    <x v="1"/>
    <d v="2014-11-04T18:18:08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plays"/>
    <n v="104"/>
    <n v="34.6"/>
    <x v="1"/>
    <d v="2015-05-19T11:04:01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plays"/>
    <n v="115"/>
    <n v="184.68"/>
    <x v="2"/>
    <d v="2016-05-04T13:31:22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plays"/>
    <n v="102"/>
    <n v="69.819999999999993"/>
    <x v="1"/>
    <d v="2014-06-25T18:35:45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plays"/>
    <n v="223"/>
    <n v="61.94"/>
    <x v="4"/>
    <d v="2014-07-10T13:05:48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plays"/>
    <n v="100"/>
    <n v="41.67"/>
    <x v="4"/>
    <d v="2016-03-17T20:17:35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plays"/>
    <n v="106"/>
    <n v="36.07"/>
    <x v="1"/>
    <d v="2014-10-11T22:07:10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plays"/>
    <n v="142"/>
    <n v="29"/>
    <x v="4"/>
    <d v="2014-06-27T14:17:25"/>
    <d v="2014-07-27T14:17:25"/>
    <n v="2014"/>
  </r>
  <r>
    <n v="3395"/>
    <s v="MIRAMAR"/>
    <s v="Miramar is a a darkly funny play exploring what it is we call â€˜homeâ€™."/>
    <n v="500"/>
    <n v="920"/>
    <x v="0"/>
    <s v="plays"/>
    <n v="184"/>
    <n v="24.21"/>
    <x v="4"/>
    <d v="2015-05-16T17:05:44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plays"/>
    <n v="104"/>
    <n v="55.89"/>
    <x v="1"/>
    <d v="2014-05-05T10:43:09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plays"/>
    <n v="112"/>
    <n v="11.67"/>
    <x v="4"/>
    <d v="2016-01-09T11:28:49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plays"/>
    <n v="111"/>
    <n v="68.349999999999994"/>
    <x v="1"/>
    <d v="2014-10-29T18:02:56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plays"/>
    <n v="104"/>
    <n v="27.07"/>
    <x v="1"/>
    <d v="2015-01-22T22:05:25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plays"/>
    <n v="100"/>
    <n v="118.13"/>
    <x v="2"/>
    <d v="2014-07-14T22:53:34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plays"/>
    <n v="102"/>
    <n v="44.76"/>
    <x v="1"/>
    <d v="2015-07-08T17:22:26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plays"/>
    <n v="110"/>
    <n v="99.79"/>
    <x v="3"/>
    <d v="2015-10-13T14:50:43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plays"/>
    <n v="100"/>
    <n v="117.65"/>
    <x v="1"/>
    <d v="2015-05-26T11:05:24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plays"/>
    <n v="122"/>
    <n v="203.33"/>
    <x v="4"/>
    <d v="2015-05-28T12:05:02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plays"/>
    <n v="138"/>
    <n v="28.32"/>
    <x v="4"/>
    <d v="2016-02-10T00:24:46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plays"/>
    <n v="100"/>
    <n v="110.23"/>
    <x v="2"/>
    <d v="2014-06-01T11:49:3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plays"/>
    <n v="107"/>
    <n v="31.97"/>
    <x v="1"/>
    <d v="2014-06-06T10:08:09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plays"/>
    <n v="211"/>
    <n v="58.61"/>
    <x v="4"/>
    <d v="2014-06-18T23:48:24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plays"/>
    <n v="124"/>
    <n v="29.43"/>
    <x v="4"/>
    <d v="2016-06-23T19:32:38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plays"/>
    <n v="109"/>
    <n v="81.38"/>
    <x v="1"/>
    <d v="2016-05-10T00:59:5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plays"/>
    <n v="104"/>
    <n v="199.17"/>
    <x v="3"/>
    <d v="2015-09-18T00:32:52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plays"/>
    <n v="100"/>
    <n v="115.38"/>
    <x v="1"/>
    <d v="2014-08-28T23:01:0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plays"/>
    <n v="130"/>
    <n v="46.43"/>
    <x v="4"/>
    <d v="2015-02-18T17:35:38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plays"/>
    <n v="104"/>
    <n v="70.569999999999993"/>
    <x v="1"/>
    <d v="2016-11-01T19:58:45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plays"/>
    <n v="100"/>
    <n v="22.22"/>
    <x v="4"/>
    <d v="2016-04-07T03:27:36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plays"/>
    <n v="120"/>
    <n v="159.47"/>
    <x v="1"/>
    <d v="2015-03-26T09:54:05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plays"/>
    <n v="100"/>
    <n v="37.78"/>
    <x v="1"/>
    <d v="2014-09-12T21:55:48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plays"/>
    <n v="101"/>
    <n v="72.05"/>
    <x v="1"/>
    <d v="2014-04-23T20:01:47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plays"/>
    <n v="107"/>
    <n v="63.7"/>
    <x v="1"/>
    <d v="2016-03-19T19:43:05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plays"/>
    <n v="138"/>
    <n v="28.41"/>
    <x v="4"/>
    <d v="2016-02-05T02:10:02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plays"/>
    <n v="101"/>
    <n v="103.21"/>
    <x v="2"/>
    <d v="2015-02-02T18:59:23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plays"/>
    <n v="109"/>
    <n v="71.150000000000006"/>
    <x v="1"/>
    <d v="2015-11-15T13:29:36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plays"/>
    <n v="140"/>
    <n v="35"/>
    <x v="4"/>
    <d v="2015-03-25T21:52:21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plays"/>
    <n v="104"/>
    <n v="81.78"/>
    <x v="0"/>
    <d v="2015-01-14T16:14:4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plays"/>
    <n v="103"/>
    <n v="297.02999999999997"/>
    <x v="9"/>
    <d v="2014-09-02T14:48:56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plays"/>
    <n v="108"/>
    <n v="46.61"/>
    <x v="1"/>
    <d v="2014-09-02T01:21:43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plays"/>
    <n v="100"/>
    <n v="51.72"/>
    <x v="1"/>
    <d v="2014-06-02T15:29:12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plays"/>
    <n v="103"/>
    <n v="40.29"/>
    <x v="1"/>
    <d v="2015-02-03T17:17:27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plays"/>
    <n v="130"/>
    <n v="16.25"/>
    <x v="4"/>
    <d v="2016-10-19T00:31:01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plays"/>
    <n v="109"/>
    <n v="30.15"/>
    <x v="1"/>
    <d v="2014-06-30T22:41:41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plays"/>
    <n v="100"/>
    <n v="95.24"/>
    <x v="1"/>
    <d v="2014-07-19T17:32:33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plays"/>
    <n v="110"/>
    <n v="52.21"/>
    <x v="1"/>
    <d v="2016-01-11T13:56:54"/>
    <d v="2016-02-05T22:00:00"/>
    <n v="2016"/>
  </r>
  <r>
    <n v="3433"/>
    <s v="The Dybbuk"/>
    <s v="death&amp;pretzels presents their first Chicago based project:_x000a_The Dybbuk by S. Ansky"/>
    <n v="9500"/>
    <n v="9525"/>
    <x v="0"/>
    <s v="plays"/>
    <n v="100"/>
    <n v="134.15"/>
    <x v="0"/>
    <d v="2014-05-17T01:30:55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plays"/>
    <n v="106"/>
    <n v="62.83"/>
    <x v="2"/>
    <d v="2014-06-10T09:07:49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plays"/>
    <n v="112"/>
    <n v="58.95"/>
    <x v="1"/>
    <d v="2016-07-21T14:48:13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plays"/>
    <n v="106"/>
    <n v="143.11000000000001"/>
    <x v="0"/>
    <d v="2014-07-31T12:59:53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plays"/>
    <n v="101"/>
    <n v="84.17"/>
    <x v="1"/>
    <d v="2015-07-20T17:03:40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plays"/>
    <n v="104"/>
    <n v="186.07"/>
    <x v="1"/>
    <d v="2015-04-06T22:16:07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plays"/>
    <n v="135"/>
    <n v="89.79"/>
    <x v="1"/>
    <d v="2016-01-05T21:52:10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plays"/>
    <n v="105"/>
    <n v="64.16"/>
    <x v="0"/>
    <d v="2014-06-19T02:57:08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plays"/>
    <n v="103"/>
    <n v="59.65"/>
    <x v="1"/>
    <d v="2015-10-17T10:18: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plays"/>
    <n v="100"/>
    <n v="31.25"/>
    <x v="4"/>
    <d v="2015-04-30T20:11:1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plays"/>
    <n v="186"/>
    <n v="41.22"/>
    <x v="1"/>
    <d v="2014-08-10T12:35:46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plays"/>
    <n v="289"/>
    <n v="43.35"/>
    <x v="4"/>
    <d v="2016-05-31T06:59:46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plays"/>
    <n v="100"/>
    <n v="64.52"/>
    <x v="1"/>
    <d v="2015-09-25T12:43:56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plays"/>
    <n v="108"/>
    <n v="43.28"/>
    <x v="1"/>
    <d v="2015-01-12T19:58:45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plays"/>
    <n v="108"/>
    <n v="77"/>
    <x v="1"/>
    <d v="2016-02-02T21:20:12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plays"/>
    <n v="110"/>
    <n v="51.22"/>
    <x v="1"/>
    <d v="2014-11-17T02:51:29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plays"/>
    <n v="171"/>
    <n v="68.25"/>
    <x v="4"/>
    <d v="2016-06-11T01:15:38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plays"/>
    <n v="152"/>
    <n v="19.489999999999998"/>
    <x v="4"/>
    <d v="2015-02-01T16:54:31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plays"/>
    <n v="101"/>
    <n v="41.13"/>
    <x v="4"/>
    <d v="2015-03-25T17:22:07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plays"/>
    <n v="153"/>
    <n v="41.41"/>
    <x v="1"/>
    <d v="2014-06-30T15:20:26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plays"/>
    <n v="128"/>
    <n v="27.5"/>
    <x v="4"/>
    <d v="2016-06-14T23:29:16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plays"/>
    <n v="101"/>
    <n v="33.57"/>
    <x v="4"/>
    <d v="2014-07-01T16:45:59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plays"/>
    <n v="101"/>
    <n v="145.87"/>
    <x v="2"/>
    <d v="2016-09-13T18:00:27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plays"/>
    <n v="191"/>
    <n v="358.69"/>
    <x v="1"/>
    <d v="2014-07-01T04:56:07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plays"/>
    <n v="140"/>
    <n v="50.98"/>
    <x v="1"/>
    <d v="2015-01-12T16:57:3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plays"/>
    <n v="124"/>
    <n v="45.04"/>
    <x v="4"/>
    <d v="2015-01-07T04:51:43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plays"/>
    <n v="126"/>
    <n v="17.53"/>
    <x v="4"/>
    <d v="2016-04-20T11:31:00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plays"/>
    <n v="190"/>
    <n v="50"/>
    <x v="4"/>
    <d v="2014-08-01T12:39:12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plays"/>
    <n v="139"/>
    <n v="57.92"/>
    <x v="4"/>
    <d v="2016-09-30T15:11:19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plays"/>
    <n v="202"/>
    <n v="29.71"/>
    <x v="4"/>
    <d v="2015-06-24T21:33:48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plays"/>
    <n v="103"/>
    <n v="90.68"/>
    <x v="2"/>
    <d v="2016-08-30T22:03:05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plays"/>
    <n v="102"/>
    <n v="55.01"/>
    <x v="0"/>
    <d v="2016-07-24T03:07:17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plays"/>
    <n v="103"/>
    <n v="57.22"/>
    <x v="1"/>
    <d v="2015-07-15T15:01:12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plays"/>
    <n v="127"/>
    <n v="72.95"/>
    <x v="1"/>
    <d v="2016-02-20T00:27:30"/>
    <d v="2016-04-19T23:27:30"/>
    <n v="2016"/>
  </r>
  <r>
    <n v="3467"/>
    <s v="Venus in Fur, Los Angeles."/>
    <s v="Venus in Fur, By David Ives."/>
    <n v="3000"/>
    <n v="3030"/>
    <x v="0"/>
    <s v="plays"/>
    <n v="101"/>
    <n v="64.47"/>
    <x v="1"/>
    <d v="2015-02-18T16:07:12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plays"/>
    <n v="122"/>
    <n v="716.35"/>
    <x v="2"/>
    <d v="2016-08-23T18:22:09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plays"/>
    <n v="113"/>
    <n v="50.4"/>
    <x v="1"/>
    <d v="2016-03-29T15:24:05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plays"/>
    <n v="150"/>
    <n v="41.67"/>
    <x v="4"/>
    <d v="2016-06-08T00:31:42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plays"/>
    <n v="215"/>
    <n v="35.770000000000003"/>
    <x v="4"/>
    <d v="2014-07-21T19:41:30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plays"/>
    <n v="102"/>
    <n v="88.74"/>
    <x v="1"/>
    <d v="2014-10-16T04:05:31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plays"/>
    <n v="100"/>
    <n v="148.47999999999999"/>
    <x v="1"/>
    <d v="2015-02-27T20:01:36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plays"/>
    <n v="101"/>
    <n v="51.79"/>
    <x v="1"/>
    <d v="2016-06-20T12:02:11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plays"/>
    <n v="113"/>
    <n v="20"/>
    <x v="4"/>
    <d v="2014-10-06T21:08:24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plays"/>
    <n v="104"/>
    <n v="52"/>
    <x v="4"/>
    <d v="2014-10-09T06:43:10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plays"/>
    <n v="115"/>
    <n v="53.23"/>
    <x v="1"/>
    <d v="2015-05-04T17:40:43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plays"/>
    <n v="113"/>
    <n v="39.6"/>
    <x v="1"/>
    <d v="2015-02-18T22:00:22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plays"/>
    <n v="128"/>
    <n v="34.25"/>
    <x v="1"/>
    <d v="2014-05-22T20:31:20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plays"/>
    <n v="143"/>
    <n v="164.62"/>
    <x v="1"/>
    <d v="2015-06-16T07:37:07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plays"/>
    <n v="119"/>
    <n v="125.05"/>
    <x v="2"/>
    <d v="2014-12-16T05:56:28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plays"/>
    <n v="138"/>
    <n v="51.88"/>
    <x v="1"/>
    <d v="2014-06-06T18:31:06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plays"/>
    <n v="160"/>
    <n v="40.29"/>
    <x v="1"/>
    <d v="2014-06-03T16:03:01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plays"/>
    <n v="114"/>
    <n v="64.91"/>
    <x v="1"/>
    <d v="2016-05-16T18:14:59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plays"/>
    <n v="101"/>
    <n v="55.33"/>
    <x v="1"/>
    <d v="2016-01-03T16:38:00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plays"/>
    <n v="155"/>
    <n v="83.14"/>
    <x v="1"/>
    <d v="2015-05-02T21:00:01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plays"/>
    <n v="128"/>
    <n v="38.71"/>
    <x v="1"/>
    <d v="2015-05-25T22:34:12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plays"/>
    <n v="121"/>
    <n v="125.38"/>
    <x v="1"/>
    <d v="2015-03-24T18:26:00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plays"/>
    <n v="113"/>
    <n v="78.260000000000005"/>
    <x v="0"/>
    <d v="2014-04-24T15:15:31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plays"/>
    <n v="128"/>
    <n v="47.22"/>
    <x v="1"/>
    <d v="2016-03-14T19:15:24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plays"/>
    <n v="158"/>
    <n v="79.099999999999994"/>
    <x v="4"/>
    <d v="2015-04-27T05:59:44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plays"/>
    <n v="105"/>
    <n v="114.29"/>
    <x v="1"/>
    <d v="2015-09-21T00:13:17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plays"/>
    <n v="100"/>
    <n v="51.72"/>
    <x v="1"/>
    <d v="2014-07-28T20:47:16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plays"/>
    <n v="100"/>
    <n v="30.77"/>
    <x v="4"/>
    <d v="2016-11-15T05:09:35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plays"/>
    <n v="107"/>
    <n v="74.209999999999994"/>
    <x v="0"/>
    <d v="2014-10-03T18:18:29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plays"/>
    <n v="124"/>
    <n v="47.85"/>
    <x v="1"/>
    <d v="2016-08-02T20:19:2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plays"/>
    <n v="109"/>
    <n v="34.409999999999997"/>
    <x v="1"/>
    <d v="2016-05-21T17:48:24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plays"/>
    <n v="102"/>
    <n v="40.24"/>
    <x v="1"/>
    <d v="2016-03-30T03:48:24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plays"/>
    <n v="106"/>
    <n v="60.29"/>
    <x v="1"/>
    <d v="2015-05-08T00:52:05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plays"/>
    <n v="106"/>
    <n v="25.31"/>
    <x v="1"/>
    <d v="2016-02-19T22:03:58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plays"/>
    <n v="101"/>
    <n v="35.950000000000003"/>
    <x v="1"/>
    <d v="2015-08-17T18:19:55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plays"/>
    <n v="105"/>
    <n v="136"/>
    <x v="1"/>
    <d v="2016-03-01T20:08:44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plays"/>
    <n v="108"/>
    <n v="70.760000000000005"/>
    <x v="1"/>
    <d v="2016-06-24T11:28:48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plays"/>
    <n v="100"/>
    <n v="125"/>
    <x v="1"/>
    <d v="2015-10-20T17:58:11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plays"/>
    <n v="104"/>
    <n v="66.510000000000005"/>
    <x v="1"/>
    <d v="2014-05-01T22:27:2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plays"/>
    <n v="102"/>
    <n v="105"/>
    <x v="1"/>
    <d v="2014-07-09T17:37:20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plays"/>
    <n v="104"/>
    <n v="145"/>
    <x v="2"/>
    <d v="2016-05-01T22:08:5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plays"/>
    <n v="180"/>
    <n v="12"/>
    <x v="4"/>
    <d v="2016-04-17T17:30:53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plays"/>
    <n v="106"/>
    <n v="96.67"/>
    <x v="1"/>
    <d v="2014-11-07T20:37:46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plays"/>
    <n v="101"/>
    <n v="60.33"/>
    <x v="4"/>
    <d v="2014-06-12T14:54:06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plays"/>
    <n v="101"/>
    <n v="79.89"/>
    <x v="1"/>
    <d v="2014-10-15T20:58:15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plays"/>
    <n v="100"/>
    <n v="58.82"/>
    <x v="1"/>
    <d v="2015-02-22T12:53: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plays"/>
    <n v="118"/>
    <n v="75.34"/>
    <x v="1"/>
    <d v="2014-05-22T02:18:32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plays"/>
    <n v="110"/>
    <n v="55"/>
    <x v="4"/>
    <d v="2015-01-16T20:19:12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plays"/>
    <n v="103"/>
    <n v="66.959999999999994"/>
    <x v="1"/>
    <d v="2015-05-01T18:32:51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plays"/>
    <n v="100"/>
    <n v="227.27"/>
    <x v="1"/>
    <d v="2014-08-05T00:14:30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plays"/>
    <n v="100"/>
    <n v="307.69"/>
    <x v="1"/>
    <d v="2014-06-04T19:37:14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plays"/>
    <n v="110"/>
    <n v="50.02"/>
    <x v="1"/>
    <d v="2014-09-11T18:48:19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plays"/>
    <n v="101"/>
    <n v="72.39"/>
    <x v="1"/>
    <d v="2015-02-02T14:22:30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plays"/>
    <n v="101"/>
    <n v="95.95"/>
    <x v="1"/>
    <d v="2015-08-11T19:46:52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plays"/>
    <n v="169"/>
    <n v="45.62"/>
    <x v="4"/>
    <d v="2014-08-30T08:40:20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plays"/>
    <n v="100"/>
    <n v="41.03"/>
    <x v="1"/>
    <d v="2015-08-18T18:57:26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plays"/>
    <n v="114"/>
    <n v="56.83"/>
    <x v="1"/>
    <d v="2016-07-30T09:32:28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plays"/>
    <n v="102"/>
    <n v="137.24"/>
    <x v="2"/>
    <d v="2014-08-29T18:19:33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plays"/>
    <n v="106"/>
    <n v="75.709999999999994"/>
    <x v="4"/>
    <d v="2015-07-29T16:41:46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plays"/>
    <n v="102"/>
    <n v="99"/>
    <x v="1"/>
    <d v="2016-03-31T08:02:51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plays"/>
    <n v="117"/>
    <n v="81.569999999999993"/>
    <x v="0"/>
    <d v="2015-06-12T00:33:25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plays"/>
    <n v="101"/>
    <n v="45.11"/>
    <x v="1"/>
    <d v="2016-12-29T12:01:5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plays"/>
    <n v="132"/>
    <n v="36.67"/>
    <x v="4"/>
    <d v="2015-06-22T18:16:58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plays"/>
    <n v="100"/>
    <n v="125"/>
    <x v="1"/>
    <d v="2016-03-13T14:57:37"/>
    <d v="2016-04-10T20:00:00"/>
    <n v="2016"/>
  </r>
  <r>
    <n v="3531"/>
    <s v="The Reinvention of Lily Johnson"/>
    <s v="A political comedy for a crazy election year"/>
    <n v="1000"/>
    <n v="1280"/>
    <x v="0"/>
    <s v="plays"/>
    <n v="128"/>
    <n v="49.23"/>
    <x v="1"/>
    <d v="2016-05-31T15:42:14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plays"/>
    <n v="119"/>
    <n v="42.3"/>
    <x v="4"/>
    <d v="2014-09-02T14:23:47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plays"/>
    <n v="126"/>
    <n v="78.88"/>
    <x v="4"/>
    <d v="2015-10-12T18:16:07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plays"/>
    <n v="156"/>
    <n v="38.28"/>
    <x v="0"/>
    <d v="2015-08-27T15:00:23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plays"/>
    <n v="103"/>
    <n v="44.85"/>
    <x v="1"/>
    <d v="2015-09-01T15:21:50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plays"/>
    <n v="153"/>
    <n v="13.53"/>
    <x v="4"/>
    <d v="2015-11-20T17:27:05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plays"/>
    <n v="180"/>
    <n v="43.5"/>
    <x v="4"/>
    <d v="2014-10-11T08:30:16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plays"/>
    <n v="128"/>
    <n v="30.95"/>
    <x v="1"/>
    <d v="2016-07-20T10:05:40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plays"/>
    <n v="120"/>
    <n v="55.23"/>
    <x v="4"/>
    <d v="2016-08-18T18:08:42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plays"/>
    <n v="123"/>
    <n v="46.13"/>
    <x v="4"/>
    <d v="2016-05-27T00:04:51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plays"/>
    <n v="105"/>
    <n v="39.380000000000003"/>
    <x v="1"/>
    <d v="2015-08-06T17:31:15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plays"/>
    <n v="102"/>
    <n v="66.150000000000006"/>
    <x v="0"/>
    <d v="2014-07-09T14:23: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plays"/>
    <n v="105"/>
    <n v="54.14"/>
    <x v="1"/>
    <d v="2015-05-26T18:07:39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plays"/>
    <n v="100"/>
    <n v="104.17"/>
    <x v="1"/>
    <d v="2015-02-05T19:57:37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plays"/>
    <n v="100"/>
    <n v="31.38"/>
    <x v="4"/>
    <d v="2015-03-12T19:22:39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plays"/>
    <n v="102"/>
    <n v="59.21"/>
    <x v="1"/>
    <d v="2015-03-10T15:51:24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plays"/>
    <n v="114"/>
    <n v="119.18"/>
    <x v="6"/>
    <d v="2016-04-20T01:53:21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plays"/>
    <n v="102"/>
    <n v="164.62"/>
    <x v="1"/>
    <d v="2016-02-11T22:36:54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plays"/>
    <n v="102"/>
    <n v="24.29"/>
    <x v="1"/>
    <d v="2015-08-07T09:27:53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plays"/>
    <n v="105"/>
    <n v="40.94"/>
    <x v="1"/>
    <d v="2016-04-02T21:26:38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plays"/>
    <n v="102"/>
    <n v="61.1"/>
    <x v="1"/>
    <d v="2014-04-24T12:22:50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plays"/>
    <n v="100"/>
    <n v="38.65"/>
    <x v="4"/>
    <d v="2014-05-29T14:05:24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plays"/>
    <n v="106"/>
    <n v="56.2"/>
    <x v="0"/>
    <d v="2015-07-11T00:41:20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plays"/>
    <n v="113"/>
    <n v="107"/>
    <x v="0"/>
    <d v="2015-01-12T01:12:39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plays"/>
    <n v="100"/>
    <n v="171.43"/>
    <x v="1"/>
    <d v="2016-10-18T10:36:34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plays"/>
    <n v="100"/>
    <n v="110.5"/>
    <x v="1"/>
    <d v="2014-06-18T15:35:24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plays"/>
    <n v="100"/>
    <n v="179.28"/>
    <x v="7"/>
    <d v="2014-04-01T06:38:31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plays"/>
    <n v="144"/>
    <n v="22.91"/>
    <x v="4"/>
    <d v="2015-05-15T19:36:15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plays"/>
    <n v="104"/>
    <n v="43.13"/>
    <x v="1"/>
    <d v="2015-07-09T02:18:28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plays"/>
    <n v="108"/>
    <n v="46.89"/>
    <x v="1"/>
    <d v="2015-04-21T21:21:06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plays"/>
    <n v="102"/>
    <n v="47.41"/>
    <x v="1"/>
    <d v="2015-07-18T16:19:38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plays"/>
    <n v="149"/>
    <n v="15.13"/>
    <x v="4"/>
    <d v="2016-03-04T18:17:07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plays"/>
    <n v="105"/>
    <n v="21.1"/>
    <x v="4"/>
    <d v="2016-07-04T16:07:36"/>
    <d v="2016-08-01T19:00:00"/>
    <n v="2016"/>
  </r>
  <r>
    <n v="3564"/>
    <s v="The Pillowman Aberdeen"/>
    <s v="Multi Award-Winng play THE PILLOWMAN coming to the Arts Centre Theatre, Aberdeen"/>
    <n v="1000"/>
    <n v="1005"/>
    <x v="0"/>
    <s v="plays"/>
    <n v="101"/>
    <n v="59.12"/>
    <x v="1"/>
    <d v="2015-08-20T14:57:29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plays"/>
    <n v="131"/>
    <n v="97.92"/>
    <x v="4"/>
    <d v="2014-12-01T17:50:08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plays"/>
    <n v="105"/>
    <n v="55.13"/>
    <x v="1"/>
    <d v="2014-12-24T12:11:23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plays"/>
    <n v="109"/>
    <n v="26.54"/>
    <x v="1"/>
    <d v="2015-05-11T19:27:24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plays"/>
    <n v="111"/>
    <n v="58.42"/>
    <x v="1"/>
    <d v="2014-08-18T17:46:34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plays"/>
    <n v="100"/>
    <n v="122.54"/>
    <x v="0"/>
    <d v="2014-12-09T16:31:36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plays"/>
    <n v="114"/>
    <n v="87.96"/>
    <x v="1"/>
    <d v="2014-12-03T07:58:03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plays"/>
    <n v="122"/>
    <n v="73.239999999999995"/>
    <x v="1"/>
    <d v="2014-09-30T20:36:53"/>
    <d v="2014-10-30T20:36:53"/>
    <n v="2014"/>
  </r>
  <r>
    <n v="3572"/>
    <s v="Monster"/>
    <s v="A darkly comic one woman show by Abram Rooney as part of The Camden Fringe 2015."/>
    <n v="500"/>
    <n v="500"/>
    <x v="0"/>
    <s v="plays"/>
    <n v="100"/>
    <n v="55.56"/>
    <x v="4"/>
    <d v="2015-05-22T13:41:2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plays"/>
    <n v="103"/>
    <n v="39.54"/>
    <x v="1"/>
    <d v="2014-10-09T09:00:46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plays"/>
    <n v="106"/>
    <n v="136.78"/>
    <x v="0"/>
    <d v="2014-10-14T22:37:28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plays"/>
    <n v="101"/>
    <n v="99.34"/>
    <x v="2"/>
    <d v="2016-07-10T18:48:47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plays"/>
    <n v="100"/>
    <n v="20"/>
    <x v="4"/>
    <d v="2016-10-06T13:10:54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plays"/>
    <n v="130"/>
    <n v="28.89"/>
    <x v="4"/>
    <d v="2015-03-30T18:53:03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plays"/>
    <n v="100"/>
    <n v="40.549999999999997"/>
    <x v="1"/>
    <d v="2016-03-31T17:36:17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plays"/>
    <n v="100"/>
    <n v="35.71"/>
    <x v="4"/>
    <d v="2016-03-01T18:17:36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plays"/>
    <n v="114"/>
    <n v="37.96"/>
    <x v="4"/>
    <d v="2015-01-22T04:13:42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plays"/>
    <n v="100"/>
    <n v="33.33"/>
    <x v="1"/>
    <d v="2014-07-16T11:18:30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plays"/>
    <n v="287"/>
    <n v="58.57"/>
    <x v="1"/>
    <d v="2016-03-22T02:18:0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plays"/>
    <n v="109"/>
    <n v="135.63"/>
    <x v="1"/>
    <d v="2016-02-18T10:13:25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plays"/>
    <n v="116"/>
    <n v="30.94"/>
    <x v="1"/>
    <d v="2015-06-13T07:35:4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plays"/>
    <n v="119"/>
    <n v="176.09"/>
    <x v="1"/>
    <d v="2014-11-21T17:11:30"/>
    <d v="2014-12-21T17:11:30"/>
    <n v="2014"/>
  </r>
  <r>
    <n v="3586"/>
    <s v="Actors &amp; Musicians who are Blind or Autistic"/>
    <s v="See Theatre In A New Light"/>
    <n v="7500"/>
    <n v="8207"/>
    <x v="0"/>
    <s v="plays"/>
    <n v="109"/>
    <n v="151.97999999999999"/>
    <x v="0"/>
    <d v="2016-07-25T16:44:30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plays"/>
    <n v="127"/>
    <n v="22.61"/>
    <x v="4"/>
    <d v="2016-05-13T12:57:34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plays"/>
    <n v="101"/>
    <n v="18.27"/>
    <x v="4"/>
    <d v="2015-04-07T19:53:30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plays"/>
    <n v="128"/>
    <n v="82.26"/>
    <x v="1"/>
    <d v="2015-05-01T15:32:27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plays"/>
    <n v="100"/>
    <n v="68.53"/>
    <x v="0"/>
    <d v="2014-09-20T08:00:34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plays"/>
    <n v="175"/>
    <n v="68.06"/>
    <x v="4"/>
    <d v="2014-12-30T22:45:44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plays"/>
    <n v="127"/>
    <n v="72.709999999999994"/>
    <x v="1"/>
    <d v="2014-12-15T19:55:07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plays"/>
    <n v="111"/>
    <n v="77.19"/>
    <x v="1"/>
    <d v="2014-12-01T21:33:59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plays"/>
    <n v="126"/>
    <n v="55.97"/>
    <x v="1"/>
    <d v="2016-08-10T01:36:22"/>
    <d v="2016-09-04T01:36:22"/>
    <n v="2016"/>
  </r>
  <r>
    <n v="3595"/>
    <s v="The Flu Season"/>
    <s v="A new theatre company staging Will Eno's The Flu Season in Seattle"/>
    <n v="2600"/>
    <n v="3081"/>
    <x v="0"/>
    <s v="plays"/>
    <n v="119"/>
    <n v="49.69"/>
    <x v="1"/>
    <d v="2015-02-15T00:12:03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plays"/>
    <n v="108"/>
    <n v="79"/>
    <x v="1"/>
    <d v="2014-08-05T17:09:42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plays"/>
    <n v="103"/>
    <n v="77.73"/>
    <x v="1"/>
    <d v="2016-02-17T14:03:10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plays"/>
    <n v="110"/>
    <n v="40.78"/>
    <x v="1"/>
    <d v="2014-08-15T19:10:22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plays"/>
    <n v="202"/>
    <n v="59.41"/>
    <x v="4"/>
    <d v="2015-08-04T19:04:37"/>
    <d v="2015-08-30T00:00:00"/>
    <n v="2015"/>
  </r>
  <r>
    <n v="3600"/>
    <s v="Pariah"/>
    <s v="The First Play From The Man Who Brought You The Black James Bond!"/>
    <n v="10"/>
    <n v="13"/>
    <x v="0"/>
    <s v="plays"/>
    <n v="130"/>
    <n v="3.25"/>
    <x v="4"/>
    <d v="2016-09-15T20:22:44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plays"/>
    <n v="104"/>
    <n v="39.380000000000003"/>
    <x v="1"/>
    <d v="2014-12-17T23:58:02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plays"/>
    <n v="100"/>
    <n v="81.67"/>
    <x v="1"/>
    <d v="2016-03-18T21:27:59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plays"/>
    <n v="171"/>
    <n v="44.91"/>
    <x v="1"/>
    <d v="2015-10-06T20:44:40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plays"/>
    <n v="113"/>
    <n v="49.06"/>
    <x v="1"/>
    <d v="2016-04-23T00:22:36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plays"/>
    <n v="184"/>
    <n v="30.67"/>
    <x v="4"/>
    <d v="2016-01-14T19:02:06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plays"/>
    <n v="130"/>
    <n v="61.06"/>
    <x v="1"/>
    <d v="2016-07-15T14:30:57"/>
    <d v="2016-08-14T14:30:57"/>
    <n v="2016"/>
  </r>
  <r>
    <n v="3607"/>
    <s v="E15 at The Pleasance and CPT"/>
    <s v="'E15' is a verbatim project that looks at the story of the Focus E15 Campaign"/>
    <n v="550"/>
    <n v="580"/>
    <x v="0"/>
    <s v="plays"/>
    <n v="105"/>
    <n v="29"/>
    <x v="4"/>
    <d v="2015-11-30T23:08:02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plays"/>
    <n v="100"/>
    <n v="29.63"/>
    <x v="4"/>
    <d v="2016-05-16T17:01:30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plays"/>
    <n v="153"/>
    <n v="143.1"/>
    <x v="1"/>
    <d v="2016-02-29T23:48:05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plays"/>
    <n v="162"/>
    <n v="52.35"/>
    <x v="1"/>
    <d v="2015-07-18T10:22:16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plays"/>
    <n v="136"/>
    <n v="66.67"/>
    <x v="1"/>
    <d v="2015-03-09T08:53:2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plays"/>
    <n v="144"/>
    <n v="126.67"/>
    <x v="0"/>
    <d v="2014-05-30T17:26:51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plays"/>
    <n v="100"/>
    <n v="62.5"/>
    <x v="1"/>
    <d v="2014-05-29T14:09:34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plays"/>
    <n v="101"/>
    <n v="35.49"/>
    <x v="1"/>
    <d v="2015-05-20T01:00:16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plays"/>
    <n v="107"/>
    <n v="37.08"/>
    <x v="1"/>
    <d v="2015-11-10T14:14:56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plays"/>
    <n v="125"/>
    <n v="69.33"/>
    <x v="1"/>
    <d v="2015-02-17T22:47:44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plays"/>
    <n v="119"/>
    <n v="17.25"/>
    <x v="4"/>
    <d v="2017-02-13T14:38:49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plays"/>
    <n v="101"/>
    <n v="36.07"/>
    <x v="1"/>
    <d v="2015-05-04T15:04:10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plays"/>
    <n v="113"/>
    <n v="66.47"/>
    <x v="1"/>
    <d v="2016-10-18T03:10:26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plays"/>
    <n v="105"/>
    <n v="56.07"/>
    <x v="2"/>
    <d v="2015-02-02T22:31:01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plays"/>
    <n v="110"/>
    <n v="47.03"/>
    <x v="1"/>
    <d v="2016-09-06T22:27:24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plays"/>
    <n v="100"/>
    <n v="47.67"/>
    <x v="1"/>
    <d v="2014-08-26T05:19:31"/>
    <d v="2014-09-28T03:23:00"/>
    <n v="2014"/>
  </r>
  <r>
    <n v="3623"/>
    <s v="Since I've Been Here"/>
    <s v="An original play exploring the complications of romantic relationships in all forms."/>
    <n v="2500"/>
    <n v="3000"/>
    <x v="0"/>
    <s v="plays"/>
    <n v="120"/>
    <n v="88.24"/>
    <x v="1"/>
    <d v="2014-07-08T17:41:10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plays"/>
    <n v="105"/>
    <n v="80.72"/>
    <x v="1"/>
    <d v="2016-06-24T18:34:50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plays"/>
    <n v="103"/>
    <n v="39.49"/>
    <x v="1"/>
    <d v="2015-06-02T15:39:37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plays"/>
    <n v="102"/>
    <n v="84.85"/>
    <x v="1"/>
    <d v="2014-07-26T16:00:57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plays"/>
    <n v="100"/>
    <n v="68.97"/>
    <x v="1"/>
    <d v="2016-03-31T17:48:07"/>
    <d v="2016-05-21T03:59:00"/>
    <n v="2016"/>
  </r>
  <r>
    <n v="3648"/>
    <s v="Moth Theater Lives"/>
    <s v="Help Moth Live! Support Moth and its artist collective to achieve its 2014/15 season."/>
    <n v="40000"/>
    <n v="40153"/>
    <x v="0"/>
    <s v="plays"/>
    <n v="100"/>
    <n v="550.04"/>
    <x v="11"/>
    <d v="2014-09-05T07:00:45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plays"/>
    <n v="104"/>
    <n v="97.5"/>
    <x v="4"/>
    <d v="2014-05-21T17:06:34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plays"/>
    <n v="100"/>
    <n v="29.41"/>
    <x v="4"/>
    <d v="2016-01-12T11:29:44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plays"/>
    <n v="104"/>
    <n v="57.78"/>
    <x v="4"/>
    <d v="2014-07-08T15:30:42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plays"/>
    <n v="251"/>
    <n v="44.24"/>
    <x v="4"/>
    <d v="2016-08-14T15:28:2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plays"/>
    <n v="101"/>
    <n v="60.91"/>
    <x v="1"/>
    <d v="2015-07-06T08:43:27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plays"/>
    <n v="174"/>
    <n v="68.84"/>
    <x v="1"/>
    <d v="2016-03-11T09:59:46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plays"/>
    <n v="116"/>
    <n v="73.58"/>
    <x v="0"/>
    <d v="2015-06-18T19:16:38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plays"/>
    <n v="106"/>
    <n v="115.02"/>
    <x v="0"/>
    <d v="2017-01-02T21:50:3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plays"/>
    <n v="111"/>
    <n v="110.75"/>
    <x v="1"/>
    <d v="2016-05-09T15:06:59"/>
    <d v="2016-06-01T21:42:00"/>
    <n v="2016"/>
  </r>
  <r>
    <n v="3658"/>
    <s v="Mr. Marmalade"/>
    <s v="Life is hard when your own imaginary friend can't make time for you."/>
    <n v="1500"/>
    <n v="1510"/>
    <x v="0"/>
    <s v="plays"/>
    <n v="101"/>
    <n v="75.5"/>
    <x v="1"/>
    <d v="2014-05-16T20:36:20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plays"/>
    <n v="102"/>
    <n v="235.46"/>
    <x v="1"/>
    <d v="2015-02-20T06:39:10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plays"/>
    <n v="100"/>
    <n v="11.36"/>
    <x v="4"/>
    <d v="2014-11-28T21:08:45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plays"/>
    <n v="111"/>
    <n v="92.5"/>
    <x v="1"/>
    <d v="2016-03-18T21:31:12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plays"/>
    <n v="101"/>
    <n v="202.85"/>
    <x v="0"/>
    <d v="2015-03-01T05:16:54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plays"/>
    <n v="104"/>
    <n v="26"/>
    <x v="4"/>
    <d v="2016-10-22T10:50:30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plays"/>
    <n v="109"/>
    <n v="46.05"/>
    <x v="4"/>
    <d v="2016-06-02T05:58:09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plays"/>
    <n v="115"/>
    <n v="51"/>
    <x v="4"/>
    <d v="2015-10-17T19:23:42"/>
    <d v="2015-10-28T19:54:00"/>
    <n v="2015"/>
  </r>
  <r>
    <n v="3666"/>
    <s v="Israel LÃ³pez @ Ojai Playwrights Conference"/>
    <s v="Artistic Internship @ Ojai Playwrights Conference"/>
    <n v="1200"/>
    <n v="1200"/>
    <x v="0"/>
    <s v="plays"/>
    <n v="100"/>
    <n v="31.58"/>
    <x v="1"/>
    <d v="2014-07-02T21:43:02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plays"/>
    <n v="103"/>
    <n v="53.36"/>
    <x v="1"/>
    <d v="2015-06-18T23:16:59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plays"/>
    <n v="104"/>
    <n v="36.96"/>
    <x v="1"/>
    <d v="2015-06-30T13:20:52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plays"/>
    <n v="138"/>
    <n v="81.290000000000006"/>
    <x v="1"/>
    <d v="2015-05-12T16:12:17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plays"/>
    <n v="110"/>
    <n v="20.079999999999998"/>
    <x v="4"/>
    <d v="2015-05-18T12:20:11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plays"/>
    <n v="101"/>
    <n v="88.25"/>
    <x v="1"/>
    <d v="2014-06-30T15:04:27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plays"/>
    <n v="102"/>
    <n v="53.44"/>
    <x v="1"/>
    <d v="2014-08-27T22:43:04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plays"/>
    <n v="114"/>
    <n v="39.869999999999997"/>
    <x v="1"/>
    <d v="2014-10-02T07:04:57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plays"/>
    <n v="100"/>
    <n v="145.16"/>
    <x v="1"/>
    <d v="2016-07-05T20:57:09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plays"/>
    <n v="140"/>
    <n v="23.33"/>
    <x v="4"/>
    <d v="2016-05-03T14:19:42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plays"/>
    <n v="129"/>
    <n v="64.38"/>
    <x v="4"/>
    <d v="2014-08-25T19:34:44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plays"/>
    <n v="103"/>
    <n v="62.05"/>
    <x v="2"/>
    <d v="2014-06-12T13:46:58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plays"/>
    <n v="103"/>
    <n v="66.13"/>
    <x v="1"/>
    <d v="2015-04-26T12:44:5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plays"/>
    <n v="110"/>
    <n v="73.400000000000006"/>
    <x v="1"/>
    <d v="2014-05-27T18:16:21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plays"/>
    <n v="113"/>
    <n v="99.5"/>
    <x v="1"/>
    <d v="2016-09-14T10:53:54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plays"/>
    <n v="112"/>
    <n v="62.17"/>
    <x v="1"/>
    <d v="2016-01-05T15:38:10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plays"/>
    <n v="139"/>
    <n v="62.33"/>
    <x v="1"/>
    <d v="2014-05-13T16:26:58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plays"/>
    <n v="111"/>
    <n v="58.79"/>
    <x v="1"/>
    <d v="2016-09-20T02:48:16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plays"/>
    <n v="139"/>
    <n v="45.35"/>
    <x v="4"/>
    <d v="2015-08-03T04:19:46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plays"/>
    <n v="106"/>
    <n v="41.94"/>
    <x v="0"/>
    <d v="2014-04-24T14:14:19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plays"/>
    <n v="101"/>
    <n v="59.17"/>
    <x v="4"/>
    <d v="2015-08-14T15:54:20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plays"/>
    <n v="100"/>
    <n v="200.49"/>
    <x v="0"/>
    <d v="2014-05-28T05:14:15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plays"/>
    <n v="109"/>
    <n v="83.97"/>
    <x v="1"/>
    <d v="2014-07-09T18:53:24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plays"/>
    <n v="118"/>
    <n v="57.26"/>
    <x v="1"/>
    <d v="2015-05-23T19:50:3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plays"/>
    <n v="120"/>
    <n v="58.06"/>
    <x v="1"/>
    <d v="2014-10-28T14:21:23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plays"/>
    <n v="128"/>
    <n v="186.8"/>
    <x v="11"/>
    <d v="2015-01-16T16:48:49"/>
    <d v="2015-03-02T04:59:00"/>
    <n v="2015"/>
  </r>
  <r>
    <n v="3692"/>
    <s v="An Evening With Durang"/>
    <s v="Help us independently produce two great comedies by Christopher Durang."/>
    <n v="1000"/>
    <n v="1260"/>
    <x v="0"/>
    <s v="plays"/>
    <n v="126"/>
    <n v="74.12"/>
    <x v="1"/>
    <d v="2014-09-09T23:09:39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plays"/>
    <n v="129"/>
    <n v="30.71"/>
    <x v="4"/>
    <d v="2015-11-01T04:35:29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plays"/>
    <n v="107"/>
    <n v="62.67"/>
    <x v="1"/>
    <d v="2016-04-30T03:12:47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plays"/>
    <n v="100"/>
    <n v="121.36"/>
    <x v="1"/>
    <d v="2014-12-22T20:53:30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plays"/>
    <n v="155"/>
    <n v="39.74"/>
    <x v="1"/>
    <d v="2014-12-15T14:48:3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plays"/>
    <n v="108"/>
    <n v="72"/>
    <x v="1"/>
    <d v="2016-04-19T11:10:48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plays"/>
    <n v="111"/>
    <n v="40.630000000000003"/>
    <x v="0"/>
    <d v="2016-02-01T19:21:27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plays"/>
    <n v="101"/>
    <n v="63"/>
    <x v="1"/>
    <d v="2014-09-15T14:26:56"/>
    <d v="2014-10-15T14:26:56"/>
    <n v="2014"/>
  </r>
  <r>
    <n v="3700"/>
    <s v="Generations (Senior Project)"/>
    <s v="Help me produce the play I have written for my senior project!"/>
    <n v="500"/>
    <n v="606"/>
    <x v="0"/>
    <s v="plays"/>
    <n v="121"/>
    <n v="33.67"/>
    <x v="4"/>
    <d v="2014-08-31T14:03:2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plays"/>
    <n v="100"/>
    <n v="38.590000000000003"/>
    <x v="1"/>
    <d v="2015-05-05T12:59:53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plays"/>
    <n v="109"/>
    <n v="155.94999999999999"/>
    <x v="1"/>
    <d v="2016-06-03T12:54:44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plays"/>
    <n v="123"/>
    <n v="43.2"/>
    <x v="1"/>
    <d v="2016-07-05T12:06:28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plays"/>
    <n v="136"/>
    <n v="15.15"/>
    <x v="4"/>
    <d v="2016-04-01T16:33:1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plays"/>
    <n v="103"/>
    <n v="83.57"/>
    <x v="1"/>
    <d v="2014-06-02T13:01:54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plays"/>
    <n v="121"/>
    <n v="140"/>
    <x v="1"/>
    <d v="2014-08-28T21:55:49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plays"/>
    <n v="186"/>
    <n v="80.87"/>
    <x v="1"/>
    <d v="2016-07-01T01:09:38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plays"/>
    <n v="300"/>
    <n v="53.85"/>
    <x v="4"/>
    <d v="2014-06-20T03:24:46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plays"/>
    <n v="108"/>
    <n v="30.93"/>
    <x v="1"/>
    <d v="2014-05-26T16:59:06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plays"/>
    <n v="141"/>
    <n v="67.959999999999994"/>
    <x v="1"/>
    <d v="2015-03-09T13:49:48"/>
    <d v="2015-04-03T13:49:48"/>
    <n v="2015"/>
  </r>
  <r>
    <n v="3711"/>
    <s v="The Youth Shakespeare Project 2014"/>
    <s v="Two teachers and twenty kids bring one of Shakespeare's plays to life!"/>
    <n v="500"/>
    <n v="570"/>
    <x v="0"/>
    <s v="plays"/>
    <n v="114"/>
    <n v="27.14"/>
    <x v="4"/>
    <d v="2014-05-20T17:22:53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plays"/>
    <n v="154"/>
    <n v="110.87"/>
    <x v="0"/>
    <d v="2015-05-10T04:07:47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plays"/>
    <n v="102"/>
    <n v="106.84"/>
    <x v="1"/>
    <d v="2016-05-15T17:42:46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plays"/>
    <n v="102"/>
    <n v="105.52"/>
    <x v="2"/>
    <d v="2015-04-24T13:21:07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plays"/>
    <n v="103"/>
    <n v="132.96"/>
    <x v="1"/>
    <d v="2015-02-01T23:53:39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plays"/>
    <n v="156"/>
    <n v="51.92"/>
    <x v="4"/>
    <d v="2015-12-22T21:18:29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plays"/>
    <n v="101"/>
    <n v="310"/>
    <x v="1"/>
    <d v="2015-04-08T20:47:29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plays"/>
    <n v="239"/>
    <n v="26.02"/>
    <x v="4"/>
    <d v="2015-01-28T17:11:15"/>
    <d v="2015-02-27T17:11:15"/>
    <n v="2015"/>
  </r>
  <r>
    <n v="3719"/>
    <s v="Corium"/>
    <s v="A new piece of physical theatre about love, regret and longing."/>
    <n v="200"/>
    <n v="420"/>
    <x v="0"/>
    <s v="plays"/>
    <n v="210"/>
    <n v="105"/>
    <x v="4"/>
    <d v="2015-05-23T17:31:06"/>
    <d v="2015-06-22T17:31:06"/>
    <n v="2015"/>
  </r>
  <r>
    <n v="3720"/>
    <s v="Lakotas and the American Theatre"/>
    <s v="Breaking the American Indian stereotype in the American Theatre."/>
    <n v="3300"/>
    <n v="3449"/>
    <x v="0"/>
    <s v="plays"/>
    <n v="105"/>
    <n v="86.23"/>
    <x v="1"/>
    <d v="2015-06-10T23:50:06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plays"/>
    <n v="101"/>
    <n v="114.55"/>
    <x v="0"/>
    <d v="2014-10-15T22:28:04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plays"/>
    <n v="111"/>
    <n v="47.66"/>
    <x v="1"/>
    <d v="2016-01-12T16:07:27"/>
    <d v="2016-02-11T22:59:00"/>
    <n v="2016"/>
  </r>
  <r>
    <n v="3723"/>
    <s v="Beauty and the Beast"/>
    <s v="Saltmine Theatre Company present Beauty and the Beast:"/>
    <n v="4500"/>
    <n v="4592"/>
    <x v="0"/>
    <s v="plays"/>
    <n v="102"/>
    <n v="72.89"/>
    <x v="1"/>
    <d v="2014-10-31T18:04:22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plays"/>
    <n v="103"/>
    <n v="49.55"/>
    <x v="1"/>
    <d v="2016-04-05T11:47:40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plays"/>
    <n v="127"/>
    <n v="25.4"/>
    <x v="4"/>
    <d v="2016-02-01T22:41:07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plays"/>
    <n v="339"/>
    <n v="62.59"/>
    <x v="4"/>
    <d v="2016-04-02T03:22:51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plays"/>
    <n v="101"/>
    <n v="61.06"/>
    <x v="1"/>
    <d v="2016-09-19T08:21:34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1"/>
    <s v="plays"/>
    <n v="9"/>
    <n v="60.06"/>
    <x v="5"/>
    <d v="2015-07-20T04:06:16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plays"/>
    <n v="7"/>
    <n v="72.400000000000006"/>
    <x v="0"/>
    <d v="2015-02-06T04:55:12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plays"/>
    <n v="10"/>
    <n v="100"/>
    <x v="1"/>
    <d v="2015-07-18T16:15:59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1"/>
    <s v="plays"/>
    <n v="11"/>
    <n v="51.67"/>
    <x v="0"/>
    <d v="2014-12-10T18:04:06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1"/>
    <s v="plays"/>
    <n v="15"/>
    <n v="32.75"/>
    <x v="4"/>
    <d v="2014-11-25T16:15:33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1"/>
    <s v="plays"/>
    <n v="0"/>
    <n v="0"/>
    <x v="1"/>
    <d v="2015-04-09T00:35:08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1"/>
    <s v="plays"/>
    <n v="28"/>
    <n v="61"/>
    <x v="1"/>
    <d v="2015-03-26T21:38:16"/>
    <d v="2015-05-25T21:38:16"/>
    <n v="2015"/>
  </r>
  <r>
    <n v="3735"/>
    <s v="Women Beware Women"/>
    <s v="Young Actor's taking on a Jacobean tragedy. Family, betrayal, love, lust, sex and death."/>
    <n v="150"/>
    <n v="20"/>
    <x v="1"/>
    <s v="plays"/>
    <n v="13"/>
    <n v="10"/>
    <x v="4"/>
    <d v="2015-04-28T16:38:09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plays"/>
    <n v="1"/>
    <n v="10"/>
    <x v="1"/>
    <d v="2015-02-13T17:04:53"/>
    <d v="2015-03-23T18:00:00"/>
    <n v="2015"/>
  </r>
  <r>
    <n v="3737"/>
    <s v="Measure For Measure"/>
    <s v="The ASU Theatre and Shakespeare Club presents Measure For Measure directed by Jordyn Ochser."/>
    <n v="700"/>
    <n v="150"/>
    <x v="1"/>
    <s v="plays"/>
    <n v="21"/>
    <n v="37.5"/>
    <x v="4"/>
    <d v="2015-10-20T16:35:03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1"/>
    <s v="plays"/>
    <n v="18"/>
    <n v="45"/>
    <x v="1"/>
    <d v="2014-06-23T22:31:45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plays"/>
    <n v="20"/>
    <n v="100.63"/>
    <x v="1"/>
    <d v="2016-06-27T10:47:48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plays"/>
    <n v="18"/>
    <n v="25.57"/>
    <x v="1"/>
    <d v="2014-07-13T02:09:15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1"/>
    <s v="plays"/>
    <n v="0"/>
    <n v="0"/>
    <x v="5"/>
    <d v="2015-11-17T22:05:50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plays"/>
    <n v="2"/>
    <n v="25"/>
    <x v="0"/>
    <d v="2014-08-07T05:09:04"/>
    <d v="2014-09-06T05:09:04"/>
    <n v="2014"/>
  </r>
  <r>
    <n v="3743"/>
    <s v="Down the Mississippi"/>
    <s v="I'm taking the Adventures of Huckleberry Finn puppet show down the Mississippi River!"/>
    <n v="2200"/>
    <n v="0"/>
    <x v="1"/>
    <s v="plays"/>
    <n v="0"/>
    <n v="0"/>
    <x v="1"/>
    <d v="2014-06-03T17:02:44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1"/>
    <s v="plays"/>
    <n v="0"/>
    <n v="0"/>
    <x v="1"/>
    <d v="2014-06-03T19:32:32"/>
    <d v="2014-07-05T03:59:00"/>
    <n v="2014"/>
  </r>
  <r>
    <n v="3745"/>
    <s v="Tyke Theatre Web Show"/>
    <s v="Tyke wants to expand her puppet theater show to weekly online web shows and is looking for backers."/>
    <n v="100"/>
    <n v="10"/>
    <x v="1"/>
    <s v="plays"/>
    <n v="10"/>
    <n v="10"/>
    <x v="4"/>
    <d v="2014-07-11T16:45:02"/>
    <d v="2014-08-10T16:45:02"/>
    <n v="2014"/>
  </r>
  <r>
    <n v="3746"/>
    <s v="Stage Play Production - &quot;I Love You to Death&quot;"/>
    <s v="Generational curses CAN be broken...right?"/>
    <n v="8500"/>
    <n v="202"/>
    <x v="1"/>
    <s v="plays"/>
    <n v="2"/>
    <n v="202"/>
    <x v="0"/>
    <d v="2016-09-08T09:20:39"/>
    <d v="2016-10-08T09:20:39"/>
    <n v="2016"/>
  </r>
  <r>
    <n v="3747"/>
    <s v="Counting Stars"/>
    <s v="The world premiere of an astonishing new play by acclaimed writer Atiha Sen Gupta."/>
    <n v="2500"/>
    <n v="25"/>
    <x v="1"/>
    <s v="plays"/>
    <n v="1"/>
    <n v="25"/>
    <x v="1"/>
    <d v="2015-06-09T07:11:36"/>
    <d v="2015-07-05T22:59:00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plays"/>
    <n v="100"/>
    <n v="41.67"/>
    <x v="1"/>
    <d v="2015-02-24T10:53:39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plays"/>
    <n v="101"/>
    <n v="53.29"/>
    <x v="1"/>
    <d v="2014-06-10T12:38:27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plays"/>
    <n v="122"/>
    <n v="70.23"/>
    <x v="1"/>
    <d v="2015-02-19T20:22:38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plays"/>
    <n v="330"/>
    <n v="43.42"/>
    <x v="4"/>
    <d v="2016-04-27T15:02:53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plays"/>
    <n v="110"/>
    <n v="199.18"/>
    <x v="1"/>
    <d v="2015-04-15T18:01:48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plays"/>
    <n v="101"/>
    <n v="78.52"/>
    <x v="1"/>
    <d v="2016-05-07T06:37:01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plays"/>
    <n v="140"/>
    <n v="61.82"/>
    <x v="1"/>
    <d v="2015-02-23T21:41:52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plays"/>
    <n v="100"/>
    <n v="50"/>
    <x v="1"/>
    <d v="2015-07-22T06:14:17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plays"/>
    <n v="119"/>
    <n v="48.34"/>
    <x v="1"/>
    <d v="2014-06-17T16:33:43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plays"/>
    <n v="107"/>
    <n v="107.25"/>
    <x v="1"/>
    <d v="2015-10-07T16:43:36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plays"/>
    <n v="228"/>
    <n v="57"/>
    <x v="4"/>
    <d v="2015-02-10T20:13:02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plays"/>
    <n v="106"/>
    <n v="40.92"/>
    <x v="1"/>
    <d v="2015-06-29T05:01:44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plays"/>
    <n v="143"/>
    <n v="21.5"/>
    <x v="4"/>
    <d v="2015-06-05T15:38:37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plays"/>
    <n v="105"/>
    <n v="79.540000000000006"/>
    <x v="1"/>
    <d v="2015-12-03T04:20:07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plays"/>
    <n v="110"/>
    <n v="72.38"/>
    <x v="0"/>
    <d v="2015-11-21T20:06:57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plays"/>
    <n v="106"/>
    <n v="64.63"/>
    <x v="1"/>
    <d v="2015-06-15T21:50:44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plays"/>
    <n v="108"/>
    <n v="38.57"/>
    <x v="4"/>
    <d v="2016-07-20T15:01:43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plays"/>
    <n v="105"/>
    <n v="107.57"/>
    <x v="0"/>
    <d v="2015-05-27T01:40:14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plays"/>
    <n v="119"/>
    <n v="27.5"/>
    <x v="4"/>
    <d v="2015-04-07T10:09:54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plays"/>
    <n v="153"/>
    <n v="70.459999999999994"/>
    <x v="1"/>
    <d v="2015-01-30T22:16:41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plays"/>
    <n v="100"/>
    <n v="178.57"/>
    <x v="0"/>
    <d v="2014-11-01T12:39:47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plays"/>
    <n v="100"/>
    <n v="62.63"/>
    <x v="4"/>
    <d v="2016-08-11T20:46:11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plays"/>
    <n v="225"/>
    <n v="75"/>
    <x v="4"/>
    <d v="2016-05-13T17:46:51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plays"/>
    <n v="106"/>
    <n v="58.9"/>
    <x v="4"/>
    <d v="2014-10-15T20:22:25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plays"/>
    <n v="105"/>
    <n v="139.56"/>
    <x v="1"/>
    <d v="2016-01-06T02:45:35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plays"/>
    <n v="117"/>
    <n v="70"/>
    <x v="1"/>
    <d v="2014-11-20T20:56:12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plays"/>
    <n v="109"/>
    <n v="57.39"/>
    <x v="1"/>
    <d v="2015-05-19T10:41:07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plays"/>
    <n v="160"/>
    <n v="40"/>
    <x v="4"/>
    <d v="2016-03-31T22:36:48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plays"/>
    <n v="113"/>
    <n v="64.290000000000006"/>
    <x v="4"/>
    <d v="2016-07-02T22:14:12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plays"/>
    <n v="102"/>
    <n v="120.12"/>
    <x v="1"/>
    <d v="2015-05-28T18:22:38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plays"/>
    <n v="101"/>
    <n v="1008.24"/>
    <x v="7"/>
    <d v="2015-04-22T17:03:29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plays"/>
    <n v="101"/>
    <n v="63.28"/>
    <x v="1"/>
    <d v="2015-05-31T03:25:24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plays"/>
    <n v="6500"/>
    <n v="21.67"/>
    <x v="4"/>
    <d v="2016-03-03T16:50:29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plays"/>
    <n v="9"/>
    <n v="25.65"/>
    <x v="2"/>
    <d v="2014-05-21T18:51:27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plays"/>
    <n v="22"/>
    <n v="47.7"/>
    <x v="0"/>
    <d v="2014-04-11T11:50:5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1"/>
    <s v="plays"/>
    <n v="21"/>
    <n v="56.05"/>
    <x v="0"/>
    <d v="2014-05-07T01:44:24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plays"/>
    <n v="41"/>
    <n v="81.319999999999993"/>
    <x v="0"/>
    <d v="2014-05-07T14:48:5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plays"/>
    <n v="2"/>
    <n v="70.17"/>
    <x v="11"/>
    <d v="2015-09-01T15:02:54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1"/>
    <s v="plays"/>
    <n v="3"/>
    <n v="23.63"/>
    <x v="0"/>
    <d v="2014-09-03T05:19:02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1"/>
    <s v="plays"/>
    <n v="16"/>
    <n v="188.56"/>
    <x v="2"/>
    <d v="2015-06-04T05:23:11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plays"/>
    <n v="16"/>
    <n v="49.51"/>
    <x v="2"/>
    <d v="2015-09-18T19:36:29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plays"/>
    <n v="7"/>
    <n v="75.459999999999994"/>
    <x v="9"/>
    <d v="2015-05-12T18:24:44"/>
    <d v="2015-06-11T18:24:44"/>
    <n v="2015"/>
  </r>
  <r>
    <n v="3850"/>
    <s v="The Vagina Monologues 2015"/>
    <s v="V-Day is a global activist movement to end violence against women and girls."/>
    <n v="1000"/>
    <n v="38"/>
    <x v="1"/>
    <s v="plays"/>
    <n v="4"/>
    <n v="9.5"/>
    <x v="1"/>
    <d v="2014-12-02T02:59:03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1"/>
    <s v="plays"/>
    <n v="34"/>
    <n v="35.5"/>
    <x v="1"/>
    <d v="2015-06-17T10:32:59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plays"/>
    <n v="0"/>
    <n v="10"/>
    <x v="2"/>
    <d v="2015-03-02T04:34:36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1"/>
    <s v="plays"/>
    <n v="0"/>
    <n v="13"/>
    <x v="7"/>
    <d v="2014-07-28T20:09:38"/>
    <d v="2014-09-01T20:09:38"/>
    <n v="2014"/>
  </r>
  <r>
    <n v="3854"/>
    <s v="The Case Of Soghomon Tehlirian"/>
    <s v="A play dedicated to the 100th anniversary of the Armenian Genocide."/>
    <n v="11000"/>
    <n v="1788"/>
    <x v="1"/>
    <s v="plays"/>
    <n v="16"/>
    <n v="89.4"/>
    <x v="2"/>
    <d v="2015-04-09T21:14:18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plays"/>
    <n v="3"/>
    <n v="25"/>
    <x v="1"/>
    <d v="2015-02-24T23:17:51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plays"/>
    <n v="0"/>
    <n v="1"/>
    <x v="0"/>
    <d v="2015-02-06T17:50:03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1"/>
    <s v="plays"/>
    <n v="5"/>
    <n v="65"/>
    <x v="0"/>
    <d v="2014-07-09T17:41:30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plays"/>
    <n v="2"/>
    <n v="10"/>
    <x v="4"/>
    <d v="2015-05-04T10:20:44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1"/>
    <s v="plays"/>
    <n v="0"/>
    <n v="1"/>
    <x v="1"/>
    <d v="2014-05-30T21:26:47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plays"/>
    <n v="18"/>
    <n v="81.540000000000006"/>
    <x v="0"/>
    <d v="2014-07-13T15:51:50"/>
    <d v="2014-08-12T15:51:50"/>
    <n v="2014"/>
  </r>
  <r>
    <n v="3861"/>
    <s v="READY OR NOT HERE I COME"/>
    <s v="THE COMING OF THE LORD!"/>
    <n v="2000"/>
    <n v="100"/>
    <x v="1"/>
    <s v="plays"/>
    <n v="5"/>
    <n v="100"/>
    <x v="1"/>
    <d v="2014-10-02T14:09:37"/>
    <d v="2014-11-12T21:47:00"/>
    <n v="2014"/>
  </r>
  <r>
    <n v="3862"/>
    <s v="The Container Play"/>
    <s v="The hit immersive theatre experience of England comes to Corpus Christi!"/>
    <n v="7500"/>
    <n v="1"/>
    <x v="1"/>
    <s v="plays"/>
    <n v="0"/>
    <n v="1"/>
    <x v="0"/>
    <d v="2016-08-29T06:15:56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1"/>
    <s v="plays"/>
    <n v="0"/>
    <n v="0"/>
    <x v="0"/>
    <d v="2015-09-06T15:11:45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1"/>
    <s v="plays"/>
    <n v="1"/>
    <n v="20"/>
    <x v="0"/>
    <d v="2015-10-18T21:24:1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1"/>
    <s v="plays"/>
    <n v="27"/>
    <n v="46.43"/>
    <x v="1"/>
    <d v="2014-07-21T15:38:18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1"/>
    <s v="plays"/>
    <n v="1"/>
    <n v="5.5"/>
    <x v="1"/>
    <d v="2016-02-02T22:43:41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plays"/>
    <n v="13"/>
    <n v="50.2"/>
    <x v="1"/>
    <d v="2016-05-19T19:32:19"/>
    <d v="2016-06-18T19:32:19"/>
    <n v="201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plays"/>
    <n v="27"/>
    <n v="38.71"/>
    <x v="1"/>
    <d v="2017-01-27T13:05:5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plays"/>
    <n v="1"/>
    <n v="13.11"/>
    <x v="0"/>
    <d v="2014-12-04T00:07:10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plays"/>
    <n v="17"/>
    <n v="315.5"/>
    <x v="3"/>
    <d v="2015-06-16T18:12:24"/>
    <d v="2015-08-15T18:12:24"/>
    <n v="2015"/>
  </r>
  <r>
    <n v="3891"/>
    <s v="Out of the Box: A Mime Story"/>
    <s v="A comedy about a mime who dreams of becoming a stand up comedian."/>
    <n v="800"/>
    <n v="260"/>
    <x v="1"/>
    <s v="plays"/>
    <n v="33"/>
    <n v="37.14"/>
    <x v="4"/>
    <d v="2015-02-21T03:10:44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plays"/>
    <n v="0"/>
    <n v="0"/>
    <x v="1"/>
    <d v="2014-08-16T15:39:17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plays"/>
    <n v="22"/>
    <n v="128.27000000000001"/>
    <x v="7"/>
    <d v="2014-05-20T15:47:20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plays"/>
    <n v="3"/>
    <n v="47.27"/>
    <x v="3"/>
    <d v="2016-11-05T23:00:12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1"/>
    <s v="plays"/>
    <n v="5"/>
    <n v="50"/>
    <x v="1"/>
    <d v="2015-01-28T06:00:18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1"/>
    <s v="plays"/>
    <n v="11"/>
    <n v="42.5"/>
    <x v="1"/>
    <d v="2014-06-03T04:36:18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plays"/>
    <n v="18"/>
    <n v="44"/>
    <x v="1"/>
    <d v="2014-12-09T20:58:03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plays"/>
    <n v="33"/>
    <n v="50.88"/>
    <x v="1"/>
    <d v="2015-07-08T11:34:30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plays"/>
    <n v="1"/>
    <n v="62.5"/>
    <x v="2"/>
    <d v="2014-07-23T18:36:01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1"/>
    <s v="plays"/>
    <n v="5"/>
    <n v="27"/>
    <x v="1"/>
    <d v="2015-05-12T02:13:11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plays"/>
    <n v="1"/>
    <n v="25"/>
    <x v="1"/>
    <d v="2015-11-09T19:49:59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plays"/>
    <n v="49"/>
    <n v="47.26"/>
    <x v="1"/>
    <d v="2016-10-20T11:14: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plays"/>
    <n v="0"/>
    <n v="0"/>
    <x v="1"/>
    <d v="2015-07-01T00:16:05"/>
    <d v="2015-08-14T19:38:00"/>
    <n v="2015"/>
  </r>
  <r>
    <n v="3904"/>
    <s v="Black America from Prophets to Pimps"/>
    <s v="A play that will cover 4000 years of black history."/>
    <n v="10000"/>
    <n v="3"/>
    <x v="1"/>
    <s v="plays"/>
    <n v="0"/>
    <n v="1.5"/>
    <x v="2"/>
    <d v="2015-04-01T05:30:00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plays"/>
    <n v="12"/>
    <n v="24.71"/>
    <x v="1"/>
    <d v="2015-04-30T14:58:23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1"/>
    <s v="plays"/>
    <n v="67"/>
    <n v="63.13"/>
    <x v="1"/>
    <d v="2015-05-19T22:01:33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plays"/>
    <n v="15"/>
    <n v="38.25"/>
    <x v="1"/>
    <d v="2014-09-24T19:40:06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1"/>
    <s v="plays"/>
    <n v="9"/>
    <n v="16.25"/>
    <x v="4"/>
    <d v="2014-07-14T03:14:56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1"/>
    <s v="plays"/>
    <n v="0"/>
    <n v="33.75"/>
    <x v="7"/>
    <d v="2014-08-12T08:37:22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plays"/>
    <n v="3"/>
    <n v="61.67"/>
    <x v="0"/>
    <d v="2015-08-08T18:09:57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1"/>
    <s v="plays"/>
    <n v="37"/>
    <n v="83.14"/>
    <x v="0"/>
    <d v="2014-10-27T19:29:37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1"/>
    <s v="plays"/>
    <n v="0"/>
    <n v="1"/>
    <x v="3"/>
    <d v="2015-02-24T06:28:50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plays"/>
    <n v="10"/>
    <n v="142.86000000000001"/>
    <x v="2"/>
    <d v="2015-10-31T05:04:09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plays"/>
    <n v="36"/>
    <n v="33.67"/>
    <x v="1"/>
    <d v="2015-04-20T19:39:16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1"/>
    <s v="plays"/>
    <n v="0"/>
    <n v="5"/>
    <x v="1"/>
    <d v="2016-05-02T23:38:29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1"/>
    <s v="plays"/>
    <n v="0"/>
    <n v="0"/>
    <x v="1"/>
    <d v="2016-05-04T11:19:12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plays"/>
    <n v="0"/>
    <n v="10"/>
    <x v="1"/>
    <d v="2014-08-12T12:39:21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1"/>
    <s v="plays"/>
    <n v="0"/>
    <n v="40"/>
    <x v="7"/>
    <d v="2014-07-23T15:57:03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1"/>
    <s v="plays"/>
    <n v="2"/>
    <n v="30"/>
    <x v="0"/>
    <d v="2015-12-20T16:26:13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plays"/>
    <n v="5"/>
    <n v="45"/>
    <x v="1"/>
    <d v="2016-10-14T09:17:4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plays"/>
    <n v="0"/>
    <n v="0"/>
    <x v="1"/>
    <d v="2014-10-14T13:00:55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plays"/>
    <n v="8"/>
    <n v="10.17"/>
    <x v="4"/>
    <d v="2015-01-16T18:26:50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plays"/>
    <n v="12"/>
    <n v="81.41"/>
    <x v="2"/>
    <d v="2015-03-12T23:31:11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plays"/>
    <n v="15"/>
    <n v="57.25"/>
    <x v="3"/>
    <d v="2014-05-27T23:02:02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1"/>
    <s v="plays"/>
    <n v="10"/>
    <n v="5"/>
    <x v="4"/>
    <d v="2014-06-30T20:53:59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1"/>
    <s v="plays"/>
    <n v="0"/>
    <n v="15"/>
    <x v="0"/>
    <d v="2014-11-27T02:02:28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plays"/>
    <n v="1"/>
    <n v="12.5"/>
    <x v="1"/>
    <d v="2014-07-10T06:25:04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plays"/>
    <n v="13"/>
    <n v="93"/>
    <x v="0"/>
    <d v="2015-09-18T16:23:47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plays"/>
    <n v="2"/>
    <n v="32.36"/>
    <x v="5"/>
    <d v="2016-08-19T19:51:05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plays"/>
    <n v="0"/>
    <n v="0"/>
    <x v="2"/>
    <d v="2016-03-04T08:07:48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1"/>
    <s v="plays"/>
    <n v="0"/>
    <n v="0"/>
    <x v="0"/>
    <d v="2015-08-12T03:38:27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plays"/>
    <n v="0"/>
    <n v="1"/>
    <x v="2"/>
    <d v="2016-02-15T04:02:44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plays"/>
    <n v="16"/>
    <n v="91.83"/>
    <x v="0"/>
    <d v="2016-06-17T23:14:22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1"/>
    <s v="plays"/>
    <n v="11"/>
    <n v="45.83"/>
    <x v="0"/>
    <d v="2015-08-17T16:07:19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plays"/>
    <n v="44"/>
    <n v="57.17"/>
    <x v="1"/>
    <d v="2015-08-05T15:45:46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1"/>
    <s v="plays"/>
    <n v="0"/>
    <n v="0"/>
    <x v="5"/>
    <d v="2016-11-01T06:18:40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1"/>
    <s v="plays"/>
    <n v="86"/>
    <n v="248.5"/>
    <x v="1"/>
    <d v="2016-06-13T15:09:20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plays"/>
    <n v="12"/>
    <n v="79.400000000000006"/>
    <x v="1"/>
    <d v="2015-05-27T21:44:14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1"/>
    <s v="plays"/>
    <n v="0"/>
    <n v="5"/>
    <x v="0"/>
    <d v="2014-10-03T09:36:1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1"/>
    <s v="plays"/>
    <n v="0"/>
    <n v="5.5"/>
    <x v="0"/>
    <d v="2014-11-18T11:49:11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plays"/>
    <n v="1"/>
    <n v="25"/>
    <x v="0"/>
    <d v="2014-10-28T14:05:37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1"/>
    <s v="plays"/>
    <n v="0"/>
    <n v="0"/>
    <x v="1"/>
    <d v="2015-04-17T21:41:54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plays"/>
    <n v="36"/>
    <n v="137.08000000000001"/>
    <x v="0"/>
    <d v="2015-10-02T18:41:08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plays"/>
    <n v="0"/>
    <n v="0"/>
    <x v="0"/>
    <d v="2015-07-28T15:54:35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plays"/>
    <n v="0"/>
    <n v="5"/>
    <x v="1"/>
    <d v="2015-04-15T19:14:28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1"/>
    <s v="plays"/>
    <n v="3"/>
    <n v="39"/>
    <x v="0"/>
    <d v="2015-01-27T20:00:22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plays"/>
    <n v="3"/>
    <n v="50.5"/>
    <x v="1"/>
    <d v="2016-09-02T03:25:44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plays"/>
    <n v="0"/>
    <n v="0"/>
    <x v="9"/>
    <d v="2014-07-09T07:48:43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plays"/>
    <n v="16"/>
    <n v="49.28"/>
    <x v="2"/>
    <d v="2015-01-12T02:53:41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plays"/>
    <n v="1"/>
    <n v="25"/>
    <x v="1"/>
    <d v="2016-03-10T16:51:2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plays"/>
    <n v="0"/>
    <n v="1"/>
    <x v="7"/>
    <d v="2016-03-04T19:49:02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plays"/>
    <n v="0"/>
    <n v="25"/>
    <x v="10"/>
    <d v="2015-08-27T18:58:10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1"/>
    <s v="plays"/>
    <n v="0"/>
    <n v="0"/>
    <x v="3"/>
    <d v="2016-06-29T01:09:46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1"/>
    <s v="plays"/>
    <n v="0"/>
    <n v="0"/>
    <x v="10"/>
    <d v="2014-05-15T15:37:4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plays"/>
    <n v="24"/>
    <n v="53.13"/>
    <x v="1"/>
    <d v="2015-10-29T20:22:21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1"/>
    <s v="plays"/>
    <n v="0"/>
    <n v="0"/>
    <x v="0"/>
    <d v="2016-03-28T22:22:07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plays"/>
    <n v="0"/>
    <n v="7"/>
    <x v="10"/>
    <d v="2016-05-23T23:25:54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plays"/>
    <n v="32"/>
    <n v="40.06"/>
    <x v="1"/>
    <d v="2014-06-26T22:48:32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plays"/>
    <n v="24"/>
    <n v="24.33"/>
    <x v="1"/>
    <d v="2014-08-29T18:55:56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plays"/>
    <n v="2"/>
    <n v="11.25"/>
    <x v="1"/>
    <d v="2015-12-04T20:17:36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1"/>
    <s v="plays"/>
    <n v="0"/>
    <n v="10.5"/>
    <x v="0"/>
    <d v="2014-04-16T21:23:30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plays"/>
    <n v="3"/>
    <n v="15"/>
    <x v="1"/>
    <d v="2015-11-03T14:54:54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plays"/>
    <n v="0"/>
    <n v="0"/>
    <x v="2"/>
    <d v="2015-10-19T03:41:57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1"/>
    <s v="plays"/>
    <n v="6"/>
    <n v="42"/>
    <x v="1"/>
    <d v="2015-02-18T17:19:46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plays"/>
    <n v="14"/>
    <n v="71.25"/>
    <x v="1"/>
    <d v="2016-02-14T05:39:40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plays"/>
    <n v="1"/>
    <n v="22.5"/>
    <x v="0"/>
    <d v="2014-06-11T17:04:38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plays"/>
    <n v="24"/>
    <n v="41"/>
    <x v="1"/>
    <d v="2017-02-04T06:58:2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plays"/>
    <n v="11"/>
    <n v="47.91"/>
    <x v="0"/>
    <d v="2016-03-23T19:34:33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plays"/>
    <n v="7"/>
    <n v="35.17"/>
    <x v="1"/>
    <d v="2016-08-19T20:30:46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plays"/>
    <n v="0"/>
    <n v="5.5"/>
    <x v="3"/>
    <d v="2016-03-18T20:43:31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plays"/>
    <n v="1"/>
    <n v="22.67"/>
    <x v="2"/>
    <d v="2014-06-21T12:52:06"/>
    <d v="2014-07-21T12:52:06"/>
    <n v="2014"/>
  </r>
  <r>
    <n v="3972"/>
    <s v="Valkyrie Theatre Company"/>
    <s v="We're a horror based theatre company in Oklahoma City beginning our first season of shows."/>
    <n v="1000"/>
    <n v="211"/>
    <x v="1"/>
    <s v="plays"/>
    <n v="21"/>
    <n v="26.38"/>
    <x v="1"/>
    <d v="2014-12-08T01:37:14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plays"/>
    <n v="78"/>
    <n v="105.54"/>
    <x v="0"/>
    <d v="2016-04-09T16:25:10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plays"/>
    <n v="32"/>
    <n v="29.09"/>
    <x v="1"/>
    <d v="2016-05-03T13:07:28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1"/>
    <s v="plays"/>
    <n v="0"/>
    <n v="0"/>
    <x v="4"/>
    <d v="2016-06-13T20:48:18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plays"/>
    <n v="48"/>
    <n v="62"/>
    <x v="1"/>
    <d v="2014-07-10T20:36:01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plays"/>
    <n v="1"/>
    <n v="217.5"/>
    <x v="7"/>
    <d v="2016-06-22T18:55:32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plays"/>
    <n v="11"/>
    <n v="26.75"/>
    <x v="1"/>
    <d v="2014-12-02T15:25:53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plays"/>
    <n v="2"/>
    <n v="18.329999999999998"/>
    <x v="0"/>
    <d v="2015-03-06T21:40:57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plays"/>
    <n v="18"/>
    <n v="64.290000000000006"/>
    <x v="1"/>
    <d v="2014-06-05T14:22:27"/>
    <d v="2014-07-05T14:22:27"/>
    <n v="2014"/>
  </r>
  <r>
    <n v="3981"/>
    <s v="BEIRUT, LADY OF LEBANON"/>
    <s v="A Theatrical Production Celebrating the Lebanese Culture and the Human Spirit in Time of War."/>
    <n v="30000"/>
    <n v="1225"/>
    <x v="1"/>
    <s v="plays"/>
    <n v="4"/>
    <n v="175"/>
    <x v="9"/>
    <d v="2016-05-18T04:19:09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plays"/>
    <n v="20"/>
    <n v="34"/>
    <x v="4"/>
    <d v="2015-05-08T19:26:20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plays"/>
    <n v="35"/>
    <n v="84.28"/>
    <x v="2"/>
    <d v="2014-04-18T20:52:36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plays"/>
    <n v="6"/>
    <n v="9.5"/>
    <x v="1"/>
    <d v="2014-10-08T23:07:2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plays"/>
    <n v="32"/>
    <n v="33.74"/>
    <x v="1"/>
    <d v="2016-01-30T16:58:40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plays"/>
    <n v="10"/>
    <n v="37.54"/>
    <x v="0"/>
    <d v="2016-04-07T13:09:54"/>
    <d v="2016-05-06T13:04:00"/>
    <n v="2016"/>
  </r>
  <r>
    <n v="3987"/>
    <s v="Write Now 5"/>
    <s v="Write Now 5 is a new writing festival in south east London promoting new work from emerging playwrights."/>
    <n v="400"/>
    <n v="151"/>
    <x v="1"/>
    <s v="plays"/>
    <n v="38"/>
    <n v="11.62"/>
    <x v="4"/>
    <d v="2014-05-06T22:11:30"/>
    <d v="2014-05-16T22:11:30"/>
    <n v="2014"/>
  </r>
  <r>
    <n v="3988"/>
    <s v="Folk-Tales: What Stories Do Your Folks Tell?"/>
    <s v="An evening of of stories based both in myth and truth."/>
    <n v="1500"/>
    <n v="32"/>
    <x v="1"/>
    <s v="plays"/>
    <n v="2"/>
    <n v="8"/>
    <x v="1"/>
    <d v="2015-08-14T01:56:53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plays"/>
    <n v="0"/>
    <n v="0"/>
    <x v="1"/>
    <d v="2015-10-09T17:59:41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plays"/>
    <n v="4"/>
    <n v="23"/>
    <x v="1"/>
    <d v="2016-02-01T16:08:13"/>
    <d v="2016-03-02T16:08:13"/>
    <n v="2016"/>
  </r>
  <r>
    <n v="3991"/>
    <s v="NTACTheatre - North Texas Actor's Collaborative Theatre"/>
    <s v="North Texas first actor-driven theatre company needs your help"/>
    <n v="500"/>
    <n v="100"/>
    <x v="1"/>
    <s v="plays"/>
    <n v="20"/>
    <n v="100"/>
    <x v="4"/>
    <d v="2015-05-01T15:28:02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plays"/>
    <n v="5"/>
    <n v="60.11"/>
    <x v="2"/>
    <d v="2015-10-12T22:34:19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1"/>
    <s v="plays"/>
    <n v="0"/>
    <n v="3"/>
    <x v="7"/>
    <d v="2015-04-13T20:45:12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1"/>
    <s v="plays"/>
    <n v="0"/>
    <n v="5"/>
    <x v="1"/>
    <d v="2014-06-19T09:21:30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plays"/>
    <n v="35"/>
    <n v="17.5"/>
    <x v="4"/>
    <d v="2015-01-15T16:24:37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plays"/>
    <n v="17"/>
    <n v="29.24"/>
    <x v="1"/>
    <d v="2014-11-07T06:24:24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1"/>
    <s v="plays"/>
    <n v="0"/>
    <n v="0"/>
    <x v="1"/>
    <d v="2015-03-06T09:23:41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1"/>
    <s v="plays"/>
    <n v="57"/>
    <n v="59.58"/>
    <x v="1"/>
    <d v="2015-02-26T23:07:06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plays"/>
    <n v="17"/>
    <n v="82.57"/>
    <x v="0"/>
    <d v="2014-07-22T19:53:18"/>
    <d v="2014-08-31T19:51:49"/>
    <n v="2014"/>
  </r>
  <r>
    <n v="4000"/>
    <s v="The Escorts"/>
    <s v="An Enticing Trip into the World of Assisted Dying"/>
    <n v="8000"/>
    <n v="10"/>
    <x v="1"/>
    <s v="plays"/>
    <n v="0"/>
    <n v="10"/>
    <x v="0"/>
    <d v="2016-03-08T15:29:18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plays"/>
    <n v="38"/>
    <n v="32.36"/>
    <x v="1"/>
    <d v="2017-02-09T23:08:28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plays"/>
    <n v="2"/>
    <n v="5.75"/>
    <x v="1"/>
    <d v="2014-08-28T01:02:41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1"/>
    <s v="plays"/>
    <n v="10"/>
    <n v="100.5"/>
    <x v="1"/>
    <d v="2015-01-16T14:05:47"/>
    <d v="2015-02-15T14:05:47"/>
    <n v="2015"/>
  </r>
  <r>
    <n v="4004"/>
    <s v="South Florida Tours"/>
    <s v="Help Launch The Queen Into South Florida!"/>
    <n v="500"/>
    <n v="1"/>
    <x v="1"/>
    <s v="plays"/>
    <n v="0"/>
    <n v="1"/>
    <x v="4"/>
    <d v="2014-09-08T03:54:17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1"/>
    <s v="plays"/>
    <n v="1"/>
    <n v="20"/>
    <x v="1"/>
    <d v="2014-08-21T19:23: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plays"/>
    <n v="0"/>
    <n v="2"/>
    <x v="9"/>
    <d v="2016-01-22T18:33:07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1"/>
    <s v="plays"/>
    <n v="0"/>
    <n v="5"/>
    <x v="1"/>
    <d v="2014-07-28T18:33:01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plays"/>
    <n v="6"/>
    <n v="15"/>
    <x v="1"/>
    <d v="2015-06-22T23:08:27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plays"/>
    <n v="4"/>
    <n v="25"/>
    <x v="1"/>
    <d v="2014-07-31T16:49:20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1"/>
    <s v="plays"/>
    <n v="24"/>
    <n v="45.84"/>
    <x v="0"/>
    <d v="2014-10-09T18:29:26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plays"/>
    <n v="8"/>
    <n v="4.75"/>
    <x v="4"/>
    <d v="2014-12-29T13:04:38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1"/>
    <s v="plays"/>
    <n v="0"/>
    <n v="0"/>
    <x v="4"/>
    <d v="2015-04-02T13:04:09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plays"/>
    <n v="1"/>
    <n v="13"/>
    <x v="1"/>
    <d v="2015-01-17T07:13:4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1"/>
    <s v="plays"/>
    <n v="0"/>
    <n v="0"/>
    <x v="0"/>
    <d v="2016-02-19T05:54:29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1"/>
    <s v="plays"/>
    <n v="0"/>
    <n v="1"/>
    <x v="0"/>
    <d v="2015-06-19T18:44:23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1"/>
    <s v="plays"/>
    <n v="14"/>
    <n v="10"/>
    <x v="4"/>
    <d v="2014-08-18T20:56:40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plays"/>
    <n v="1"/>
    <n v="52.5"/>
    <x v="2"/>
    <d v="2014-08-05T16:07:54"/>
    <d v="2014-09-04T16:07:54"/>
    <n v="2014"/>
  </r>
  <r>
    <n v="4018"/>
    <s v="Time Please Fringe"/>
    <s v="Funding for a production of Time Please at the Brighton Fringe 2017... and beyond."/>
    <n v="1500"/>
    <n v="130"/>
    <x v="1"/>
    <s v="plays"/>
    <n v="9"/>
    <n v="32.5"/>
    <x v="1"/>
    <d v="2016-09-07T21:51:4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1"/>
    <s v="plays"/>
    <n v="1"/>
    <n v="7.25"/>
    <x v="1"/>
    <d v="2016-02-17T16:13:16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1"/>
    <s v="plays"/>
    <n v="17"/>
    <n v="33.33"/>
    <x v="4"/>
    <d v="2015-02-22T04:34:59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1"/>
    <s v="plays"/>
    <n v="1"/>
    <n v="62.5"/>
    <x v="3"/>
    <d v="2014-08-27T21:52:38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1"/>
    <s v="plays"/>
    <n v="70"/>
    <n v="63.56"/>
    <x v="3"/>
    <d v="2014-12-17T14:01:07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1"/>
    <s v="plays"/>
    <n v="0"/>
    <n v="0"/>
    <x v="0"/>
    <d v="2016-02-08T23:59: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plays"/>
    <n v="1"/>
    <n v="10"/>
    <x v="4"/>
    <d v="2015-08-01T16:04:57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plays"/>
    <n v="5"/>
    <n v="62.5"/>
    <x v="0"/>
    <d v="2015-05-27T05:42:16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1"/>
    <s v="plays"/>
    <n v="0"/>
    <n v="0"/>
    <x v="1"/>
    <d v="2015-10-05T15:43:59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plays"/>
    <n v="7"/>
    <n v="30.71"/>
    <x v="1"/>
    <d v="2017-02-02T23:18:01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plays"/>
    <n v="28"/>
    <n v="51"/>
    <x v="1"/>
    <d v="2014-05-06T22:31:40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1"/>
    <s v="plays"/>
    <n v="0"/>
    <n v="0"/>
    <x v="5"/>
    <d v="2015-11-14T00:36:10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1"/>
    <s v="plays"/>
    <n v="16"/>
    <n v="66.67"/>
    <x v="1"/>
    <d v="2016-01-05T15:43:19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plays"/>
    <n v="0"/>
    <n v="0"/>
    <x v="0"/>
    <d v="2014-10-29T14:02:44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plays"/>
    <n v="7"/>
    <n v="59"/>
    <x v="0"/>
    <d v="2015-10-16T19:25:16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plays"/>
    <n v="26"/>
    <n v="65.34"/>
    <x v="5"/>
    <d v="2016-09-01T06:27:04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plays"/>
    <n v="1"/>
    <n v="100"/>
    <x v="2"/>
    <d v="2015-03-04T22:44:10"/>
    <d v="2015-04-03T21:44:10"/>
    <n v="2015"/>
  </r>
  <r>
    <n v="4035"/>
    <s v="The Lost Boy"/>
    <s v="&quot;Stories are where you go to look for the truth of your own life.&quot; (Frank Delaney)"/>
    <n v="10000"/>
    <n v="3685"/>
    <x v="1"/>
    <s v="plays"/>
    <n v="37"/>
    <n v="147.4"/>
    <x v="2"/>
    <d v="2014-09-21T21:11:27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plays"/>
    <n v="47"/>
    <n v="166.06"/>
    <x v="0"/>
    <d v="2014-06-14T22:29:24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plays"/>
    <n v="11"/>
    <n v="40"/>
    <x v="4"/>
    <d v="2016-05-07T01:41:55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plays"/>
    <n v="12"/>
    <n v="75.25"/>
    <x v="1"/>
    <d v="2014-08-18T19:10:10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1"/>
    <s v="plays"/>
    <n v="60"/>
    <n v="60"/>
    <x v="4"/>
    <d v="2015-10-28T16:06:07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1"/>
    <s v="plays"/>
    <n v="31"/>
    <n v="1250"/>
    <x v="0"/>
    <d v="2015-05-20T05:33:24"/>
    <d v="2015-07-18T03:00:00"/>
    <n v="2015"/>
  </r>
  <r>
    <n v="4041"/>
    <s v="In the Land of Gold"/>
    <s v="A bold, colouful, vibrant play centred around the last remaining monarchy of Africa."/>
    <n v="5000"/>
    <n v="21"/>
    <x v="1"/>
    <s v="plays"/>
    <n v="0"/>
    <n v="10.5"/>
    <x v="0"/>
    <d v="2016-07-08T11:22:34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1"/>
    <s v="plays"/>
    <n v="0"/>
    <n v="7"/>
    <x v="2"/>
    <d v="2014-12-22T02:01:04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1"/>
    <s v="plays"/>
    <n v="0"/>
    <n v="0"/>
    <x v="4"/>
    <d v="2014-11-05T22:58:45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plays"/>
    <n v="38"/>
    <n v="56.25"/>
    <x v="4"/>
    <d v="2015-03-11T05:16:22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1"/>
    <s v="plays"/>
    <n v="0"/>
    <n v="1"/>
    <x v="0"/>
    <d v="2014-07-22T04:49:49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plays"/>
    <n v="8"/>
    <n v="38.33"/>
    <x v="0"/>
    <d v="2014-09-22T15:36:50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plays"/>
    <n v="2"/>
    <n v="27.5"/>
    <x v="0"/>
    <d v="2014-12-18T00:32:23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1"/>
    <s v="plays"/>
    <n v="18"/>
    <n v="32.979999999999997"/>
    <x v="3"/>
    <d v="2016-03-07T12:13:07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plays"/>
    <n v="0"/>
    <n v="16"/>
    <x v="5"/>
    <d v="2015-06-14T23:00:15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plays"/>
    <n v="0"/>
    <n v="1"/>
    <x v="1"/>
    <d v="2014-09-23T15:16:31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1"/>
    <s v="plays"/>
    <n v="0"/>
    <n v="0"/>
    <x v="4"/>
    <d v="2014-05-02T19:26:37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plays"/>
    <n v="38"/>
    <n v="86.62"/>
    <x v="1"/>
    <d v="2014-08-14T21:05:16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plays"/>
    <n v="22"/>
    <n v="55"/>
    <x v="4"/>
    <d v="2014-10-16T16:33:48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plays"/>
    <n v="0"/>
    <n v="0"/>
    <x v="0"/>
    <d v="2016-08-31T20:11:25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plays"/>
    <n v="18"/>
    <n v="41.95"/>
    <x v="0"/>
    <d v="2014-05-20T15:33:51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1"/>
    <s v="plays"/>
    <n v="53"/>
    <n v="88.33"/>
    <x v="1"/>
    <d v="2016-06-13T22:23:59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plays"/>
    <n v="22"/>
    <n v="129.16999999999999"/>
    <x v="1"/>
    <d v="2015-11-02T23:14:40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plays"/>
    <n v="3"/>
    <n v="23.75"/>
    <x v="1"/>
    <d v="2016-03-17T01:27:24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1"/>
    <s v="plays"/>
    <n v="3"/>
    <n v="35.71"/>
    <x v="2"/>
    <d v="2014-08-15T15:22:32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plays"/>
    <n v="3"/>
    <n v="57"/>
    <x v="2"/>
    <d v="2014-05-20T16:40:56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1"/>
    <s v="plays"/>
    <n v="0"/>
    <n v="0"/>
    <x v="4"/>
    <d v="2016-02-21T03:23:43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plays"/>
    <n v="2"/>
    <n v="163.33000000000001"/>
    <x v="5"/>
    <d v="2016-06-02T17:44:28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plays"/>
    <n v="1"/>
    <n v="15"/>
    <x v="0"/>
    <d v="2014-05-28T16:21:24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plays"/>
    <n v="19"/>
    <n v="64.17"/>
    <x v="1"/>
    <d v="2015-03-30T14:07:06"/>
    <d v="2015-04-29T14:07:06"/>
    <n v="2015"/>
  </r>
  <r>
    <n v="4065"/>
    <s v="A Midsummer's Night's Dream"/>
    <s v="A classical/ fantasy version of midsummers done by professionally trained actors in Tulsa!"/>
    <n v="4000"/>
    <n v="27"/>
    <x v="1"/>
    <s v="plays"/>
    <n v="1"/>
    <n v="6.75"/>
    <x v="1"/>
    <d v="2014-07-13T22:50:11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plays"/>
    <n v="0"/>
    <n v="25"/>
    <x v="3"/>
    <d v="2016-04-19T00:56:28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plays"/>
    <n v="61"/>
    <n v="179.12"/>
    <x v="0"/>
    <d v="2015-08-19T02:49:10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1"/>
    <s v="plays"/>
    <n v="1"/>
    <n v="34.950000000000003"/>
    <x v="1"/>
    <d v="2016-12-14T23:07:35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1"/>
    <s v="plays"/>
    <n v="34"/>
    <n v="33.08"/>
    <x v="1"/>
    <d v="2015-01-18T15:52:36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1"/>
    <s v="plays"/>
    <n v="17"/>
    <n v="27.5"/>
    <x v="1"/>
    <d v="2015-01-27T16:00:2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1"/>
    <s v="plays"/>
    <n v="0"/>
    <n v="0"/>
    <x v="5"/>
    <d v="2016-11-26T19:18:5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plays"/>
    <n v="0"/>
    <n v="2"/>
    <x v="1"/>
    <d v="2014-06-22T18:35:11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plays"/>
    <n v="1"/>
    <n v="18.5"/>
    <x v="1"/>
    <d v="2015-03-15T08:17:06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plays"/>
    <n v="27"/>
    <n v="35"/>
    <x v="1"/>
    <d v="2015-10-06T13:16:15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plays"/>
    <n v="29"/>
    <n v="44.31"/>
    <x v="1"/>
    <d v="2014-05-20T01:06:09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1"/>
    <s v="plays"/>
    <n v="0"/>
    <n v="0"/>
    <x v="4"/>
    <d v="2014-09-23T19:05:49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plays"/>
    <n v="9"/>
    <n v="222.5"/>
    <x v="3"/>
    <d v="2016-11-21T17:03:14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1"/>
    <s v="plays"/>
    <n v="0"/>
    <n v="0"/>
    <x v="4"/>
    <d v="2016-12-28T18:54:02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plays"/>
    <n v="0"/>
    <n v="5"/>
    <x v="1"/>
    <d v="2016-05-20T22:32:01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1"/>
    <s v="plays"/>
    <n v="0"/>
    <n v="0"/>
    <x v="1"/>
    <d v="2016-05-21T16:45:16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plays"/>
    <n v="16"/>
    <n v="29.17"/>
    <x v="1"/>
    <d v="2015-02-06T13:57:05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plays"/>
    <n v="2"/>
    <n v="1.5"/>
    <x v="4"/>
    <d v="2015-10-30T04:32:33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plays"/>
    <n v="22"/>
    <n v="126.5"/>
    <x v="1"/>
    <d v="2015-12-15T18:16:56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plays"/>
    <n v="0"/>
    <n v="10"/>
    <x v="1"/>
    <d v="2016-09-09T10:28:26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plays"/>
    <n v="0"/>
    <n v="10"/>
    <x v="1"/>
    <d v="2015-02-23T14:29:3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plays"/>
    <n v="5"/>
    <n v="9.4"/>
    <x v="1"/>
    <d v="2015-10-27T22:34:59"/>
    <d v="2015-11-21T04:00:00"/>
    <n v="2015"/>
  </r>
  <r>
    <n v="4087"/>
    <s v="Stage Production &quot;The Nail Shop&quot;"/>
    <s v="Comedy Stage Play"/>
    <n v="9600"/>
    <n v="0"/>
    <x v="1"/>
    <s v="plays"/>
    <n v="0"/>
    <n v="0"/>
    <x v="0"/>
    <d v="2016-06-17T17:49:46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plays"/>
    <n v="11"/>
    <n v="72"/>
    <x v="1"/>
    <d v="2014-12-17T14:42:04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plays"/>
    <n v="5"/>
    <n v="30"/>
    <x v="0"/>
    <d v="2015-04-28T17:34:48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1"/>
    <s v="plays"/>
    <n v="3"/>
    <n v="10.67"/>
    <x v="1"/>
    <d v="2015-07-24T16:08:57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plays"/>
    <n v="13"/>
    <n v="25.5"/>
    <x v="1"/>
    <d v="2014-12-17T12:09:1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1"/>
    <s v="plays"/>
    <n v="0"/>
    <n v="20"/>
    <x v="7"/>
    <d v="2015-02-04T04:40:47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plays"/>
    <n v="2"/>
    <n v="15"/>
    <x v="1"/>
    <d v="2015-06-23T19:34:5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plays"/>
    <n v="37"/>
    <n v="91.25"/>
    <x v="1"/>
    <d v="2014-09-08T02:05:00"/>
    <d v="2014-10-22T04:59:00"/>
    <n v="2014"/>
  </r>
  <r>
    <n v="4095"/>
    <s v="LOPE ENAMORADO"/>
    <s v="Proyecto teatral dirigido por MartÃ­n Acosta que habla y reflexiona sobre el amor y su naturaleza."/>
    <n v="30000"/>
    <n v="800"/>
    <x v="1"/>
    <s v="plays"/>
    <n v="3"/>
    <n v="800"/>
    <x v="9"/>
    <d v="2016-11-19T00:45:50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plays"/>
    <n v="11"/>
    <n v="80"/>
    <x v="1"/>
    <d v="2017-01-15T12:43:39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plays"/>
    <n v="0"/>
    <n v="0"/>
    <x v="2"/>
    <d v="2015-12-06T19:47:17"/>
    <d v="2016-01-31T23:55:00"/>
    <n v="2015"/>
  </r>
  <r>
    <n v="4098"/>
    <s v="Life is simple"/>
    <s v="Community Youth play, written by and performed by the youth about finding joy in the simple things in life"/>
    <n v="75000"/>
    <n v="0"/>
    <x v="1"/>
    <s v="plays"/>
    <n v="0"/>
    <n v="0"/>
    <x v="7"/>
    <d v="2016-05-05T17:19:57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plays"/>
    <n v="1"/>
    <n v="50"/>
    <x v="1"/>
    <d v="2016-07-19T20:24:33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1"/>
    <s v="plays"/>
    <n v="0"/>
    <n v="0"/>
    <x v="4"/>
    <d v="2014-10-15T02:59:5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plays"/>
    <n v="0"/>
    <n v="0"/>
    <x v="4"/>
    <d v="2016-12-26T21:41:22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1"/>
    <s v="plays"/>
    <n v="27"/>
    <n v="22.83"/>
    <x v="4"/>
    <d v="2016-04-15T20:21:13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1"/>
    <s v="plays"/>
    <n v="10"/>
    <n v="16.670000000000002"/>
    <x v="1"/>
    <d v="2015-07-03T19:59:26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plays"/>
    <n v="21"/>
    <n v="45.79"/>
    <x v="1"/>
    <d v="2016-09-27T06:40:3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plays"/>
    <n v="7"/>
    <n v="383.33"/>
    <x v="9"/>
    <d v="2016-11-23T00:15:09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plays"/>
    <n v="71"/>
    <n v="106.97"/>
    <x v="0"/>
    <d v="2015-02-18T01:11: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1"/>
    <s v="plays"/>
    <n v="2"/>
    <n v="10.25"/>
    <x v="1"/>
    <d v="2014-09-01T22:00:01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plays"/>
    <n v="2"/>
    <n v="59"/>
    <x v="1"/>
    <d v="2017-02-01T00:45:37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1"/>
    <s v="plays"/>
    <n v="0"/>
    <n v="0"/>
    <x v="4"/>
    <d v="2015-10-30T12:56:44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plays"/>
    <n v="29"/>
    <n v="14.33"/>
    <x v="4"/>
    <d v="2016-05-22T15:02:31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1"/>
    <s v="plays"/>
    <n v="3"/>
    <n v="15.67"/>
    <x v="1"/>
    <d v="2015-01-25T03:15:40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plays"/>
    <n v="0"/>
    <n v="1"/>
    <x v="1"/>
    <d v="2016-01-31T22:43:06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plays"/>
    <n v="0"/>
    <n v="1"/>
    <x v="1"/>
    <d v="2015-12-20T13:45:23"/>
    <d v="2016-01-08T06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B75D1-5591-4AFF-8373-4ABA5853C6E3}" name="PivotTable6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M3:Q17" firstHeaderRow="1" firstDataRow="2" firstDataCol="1"/>
  <pivotFields count="1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ubtotalTop="0" showAll="0" defaultSubtotal="0">
      <items count="12">
        <item x="1"/>
        <item x="2"/>
        <item x="3"/>
        <item x="5"/>
        <item x="10"/>
        <item x="9"/>
        <item x="6"/>
        <item x="11"/>
        <item x="8"/>
        <item x="0"/>
        <item x="7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outcom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D8385E-E4D0-451C-8A7F-6EBE45E2A89A}" name="PivotTable5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E17" firstHeaderRow="1" firstDataRow="2" firstDataCol="1" rowPageCount="1" colPageCount="1"/>
  <pivotFields count="21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compact="0" outline="0" subtotalTop="0" showAll="0" defaultSubtotal="0">
      <items count="4">
        <item x="1"/>
        <item x="2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5">
        <item m="1"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7"/>
  </rowFields>
  <rowItems count="13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4" item="24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8602B-A4AC-4653-B21F-72C0DBFA695E}" name="PivotTable1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4">
  <location ref="A3:F14" firstHeaderRow="1" firstDataRow="2" firstDataCol="1" rowPageCount="1" colPageCount="1"/>
  <pivotFields count="17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compact="0" outline="0" subtotalTop="0" showAll="0" defaultSubtotal="0">
      <items count="4">
        <item x="1"/>
        <item x="2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21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9">
        <item x="0"/>
        <item x="7"/>
        <item x="6"/>
        <item x="5"/>
        <item x="4"/>
        <item x="8"/>
        <item x="3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6052F-DEF3-412E-BDBA-F874A6DA6DBD}" name="PivotTable2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5">
  <location ref="A24:E27" firstHeaderRow="1" firstDataRow="2" firstDataCol="1" rowPageCount="2" colPageCount="1"/>
  <pivotFields count="17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compact="0" outline="0" subtotalTop="0" showAll="0" defaultSubtotal="0">
      <items count="4">
        <item x="1"/>
        <item x="2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">
        <item x="0"/>
        <item x="7"/>
        <item x="6"/>
        <item x="5"/>
        <item x="4"/>
        <item x="8"/>
        <item x="3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41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A9756-7EF4-4A19-80EB-C61D1F0D2A53}" name="PivotTable3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3">
  <location ref="A4:E18" firstHeaderRow="1" firstDataRow="2" firstDataCol="1" rowPageCount="2" colPageCount="1"/>
  <pivotFields count="21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compact="0" outline="0" subtotalTop="0" showAll="0" sortType="descending" defaultSubtotal="0">
      <items count="4">
        <item x="0"/>
        <item h="1" x="3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">
        <item x="0"/>
        <item x="7"/>
        <item x="6"/>
        <item x="5"/>
        <item x="4"/>
        <item x="8"/>
        <item x="3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8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">
        <item x="8"/>
        <item x="7"/>
        <item x="6"/>
        <item x="5"/>
        <item x="4"/>
        <item x="3"/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5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430CA-9843-4D60-94C6-FA47B4247C83}">
  <dimension ref="A1:Q1089"/>
  <sheetViews>
    <sheetView zoomScale="67" workbookViewId="0">
      <selection activeCell="E30" sqref="E30"/>
    </sheetView>
  </sheetViews>
  <sheetFormatPr defaultRowHeight="15"/>
  <cols>
    <col min="1" max="1" width="18.140625" bestFit="1" customWidth="1"/>
    <col min="2" max="2" width="41" customWidth="1"/>
    <col min="3" max="3" width="64.7109375" customWidth="1"/>
    <col min="4" max="4" width="13.85546875" bestFit="1" customWidth="1"/>
    <col min="5" max="5" width="12.140625" bestFit="1" customWidth="1"/>
    <col min="6" max="6" width="11.28515625" bestFit="1" customWidth="1"/>
    <col min="8" max="9" width="9.28515625" bestFit="1" customWidth="1"/>
    <col min="11" max="11" width="18" bestFit="1" customWidth="1"/>
    <col min="12" max="12" width="17" bestFit="1" customWidth="1"/>
    <col min="13" max="13" width="18" bestFit="1" customWidth="1"/>
    <col min="14" max="16" width="12" bestFit="1" customWidth="1"/>
    <col min="17" max="17" width="11.28515625" bestFit="1" customWidth="1"/>
    <col min="18" max="24" width="18" bestFit="1" customWidth="1"/>
    <col min="25" max="25" width="11.28515625" bestFit="1" customWidth="1"/>
  </cols>
  <sheetData>
    <row r="1" spans="1:17">
      <c r="A1" s="10" t="s">
        <v>8317</v>
      </c>
      <c r="B1" t="s">
        <v>8274</v>
      </c>
    </row>
    <row r="3" spans="1:17">
      <c r="A3" s="10" t="s">
        <v>8319</v>
      </c>
      <c r="B3" s="10" t="s">
        <v>8263</v>
      </c>
      <c r="M3" s="10" t="s">
        <v>8323</v>
      </c>
      <c r="N3" s="10" t="s">
        <v>8263</v>
      </c>
    </row>
    <row r="4" spans="1:17">
      <c r="A4" s="10" t="s">
        <v>8322</v>
      </c>
      <c r="B4" t="s">
        <v>8220</v>
      </c>
      <c r="C4" t="s">
        <v>8221</v>
      </c>
      <c r="D4" t="s">
        <v>8218</v>
      </c>
      <c r="E4" t="s">
        <v>8318</v>
      </c>
      <c r="M4" s="10" t="s">
        <v>8322</v>
      </c>
      <c r="N4" t="s">
        <v>8220</v>
      </c>
      <c r="O4" t="s">
        <v>8221</v>
      </c>
      <c r="P4" t="s">
        <v>8218</v>
      </c>
      <c r="Q4" t="s">
        <v>8318</v>
      </c>
    </row>
    <row r="5" spans="1:17">
      <c r="A5" t="s">
        <v>8361</v>
      </c>
      <c r="B5" s="11">
        <v>76</v>
      </c>
      <c r="C5" s="11"/>
      <c r="D5" s="11">
        <v>93</v>
      </c>
      <c r="E5" s="11">
        <v>169</v>
      </c>
      <c r="M5" t="s">
        <v>8360</v>
      </c>
      <c r="N5" s="11">
        <v>146</v>
      </c>
      <c r="O5" s="11">
        <v>5</v>
      </c>
      <c r="P5" s="11">
        <v>388</v>
      </c>
      <c r="Q5" s="11">
        <v>539</v>
      </c>
    </row>
    <row r="6" spans="1:17">
      <c r="A6" t="s">
        <v>8360</v>
      </c>
      <c r="B6" s="11">
        <v>146</v>
      </c>
      <c r="C6" s="11">
        <v>5</v>
      </c>
      <c r="D6" s="11">
        <v>388</v>
      </c>
      <c r="E6" s="11">
        <v>539</v>
      </c>
      <c r="M6" t="s">
        <v>8362</v>
      </c>
      <c r="N6" s="11">
        <v>33</v>
      </c>
      <c r="O6" s="11">
        <v>3</v>
      </c>
      <c r="P6" s="11">
        <v>39</v>
      </c>
      <c r="Q6" s="11">
        <v>75</v>
      </c>
    </row>
    <row r="7" spans="1:17">
      <c r="A7" t="s">
        <v>8362</v>
      </c>
      <c r="B7" s="11">
        <v>33</v>
      </c>
      <c r="C7" s="11">
        <v>3</v>
      </c>
      <c r="D7" s="11">
        <v>39</v>
      </c>
      <c r="E7" s="11">
        <v>75</v>
      </c>
      <c r="M7" t="s">
        <v>8363</v>
      </c>
      <c r="N7" s="11">
        <v>12</v>
      </c>
      <c r="O7" s="11">
        <v>1</v>
      </c>
      <c r="P7" s="11">
        <v>12</v>
      </c>
      <c r="Q7" s="11">
        <v>25</v>
      </c>
    </row>
    <row r="8" spans="1:17">
      <c r="A8" t="s">
        <v>8363</v>
      </c>
      <c r="B8" s="11">
        <v>12</v>
      </c>
      <c r="C8" s="11">
        <v>1</v>
      </c>
      <c r="D8" s="11">
        <v>12</v>
      </c>
      <c r="E8" s="11">
        <v>25</v>
      </c>
      <c r="M8" t="s">
        <v>8364</v>
      </c>
      <c r="N8" s="11">
        <v>11</v>
      </c>
      <c r="O8" s="11"/>
      <c r="P8" s="11">
        <v>9</v>
      </c>
      <c r="Q8" s="11">
        <v>20</v>
      </c>
    </row>
    <row r="9" spans="1:17">
      <c r="A9" t="s">
        <v>8359</v>
      </c>
      <c r="B9" s="11">
        <v>45</v>
      </c>
      <c r="C9" s="11">
        <v>6</v>
      </c>
      <c r="D9" s="11">
        <v>141</v>
      </c>
      <c r="E9" s="11">
        <v>192</v>
      </c>
      <c r="M9" t="s">
        <v>8365</v>
      </c>
      <c r="N9" s="11">
        <v>4</v>
      </c>
      <c r="O9" s="11">
        <v>1</v>
      </c>
      <c r="P9" s="11">
        <v>1</v>
      </c>
      <c r="Q9" s="11">
        <v>6</v>
      </c>
    </row>
    <row r="10" spans="1:17">
      <c r="A10" t="s">
        <v>8364</v>
      </c>
      <c r="B10" s="11">
        <v>11</v>
      </c>
      <c r="C10" s="11"/>
      <c r="D10" s="11">
        <v>9</v>
      </c>
      <c r="E10" s="11">
        <v>20</v>
      </c>
      <c r="M10" t="s">
        <v>8366</v>
      </c>
      <c r="N10" s="11">
        <v>8</v>
      </c>
      <c r="O10" s="11">
        <v>1</v>
      </c>
      <c r="P10" s="11">
        <v>3</v>
      </c>
      <c r="Q10" s="11">
        <v>12</v>
      </c>
    </row>
    <row r="11" spans="1:17">
      <c r="A11" t="s">
        <v>8367</v>
      </c>
      <c r="B11" s="11">
        <v>2</v>
      </c>
      <c r="C11" s="11"/>
      <c r="D11" s="11">
        <v>4</v>
      </c>
      <c r="E11" s="11">
        <v>6</v>
      </c>
      <c r="M11" t="s">
        <v>8367</v>
      </c>
      <c r="N11" s="11">
        <v>2</v>
      </c>
      <c r="O11" s="11"/>
      <c r="P11" s="11">
        <v>4</v>
      </c>
      <c r="Q11" s="11">
        <v>6</v>
      </c>
    </row>
    <row r="12" spans="1:17">
      <c r="A12" t="s">
        <v>8370</v>
      </c>
      <c r="B12" s="11">
        <v>14</v>
      </c>
      <c r="C12" s="11">
        <v>2</v>
      </c>
      <c r="D12" s="11">
        <v>2</v>
      </c>
      <c r="E12" s="11">
        <v>18</v>
      </c>
      <c r="M12" t="s">
        <v>8368</v>
      </c>
      <c r="N12" s="11">
        <v>1</v>
      </c>
      <c r="O12" s="11"/>
      <c r="P12" s="11">
        <v>2</v>
      </c>
      <c r="Q12" s="11">
        <v>3</v>
      </c>
    </row>
    <row r="13" spans="1:17">
      <c r="A13" t="s">
        <v>8369</v>
      </c>
      <c r="B13" s="11">
        <v>1</v>
      </c>
      <c r="C13" s="11"/>
      <c r="D13" s="11"/>
      <c r="E13" s="11">
        <v>1</v>
      </c>
      <c r="M13" t="s">
        <v>8369</v>
      </c>
      <c r="N13" s="11">
        <v>1</v>
      </c>
      <c r="O13" s="11"/>
      <c r="P13" s="11"/>
      <c r="Q13" s="11">
        <v>1</v>
      </c>
    </row>
    <row r="14" spans="1:17">
      <c r="A14" t="s">
        <v>8366</v>
      </c>
      <c r="B14" s="11">
        <v>8</v>
      </c>
      <c r="C14" s="11">
        <v>1</v>
      </c>
      <c r="D14" s="11">
        <v>3</v>
      </c>
      <c r="E14" s="11">
        <v>12</v>
      </c>
      <c r="M14" t="s">
        <v>8361</v>
      </c>
      <c r="N14" s="11">
        <v>76</v>
      </c>
      <c r="O14" s="11"/>
      <c r="P14" s="11">
        <v>93</v>
      </c>
      <c r="Q14" s="11">
        <v>169</v>
      </c>
    </row>
    <row r="15" spans="1:17">
      <c r="A15" t="s">
        <v>8365</v>
      </c>
      <c r="B15" s="11">
        <v>4</v>
      </c>
      <c r="C15" s="11">
        <v>1</v>
      </c>
      <c r="D15" s="11">
        <v>1</v>
      </c>
      <c r="E15" s="11">
        <v>6</v>
      </c>
      <c r="M15" t="s">
        <v>8370</v>
      </c>
      <c r="N15" s="11">
        <v>14</v>
      </c>
      <c r="O15" s="11">
        <v>2</v>
      </c>
      <c r="P15" s="11">
        <v>2</v>
      </c>
      <c r="Q15" s="11">
        <v>18</v>
      </c>
    </row>
    <row r="16" spans="1:17">
      <c r="A16" t="s">
        <v>8368</v>
      </c>
      <c r="B16" s="11">
        <v>1</v>
      </c>
      <c r="C16" s="11"/>
      <c r="D16" s="11">
        <v>2</v>
      </c>
      <c r="E16" s="11">
        <v>3</v>
      </c>
      <c r="M16" t="s">
        <v>8359</v>
      </c>
      <c r="N16" s="11">
        <v>45</v>
      </c>
      <c r="O16" s="11">
        <v>6</v>
      </c>
      <c r="P16" s="11">
        <v>141</v>
      </c>
      <c r="Q16" s="11">
        <v>192</v>
      </c>
    </row>
    <row r="17" spans="1:17">
      <c r="A17" t="s">
        <v>8318</v>
      </c>
      <c r="B17" s="11">
        <v>353</v>
      </c>
      <c r="C17" s="11">
        <v>19</v>
      </c>
      <c r="D17" s="11">
        <v>694</v>
      </c>
      <c r="E17" s="11">
        <v>1066</v>
      </c>
      <c r="M17" t="s">
        <v>8318</v>
      </c>
      <c r="N17" s="11">
        <v>353</v>
      </c>
      <c r="O17" s="11">
        <v>19</v>
      </c>
      <c r="P17" s="11">
        <v>694</v>
      </c>
      <c r="Q17" s="11">
        <v>1066</v>
      </c>
    </row>
    <row r="23" spans="1:17">
      <c r="A23" s="1" t="s">
        <v>0</v>
      </c>
      <c r="B23" s="2" t="s">
        <v>1</v>
      </c>
      <c r="C23" s="2" t="s">
        <v>4110</v>
      </c>
      <c r="D23" s="5" t="s">
        <v>8216</v>
      </c>
      <c r="E23" s="7" t="s">
        <v>8217</v>
      </c>
      <c r="F23" s="1" t="s">
        <v>8263</v>
      </c>
      <c r="G23" s="1" t="s">
        <v>8317</v>
      </c>
      <c r="H23" t="s">
        <v>8264</v>
      </c>
      <c r="I23" t="s">
        <v>8265</v>
      </c>
      <c r="J23" s="1" t="s">
        <v>8322</v>
      </c>
      <c r="K23" t="s">
        <v>8321</v>
      </c>
      <c r="L23" t="s">
        <v>8320</v>
      </c>
      <c r="M23" t="s">
        <v>8339</v>
      </c>
    </row>
    <row r="24" spans="1:17" ht="30">
      <c r="A24">
        <v>2841</v>
      </c>
      <c r="B24" s="3" t="s">
        <v>2841</v>
      </c>
      <c r="C24" s="3" t="s">
        <v>6951</v>
      </c>
      <c r="D24" s="6">
        <v>1000</v>
      </c>
      <c r="E24" s="8">
        <v>10</v>
      </c>
      <c r="F24" t="s">
        <v>8220</v>
      </c>
      <c r="G24" t="s">
        <v>8274</v>
      </c>
      <c r="H24" s="9">
        <v>1</v>
      </c>
      <c r="I24">
        <v>10</v>
      </c>
      <c r="J24" t="s">
        <v>8360</v>
      </c>
      <c r="K24" s="12">
        <v>42291.739548611105</v>
      </c>
      <c r="L24" s="13">
        <v>42351.781215277777</v>
      </c>
      <c r="M24">
        <v>2015</v>
      </c>
    </row>
    <row r="25" spans="1:17" ht="30">
      <c r="A25">
        <v>2842</v>
      </c>
      <c r="B25" s="3" t="s">
        <v>2842</v>
      </c>
      <c r="C25" s="3" t="s">
        <v>6952</v>
      </c>
      <c r="D25" s="6">
        <v>1500</v>
      </c>
      <c r="E25" s="8">
        <v>0</v>
      </c>
      <c r="F25" t="s">
        <v>8220</v>
      </c>
      <c r="G25" t="s">
        <v>8274</v>
      </c>
      <c r="H25" s="9">
        <v>0</v>
      </c>
      <c r="I25">
        <v>0</v>
      </c>
      <c r="J25" t="s">
        <v>8360</v>
      </c>
      <c r="K25" s="12">
        <v>41784.952488425923</v>
      </c>
      <c r="L25" s="13">
        <v>41811.458333333336</v>
      </c>
      <c r="M25">
        <v>2014</v>
      </c>
    </row>
    <row r="26" spans="1:17" ht="30">
      <c r="A26">
        <v>2843</v>
      </c>
      <c r="B26" s="3" t="s">
        <v>2843</v>
      </c>
      <c r="C26" s="3" t="s">
        <v>6953</v>
      </c>
      <c r="D26" s="6">
        <v>1200</v>
      </c>
      <c r="E26" s="8">
        <v>0</v>
      </c>
      <c r="F26" t="s">
        <v>8220</v>
      </c>
      <c r="G26" t="s">
        <v>8274</v>
      </c>
      <c r="H26" s="9">
        <v>0</v>
      </c>
      <c r="I26">
        <v>0</v>
      </c>
      <c r="J26" t="s">
        <v>8360</v>
      </c>
      <c r="K26" s="12">
        <v>42492.737847222219</v>
      </c>
      <c r="L26" s="13">
        <v>42534.166666666672</v>
      </c>
      <c r="M26">
        <v>2016</v>
      </c>
    </row>
    <row r="27" spans="1:17" ht="30">
      <c r="A27">
        <v>2844</v>
      </c>
      <c r="B27" s="3" t="s">
        <v>2844</v>
      </c>
      <c r="C27" s="3" t="s">
        <v>6954</v>
      </c>
      <c r="D27" s="6">
        <v>550</v>
      </c>
      <c r="E27" s="8">
        <v>30</v>
      </c>
      <c r="F27" t="s">
        <v>8220</v>
      </c>
      <c r="G27" t="s">
        <v>8274</v>
      </c>
      <c r="H27" s="9">
        <v>5</v>
      </c>
      <c r="I27">
        <v>30</v>
      </c>
      <c r="J27" t="s">
        <v>8359</v>
      </c>
      <c r="K27" s="12">
        <v>42709.546064814815</v>
      </c>
      <c r="L27" s="13">
        <v>42739.546064814815</v>
      </c>
      <c r="M27">
        <v>2016</v>
      </c>
    </row>
    <row r="28" spans="1:17" ht="30">
      <c r="A28">
        <v>2845</v>
      </c>
      <c r="B28" s="3" t="s">
        <v>2845</v>
      </c>
      <c r="C28" s="3" t="s">
        <v>6955</v>
      </c>
      <c r="D28" s="6">
        <v>7500</v>
      </c>
      <c r="E28" s="8">
        <v>2366</v>
      </c>
      <c r="F28" t="s">
        <v>8220</v>
      </c>
      <c r="G28" t="s">
        <v>8274</v>
      </c>
      <c r="H28" s="9">
        <v>32</v>
      </c>
      <c r="I28">
        <v>60.67</v>
      </c>
      <c r="J28" t="s">
        <v>8361</v>
      </c>
      <c r="K28" s="12">
        <v>42103.016585648147</v>
      </c>
      <c r="L28" s="13">
        <v>42163.016585648147</v>
      </c>
      <c r="M28">
        <v>2015</v>
      </c>
    </row>
    <row r="29" spans="1:17" ht="45">
      <c r="A29">
        <v>2846</v>
      </c>
      <c r="B29" s="3" t="s">
        <v>2846</v>
      </c>
      <c r="C29" s="3" t="s">
        <v>6956</v>
      </c>
      <c r="D29" s="6">
        <v>8000</v>
      </c>
      <c r="E29" s="8">
        <v>0</v>
      </c>
      <c r="F29" t="s">
        <v>8220</v>
      </c>
      <c r="G29" t="s">
        <v>8274</v>
      </c>
      <c r="H29" s="9">
        <v>0</v>
      </c>
      <c r="I29">
        <v>0</v>
      </c>
      <c r="J29" t="s">
        <v>8361</v>
      </c>
      <c r="K29" s="12">
        <v>42108.692060185189</v>
      </c>
      <c r="L29" s="13">
        <v>42153.692060185189</v>
      </c>
      <c r="M29">
        <v>2015</v>
      </c>
    </row>
    <row r="30" spans="1:17" ht="30">
      <c r="A30">
        <v>2847</v>
      </c>
      <c r="B30" s="3" t="s">
        <v>2847</v>
      </c>
      <c r="C30" s="3" t="s">
        <v>6957</v>
      </c>
      <c r="D30" s="6">
        <v>2000</v>
      </c>
      <c r="E30" s="8">
        <v>0</v>
      </c>
      <c r="F30" t="s">
        <v>8220</v>
      </c>
      <c r="G30" t="s">
        <v>8274</v>
      </c>
      <c r="H30" s="9">
        <v>0</v>
      </c>
      <c r="I30">
        <v>0</v>
      </c>
      <c r="J30" t="s">
        <v>8360</v>
      </c>
      <c r="K30" s="12">
        <v>42453.806307870371</v>
      </c>
      <c r="L30" s="13">
        <v>42513.806307870371</v>
      </c>
      <c r="M30">
        <v>2016</v>
      </c>
    </row>
    <row r="31" spans="1:17" ht="30">
      <c r="A31">
        <v>2848</v>
      </c>
      <c r="B31" s="3" t="s">
        <v>2848</v>
      </c>
      <c r="C31" s="3" t="s">
        <v>6958</v>
      </c>
      <c r="D31" s="6">
        <v>35000</v>
      </c>
      <c r="E31" s="8">
        <v>70</v>
      </c>
      <c r="F31" t="s">
        <v>8220</v>
      </c>
      <c r="G31" t="s">
        <v>8274</v>
      </c>
      <c r="H31" s="9">
        <v>0</v>
      </c>
      <c r="I31">
        <v>23.33</v>
      </c>
      <c r="J31" t="s">
        <v>8367</v>
      </c>
      <c r="K31" s="12">
        <v>42123.648831018523</v>
      </c>
      <c r="L31" s="13">
        <v>42153.648831018523</v>
      </c>
      <c r="M31">
        <v>2015</v>
      </c>
    </row>
    <row r="32" spans="1:17" ht="30">
      <c r="A32">
        <v>2849</v>
      </c>
      <c r="B32" s="3" t="s">
        <v>2849</v>
      </c>
      <c r="C32" s="3" t="s">
        <v>6959</v>
      </c>
      <c r="D32" s="6">
        <v>500</v>
      </c>
      <c r="E32" s="8">
        <v>5</v>
      </c>
      <c r="F32" t="s">
        <v>8220</v>
      </c>
      <c r="G32" t="s">
        <v>8274</v>
      </c>
      <c r="H32" s="9">
        <v>1</v>
      </c>
      <c r="I32">
        <v>5</v>
      </c>
      <c r="J32" t="s">
        <v>8359</v>
      </c>
      <c r="K32" s="12">
        <v>42453.428240740745</v>
      </c>
      <c r="L32" s="13">
        <v>42483.428240740745</v>
      </c>
      <c r="M32">
        <v>2016</v>
      </c>
    </row>
    <row r="33" spans="1:13" ht="30">
      <c r="A33">
        <v>2850</v>
      </c>
      <c r="B33" s="3" t="s">
        <v>2850</v>
      </c>
      <c r="C33" s="3" t="s">
        <v>6960</v>
      </c>
      <c r="D33" s="6">
        <v>8000</v>
      </c>
      <c r="E33" s="8">
        <v>311</v>
      </c>
      <c r="F33" t="s">
        <v>8220</v>
      </c>
      <c r="G33" t="s">
        <v>8274</v>
      </c>
      <c r="H33" s="9">
        <v>4</v>
      </c>
      <c r="I33">
        <v>23.92</v>
      </c>
      <c r="J33" t="s">
        <v>8361</v>
      </c>
      <c r="K33" s="12">
        <v>41858.007071759261</v>
      </c>
      <c r="L33" s="13">
        <v>41888.007071759261</v>
      </c>
      <c r="M33">
        <v>2014</v>
      </c>
    </row>
    <row r="34" spans="1:13" ht="30">
      <c r="A34">
        <v>2851</v>
      </c>
      <c r="B34" s="3" t="s">
        <v>2851</v>
      </c>
      <c r="C34" s="3" t="s">
        <v>6961</v>
      </c>
      <c r="D34" s="6">
        <v>4500</v>
      </c>
      <c r="E34" s="8">
        <v>0</v>
      </c>
      <c r="F34" t="s">
        <v>8220</v>
      </c>
      <c r="G34" t="s">
        <v>8274</v>
      </c>
      <c r="H34" s="9">
        <v>0</v>
      </c>
      <c r="I34">
        <v>0</v>
      </c>
      <c r="J34" t="s">
        <v>8360</v>
      </c>
      <c r="K34" s="12">
        <v>42390.002650462964</v>
      </c>
      <c r="L34" s="13">
        <v>42398.970138888893</v>
      </c>
      <c r="M34">
        <v>2016</v>
      </c>
    </row>
    <row r="35" spans="1:13" ht="30">
      <c r="A35">
        <v>2852</v>
      </c>
      <c r="B35" s="3" t="s">
        <v>2852</v>
      </c>
      <c r="C35" s="3" t="s">
        <v>6962</v>
      </c>
      <c r="D35" s="6">
        <v>5000</v>
      </c>
      <c r="E35" s="8">
        <v>95</v>
      </c>
      <c r="F35" t="s">
        <v>8220</v>
      </c>
      <c r="G35" t="s">
        <v>8274</v>
      </c>
      <c r="H35" s="9">
        <v>2</v>
      </c>
      <c r="I35">
        <v>15.83</v>
      </c>
      <c r="J35" t="s">
        <v>8361</v>
      </c>
      <c r="K35" s="12">
        <v>41781.045173611114</v>
      </c>
      <c r="L35" s="13">
        <v>41811.045173611114</v>
      </c>
      <c r="M35">
        <v>2014</v>
      </c>
    </row>
    <row r="36" spans="1:13" ht="30">
      <c r="A36">
        <v>2853</v>
      </c>
      <c r="B36" s="3" t="s">
        <v>2853</v>
      </c>
      <c r="C36" s="3" t="s">
        <v>6963</v>
      </c>
      <c r="D36" s="6">
        <v>9500</v>
      </c>
      <c r="E36" s="8">
        <v>0</v>
      </c>
      <c r="F36" t="s">
        <v>8220</v>
      </c>
      <c r="G36" t="s">
        <v>8274</v>
      </c>
      <c r="H36" s="9">
        <v>0</v>
      </c>
      <c r="I36">
        <v>0</v>
      </c>
      <c r="J36" t="s">
        <v>8361</v>
      </c>
      <c r="K36" s="12">
        <v>41836.190937499996</v>
      </c>
      <c r="L36" s="13">
        <v>41896.190937499996</v>
      </c>
      <c r="M36">
        <v>2014</v>
      </c>
    </row>
    <row r="37" spans="1:13" ht="30">
      <c r="A37">
        <v>2854</v>
      </c>
      <c r="B37" s="3" t="s">
        <v>2854</v>
      </c>
      <c r="C37" s="3" t="s">
        <v>6964</v>
      </c>
      <c r="D37" s="6">
        <v>1000</v>
      </c>
      <c r="E37" s="8">
        <v>417</v>
      </c>
      <c r="F37" t="s">
        <v>8220</v>
      </c>
      <c r="G37" t="s">
        <v>8274</v>
      </c>
      <c r="H37" s="9">
        <v>42</v>
      </c>
      <c r="I37">
        <v>29.79</v>
      </c>
      <c r="J37" t="s">
        <v>8360</v>
      </c>
      <c r="K37" s="12">
        <v>42111.71665509259</v>
      </c>
      <c r="L37" s="13">
        <v>42131.71665509259</v>
      </c>
      <c r="M37">
        <v>2015</v>
      </c>
    </row>
    <row r="38" spans="1:13" ht="45">
      <c r="A38">
        <v>2855</v>
      </c>
      <c r="B38" s="3" t="s">
        <v>2855</v>
      </c>
      <c r="C38" s="3" t="s">
        <v>6965</v>
      </c>
      <c r="D38" s="6">
        <v>600</v>
      </c>
      <c r="E38" s="8">
        <v>300</v>
      </c>
      <c r="F38" t="s">
        <v>8220</v>
      </c>
      <c r="G38" t="s">
        <v>8274</v>
      </c>
      <c r="H38" s="9">
        <v>50</v>
      </c>
      <c r="I38">
        <v>60</v>
      </c>
      <c r="J38" t="s">
        <v>8359</v>
      </c>
      <c r="K38" s="12">
        <v>42370.007766203707</v>
      </c>
      <c r="L38" s="13">
        <v>42398.981944444444</v>
      </c>
      <c r="M38">
        <v>2016</v>
      </c>
    </row>
    <row r="39" spans="1:13" ht="45">
      <c r="A39">
        <v>2856</v>
      </c>
      <c r="B39" s="3" t="s">
        <v>2856</v>
      </c>
      <c r="C39" s="3" t="s">
        <v>6966</v>
      </c>
      <c r="D39" s="6">
        <v>3000</v>
      </c>
      <c r="E39" s="8">
        <v>146</v>
      </c>
      <c r="F39" t="s">
        <v>8220</v>
      </c>
      <c r="G39" t="s">
        <v>8274</v>
      </c>
      <c r="H39" s="9">
        <v>5</v>
      </c>
      <c r="I39">
        <v>24.33</v>
      </c>
      <c r="J39" t="s">
        <v>8360</v>
      </c>
      <c r="K39" s="12">
        <v>42165.037581018521</v>
      </c>
      <c r="L39" s="13">
        <v>42224.898611111115</v>
      </c>
      <c r="M39">
        <v>2015</v>
      </c>
    </row>
    <row r="40" spans="1:13" ht="45">
      <c r="A40">
        <v>2857</v>
      </c>
      <c r="B40" s="3" t="s">
        <v>2857</v>
      </c>
      <c r="C40" s="3" t="s">
        <v>6967</v>
      </c>
      <c r="D40" s="6">
        <v>38000</v>
      </c>
      <c r="E40" s="8">
        <v>7500</v>
      </c>
      <c r="F40" t="s">
        <v>8220</v>
      </c>
      <c r="G40" t="s">
        <v>8274</v>
      </c>
      <c r="H40" s="9">
        <v>20</v>
      </c>
      <c r="I40">
        <v>500</v>
      </c>
      <c r="J40" t="s">
        <v>8367</v>
      </c>
      <c r="K40" s="12">
        <v>42726.920081018514</v>
      </c>
      <c r="L40" s="13">
        <v>42786.75</v>
      </c>
      <c r="M40">
        <v>2016</v>
      </c>
    </row>
    <row r="41" spans="1:13" ht="30">
      <c r="A41">
        <v>2858</v>
      </c>
      <c r="B41" s="3" t="s">
        <v>2858</v>
      </c>
      <c r="C41" s="3" t="s">
        <v>6968</v>
      </c>
      <c r="D41" s="6">
        <v>1000</v>
      </c>
      <c r="E41" s="8">
        <v>0</v>
      </c>
      <c r="F41" t="s">
        <v>8220</v>
      </c>
      <c r="G41" t="s">
        <v>8274</v>
      </c>
      <c r="H41" s="9">
        <v>0</v>
      </c>
      <c r="I41">
        <v>0</v>
      </c>
      <c r="J41" t="s">
        <v>8360</v>
      </c>
      <c r="K41" s="12">
        <v>41954.545081018514</v>
      </c>
      <c r="L41" s="13">
        <v>41978.477777777778</v>
      </c>
      <c r="M41">
        <v>2014</v>
      </c>
    </row>
    <row r="42" spans="1:13" ht="30">
      <c r="A42">
        <v>2859</v>
      </c>
      <c r="B42" s="3" t="s">
        <v>2859</v>
      </c>
      <c r="C42" s="3" t="s">
        <v>6969</v>
      </c>
      <c r="D42" s="6">
        <v>2000</v>
      </c>
      <c r="E42" s="8">
        <v>35</v>
      </c>
      <c r="F42" t="s">
        <v>8220</v>
      </c>
      <c r="G42" t="s">
        <v>8274</v>
      </c>
      <c r="H42" s="9">
        <v>2</v>
      </c>
      <c r="I42">
        <v>35</v>
      </c>
      <c r="J42" t="s">
        <v>8360</v>
      </c>
      <c r="K42" s="12">
        <v>42233.362314814818</v>
      </c>
      <c r="L42" s="13">
        <v>42293.362314814818</v>
      </c>
      <c r="M42">
        <v>2015</v>
      </c>
    </row>
    <row r="43" spans="1:13" ht="30">
      <c r="A43">
        <v>2860</v>
      </c>
      <c r="B43" s="3" t="s">
        <v>2860</v>
      </c>
      <c r="C43" s="3" t="s">
        <v>6970</v>
      </c>
      <c r="D43" s="6">
        <v>4000</v>
      </c>
      <c r="E43" s="8">
        <v>266</v>
      </c>
      <c r="F43" t="s">
        <v>8220</v>
      </c>
      <c r="G43" t="s">
        <v>8274</v>
      </c>
      <c r="H43" s="9">
        <v>7</v>
      </c>
      <c r="I43">
        <v>29.56</v>
      </c>
      <c r="J43" t="s">
        <v>8360</v>
      </c>
      <c r="K43" s="12">
        <v>42480.800648148142</v>
      </c>
      <c r="L43" s="13">
        <v>42540.800648148142</v>
      </c>
      <c r="M43">
        <v>2016</v>
      </c>
    </row>
    <row r="44" spans="1:13" ht="30">
      <c r="A44">
        <v>2861</v>
      </c>
      <c r="B44" s="3" t="s">
        <v>2861</v>
      </c>
      <c r="C44" s="3" t="s">
        <v>6971</v>
      </c>
      <c r="D44" s="6">
        <v>250</v>
      </c>
      <c r="E44" s="8">
        <v>80</v>
      </c>
      <c r="F44" t="s">
        <v>8220</v>
      </c>
      <c r="G44" t="s">
        <v>8274</v>
      </c>
      <c r="H44" s="9">
        <v>32</v>
      </c>
      <c r="I44">
        <v>26.67</v>
      </c>
      <c r="J44" t="s">
        <v>8359</v>
      </c>
      <c r="K44" s="12">
        <v>42257.590833333335</v>
      </c>
      <c r="L44" s="13">
        <v>42271.590833333335</v>
      </c>
      <c r="M44">
        <v>2015</v>
      </c>
    </row>
    <row r="45" spans="1:13" ht="30">
      <c r="A45">
        <v>2862</v>
      </c>
      <c r="B45" s="3" t="s">
        <v>2862</v>
      </c>
      <c r="C45" s="3" t="s">
        <v>6972</v>
      </c>
      <c r="D45" s="6">
        <v>12700</v>
      </c>
      <c r="E45" s="8">
        <v>55</v>
      </c>
      <c r="F45" t="s">
        <v>8220</v>
      </c>
      <c r="G45" t="s">
        <v>8274</v>
      </c>
      <c r="H45" s="9">
        <v>0</v>
      </c>
      <c r="I45">
        <v>18.329999999999998</v>
      </c>
      <c r="J45" t="s">
        <v>8362</v>
      </c>
      <c r="K45" s="12">
        <v>41784.789687500001</v>
      </c>
      <c r="L45" s="13">
        <v>41814.789687500001</v>
      </c>
      <c r="M45">
        <v>2014</v>
      </c>
    </row>
    <row r="46" spans="1:13" ht="30">
      <c r="A46">
        <v>2863</v>
      </c>
      <c r="B46" s="3" t="s">
        <v>2863</v>
      </c>
      <c r="C46" s="3" t="s">
        <v>6973</v>
      </c>
      <c r="D46" s="6">
        <v>50000</v>
      </c>
      <c r="E46" s="8">
        <v>20</v>
      </c>
      <c r="F46" t="s">
        <v>8220</v>
      </c>
      <c r="G46" t="s">
        <v>8274</v>
      </c>
      <c r="H46" s="9">
        <v>0</v>
      </c>
      <c r="I46">
        <v>20</v>
      </c>
      <c r="J46" t="s">
        <v>8370</v>
      </c>
      <c r="K46" s="12">
        <v>41831.675034722226</v>
      </c>
      <c r="L46" s="13">
        <v>41891.675034722226</v>
      </c>
      <c r="M46">
        <v>2014</v>
      </c>
    </row>
    <row r="47" spans="1:13">
      <c r="A47">
        <v>2864</v>
      </c>
      <c r="B47" s="3" t="s">
        <v>2864</v>
      </c>
      <c r="C47" s="3" t="s">
        <v>6974</v>
      </c>
      <c r="D47" s="6">
        <v>2500</v>
      </c>
      <c r="E47" s="8">
        <v>40</v>
      </c>
      <c r="F47" t="s">
        <v>8220</v>
      </c>
      <c r="G47" t="s">
        <v>8274</v>
      </c>
      <c r="H47" s="9">
        <v>2</v>
      </c>
      <c r="I47">
        <v>13.33</v>
      </c>
      <c r="J47" t="s">
        <v>8360</v>
      </c>
      <c r="K47" s="12">
        <v>42172.613506944443</v>
      </c>
      <c r="L47" s="13">
        <v>42202.554166666669</v>
      </c>
      <c r="M47">
        <v>2015</v>
      </c>
    </row>
    <row r="48" spans="1:13" ht="30">
      <c r="A48">
        <v>2865</v>
      </c>
      <c r="B48" s="3" t="s">
        <v>2865</v>
      </c>
      <c r="C48" s="3" t="s">
        <v>6975</v>
      </c>
      <c r="D48" s="6">
        <v>2888</v>
      </c>
      <c r="E48" s="8">
        <v>0</v>
      </c>
      <c r="F48" t="s">
        <v>8220</v>
      </c>
      <c r="G48" t="s">
        <v>8274</v>
      </c>
      <c r="H48" s="9">
        <v>0</v>
      </c>
      <c r="I48">
        <v>0</v>
      </c>
      <c r="J48" t="s">
        <v>8360</v>
      </c>
      <c r="K48" s="12">
        <v>41950.114108796297</v>
      </c>
      <c r="L48" s="13">
        <v>42010.114108796297</v>
      </c>
      <c r="M48">
        <v>2014</v>
      </c>
    </row>
    <row r="49" spans="1:13" ht="30">
      <c r="A49">
        <v>2866</v>
      </c>
      <c r="B49" s="3" t="s">
        <v>2866</v>
      </c>
      <c r="C49" s="3" t="s">
        <v>6976</v>
      </c>
      <c r="D49" s="6">
        <v>5000</v>
      </c>
      <c r="E49" s="8">
        <v>45</v>
      </c>
      <c r="F49" t="s">
        <v>8220</v>
      </c>
      <c r="G49" t="s">
        <v>8274</v>
      </c>
      <c r="H49" s="9">
        <v>1</v>
      </c>
      <c r="I49">
        <v>22.5</v>
      </c>
      <c r="J49" t="s">
        <v>8361</v>
      </c>
      <c r="K49" s="12">
        <v>42627.955104166671</v>
      </c>
      <c r="L49" s="13">
        <v>42657.916666666672</v>
      </c>
      <c r="M49">
        <v>2016</v>
      </c>
    </row>
    <row r="50" spans="1:13" ht="30">
      <c r="A50">
        <v>2867</v>
      </c>
      <c r="B50" s="3" t="s">
        <v>2867</v>
      </c>
      <c r="C50" s="3" t="s">
        <v>6977</v>
      </c>
      <c r="D50" s="6">
        <v>2500</v>
      </c>
      <c r="E50" s="8">
        <v>504</v>
      </c>
      <c r="F50" t="s">
        <v>8220</v>
      </c>
      <c r="G50" t="s">
        <v>8274</v>
      </c>
      <c r="H50" s="9">
        <v>20</v>
      </c>
      <c r="I50">
        <v>50.4</v>
      </c>
      <c r="J50" t="s">
        <v>8360</v>
      </c>
      <c r="K50" s="12">
        <v>42531.195277777777</v>
      </c>
      <c r="L50" s="13">
        <v>42555.166666666672</v>
      </c>
      <c r="M50">
        <v>2016</v>
      </c>
    </row>
    <row r="51" spans="1:13" ht="45">
      <c r="A51">
        <v>2868</v>
      </c>
      <c r="B51" s="3" t="s">
        <v>2868</v>
      </c>
      <c r="C51" s="3" t="s">
        <v>6978</v>
      </c>
      <c r="D51" s="6">
        <v>15000</v>
      </c>
      <c r="E51" s="8">
        <v>6301.76</v>
      </c>
      <c r="F51" t="s">
        <v>8220</v>
      </c>
      <c r="G51" t="s">
        <v>8274</v>
      </c>
      <c r="H51" s="9">
        <v>42</v>
      </c>
      <c r="I51">
        <v>105.03</v>
      </c>
      <c r="J51" t="s">
        <v>8363</v>
      </c>
      <c r="K51" s="12">
        <v>42618.827013888891</v>
      </c>
      <c r="L51" s="13">
        <v>42648.827013888891</v>
      </c>
      <c r="M51">
        <v>2016</v>
      </c>
    </row>
    <row r="52" spans="1:13" ht="30">
      <c r="A52">
        <v>2869</v>
      </c>
      <c r="B52" s="3" t="s">
        <v>2869</v>
      </c>
      <c r="C52" s="3" t="s">
        <v>6979</v>
      </c>
      <c r="D52" s="6">
        <v>20000</v>
      </c>
      <c r="E52" s="8">
        <v>177</v>
      </c>
      <c r="F52" t="s">
        <v>8220</v>
      </c>
      <c r="G52" t="s">
        <v>8274</v>
      </c>
      <c r="H52" s="9">
        <v>1</v>
      </c>
      <c r="I52">
        <v>35.4</v>
      </c>
      <c r="J52" t="s">
        <v>8364</v>
      </c>
      <c r="K52" s="12">
        <v>42540.593530092592</v>
      </c>
      <c r="L52" s="13">
        <v>42570.593530092592</v>
      </c>
      <c r="M52">
        <v>2016</v>
      </c>
    </row>
    <row r="53" spans="1:13" ht="30">
      <c r="A53">
        <v>2870</v>
      </c>
      <c r="B53" s="3" t="s">
        <v>2870</v>
      </c>
      <c r="C53" s="3" t="s">
        <v>6980</v>
      </c>
      <c r="D53" s="6">
        <v>5000</v>
      </c>
      <c r="E53" s="8">
        <v>750</v>
      </c>
      <c r="F53" t="s">
        <v>8220</v>
      </c>
      <c r="G53" t="s">
        <v>8274</v>
      </c>
      <c r="H53" s="9">
        <v>15</v>
      </c>
      <c r="I53">
        <v>83.33</v>
      </c>
      <c r="J53" t="s">
        <v>8361</v>
      </c>
      <c r="K53" s="12">
        <v>41746.189409722225</v>
      </c>
      <c r="L53" s="13">
        <v>41776.189409722225</v>
      </c>
      <c r="M53">
        <v>2014</v>
      </c>
    </row>
    <row r="54" spans="1:13" ht="30">
      <c r="A54">
        <v>2871</v>
      </c>
      <c r="B54" s="3" t="s">
        <v>2871</v>
      </c>
      <c r="C54" s="3" t="s">
        <v>6981</v>
      </c>
      <c r="D54" s="6">
        <v>10000</v>
      </c>
      <c r="E54" s="8">
        <v>467</v>
      </c>
      <c r="F54" t="s">
        <v>8220</v>
      </c>
      <c r="G54" t="s">
        <v>8274</v>
      </c>
      <c r="H54" s="9">
        <v>5</v>
      </c>
      <c r="I54">
        <v>35.92</v>
      </c>
      <c r="J54" t="s">
        <v>8362</v>
      </c>
      <c r="K54" s="12">
        <v>41974.738576388889</v>
      </c>
      <c r="L54" s="13">
        <v>41994.738576388889</v>
      </c>
      <c r="M54">
        <v>2014</v>
      </c>
    </row>
    <row r="55" spans="1:13" ht="30">
      <c r="A55">
        <v>2872</v>
      </c>
      <c r="B55" s="3" t="s">
        <v>2872</v>
      </c>
      <c r="C55" s="3" t="s">
        <v>6982</v>
      </c>
      <c r="D55" s="6">
        <v>3000</v>
      </c>
      <c r="E55" s="8">
        <v>0</v>
      </c>
      <c r="F55" t="s">
        <v>8220</v>
      </c>
      <c r="G55" t="s">
        <v>8274</v>
      </c>
      <c r="H55" s="9">
        <v>0</v>
      </c>
      <c r="I55">
        <v>0</v>
      </c>
      <c r="J55" t="s">
        <v>8360</v>
      </c>
      <c r="K55" s="12">
        <v>42115.11618055556</v>
      </c>
      <c r="L55" s="13">
        <v>42175.11618055556</v>
      </c>
      <c r="M55">
        <v>2015</v>
      </c>
    </row>
    <row r="56" spans="1:13" ht="30">
      <c r="A56">
        <v>2873</v>
      </c>
      <c r="B56" s="3" t="s">
        <v>2873</v>
      </c>
      <c r="C56" s="3" t="s">
        <v>6983</v>
      </c>
      <c r="D56" s="6">
        <v>2500</v>
      </c>
      <c r="E56" s="8">
        <v>953</v>
      </c>
      <c r="F56" t="s">
        <v>8220</v>
      </c>
      <c r="G56" t="s">
        <v>8274</v>
      </c>
      <c r="H56" s="9">
        <v>38</v>
      </c>
      <c r="I56">
        <v>119.13</v>
      </c>
      <c r="J56" t="s">
        <v>8360</v>
      </c>
      <c r="K56" s="12">
        <v>42002.817488425921</v>
      </c>
      <c r="L56" s="13">
        <v>42032.817488425921</v>
      </c>
      <c r="M56">
        <v>2014</v>
      </c>
    </row>
    <row r="57" spans="1:13" ht="30">
      <c r="A57">
        <v>2874</v>
      </c>
      <c r="B57" s="3" t="s">
        <v>2874</v>
      </c>
      <c r="C57" s="3" t="s">
        <v>6984</v>
      </c>
      <c r="D57" s="6">
        <v>5000</v>
      </c>
      <c r="E57" s="8">
        <v>271</v>
      </c>
      <c r="F57" t="s">
        <v>8220</v>
      </c>
      <c r="G57" t="s">
        <v>8274</v>
      </c>
      <c r="H57" s="9">
        <v>5</v>
      </c>
      <c r="I57">
        <v>90.33</v>
      </c>
      <c r="J57" t="s">
        <v>8361</v>
      </c>
      <c r="K57" s="12">
        <v>42722.84474537037</v>
      </c>
      <c r="L57" s="13">
        <v>42752.84474537037</v>
      </c>
      <c r="M57">
        <v>2016</v>
      </c>
    </row>
    <row r="58" spans="1:13" ht="30">
      <c r="A58">
        <v>2875</v>
      </c>
      <c r="B58" s="3" t="s">
        <v>2875</v>
      </c>
      <c r="C58" s="3" t="s">
        <v>6985</v>
      </c>
      <c r="D58" s="6">
        <v>20000</v>
      </c>
      <c r="E58" s="8">
        <v>7</v>
      </c>
      <c r="F58" t="s">
        <v>8220</v>
      </c>
      <c r="G58" t="s">
        <v>8274</v>
      </c>
      <c r="H58" s="9">
        <v>0</v>
      </c>
      <c r="I58">
        <v>2.33</v>
      </c>
      <c r="J58" t="s">
        <v>8364</v>
      </c>
      <c r="K58" s="12">
        <v>42465.128391203703</v>
      </c>
      <c r="L58" s="13">
        <v>42495.128391203703</v>
      </c>
      <c r="M58">
        <v>2016</v>
      </c>
    </row>
    <row r="59" spans="1:13" ht="30">
      <c r="A59">
        <v>2876</v>
      </c>
      <c r="B59" s="3" t="s">
        <v>2876</v>
      </c>
      <c r="C59" s="3" t="s">
        <v>6986</v>
      </c>
      <c r="D59" s="6">
        <v>150000</v>
      </c>
      <c r="E59" s="8">
        <v>0</v>
      </c>
      <c r="F59" t="s">
        <v>8220</v>
      </c>
      <c r="G59" t="s">
        <v>8274</v>
      </c>
      <c r="H59" s="9">
        <v>0</v>
      </c>
      <c r="I59">
        <v>0</v>
      </c>
      <c r="J59" t="s">
        <v>8370</v>
      </c>
      <c r="K59" s="12">
        <v>42171.743969907402</v>
      </c>
      <c r="L59" s="13">
        <v>42201.743969907402</v>
      </c>
      <c r="M59">
        <v>2015</v>
      </c>
    </row>
    <row r="60" spans="1:13" ht="45">
      <c r="A60">
        <v>2877</v>
      </c>
      <c r="B60" s="3" t="s">
        <v>2877</v>
      </c>
      <c r="C60" s="3" t="s">
        <v>6987</v>
      </c>
      <c r="D60" s="6">
        <v>6000</v>
      </c>
      <c r="E60" s="8">
        <v>650</v>
      </c>
      <c r="F60" t="s">
        <v>8220</v>
      </c>
      <c r="G60" t="s">
        <v>8274</v>
      </c>
      <c r="H60" s="9">
        <v>11</v>
      </c>
      <c r="I60">
        <v>108.33</v>
      </c>
      <c r="J60" t="s">
        <v>8361</v>
      </c>
      <c r="K60" s="12">
        <v>42672.955138888887</v>
      </c>
      <c r="L60" s="13">
        <v>42704.708333333328</v>
      </c>
      <c r="M60">
        <v>2016</v>
      </c>
    </row>
    <row r="61" spans="1:13" ht="30">
      <c r="A61">
        <v>2878</v>
      </c>
      <c r="B61" s="3" t="s">
        <v>2878</v>
      </c>
      <c r="C61" s="3" t="s">
        <v>6988</v>
      </c>
      <c r="D61" s="6">
        <v>3000</v>
      </c>
      <c r="E61" s="8">
        <v>63</v>
      </c>
      <c r="F61" t="s">
        <v>8220</v>
      </c>
      <c r="G61" t="s">
        <v>8274</v>
      </c>
      <c r="H61" s="9">
        <v>2</v>
      </c>
      <c r="I61">
        <v>15.75</v>
      </c>
      <c r="J61" t="s">
        <v>8360</v>
      </c>
      <c r="K61" s="12">
        <v>42128.615682870368</v>
      </c>
      <c r="L61" s="13">
        <v>42188.615682870368</v>
      </c>
      <c r="M61">
        <v>2015</v>
      </c>
    </row>
    <row r="62" spans="1:13" ht="30">
      <c r="A62">
        <v>2879</v>
      </c>
      <c r="B62" s="3" t="s">
        <v>2879</v>
      </c>
      <c r="C62" s="3" t="s">
        <v>6989</v>
      </c>
      <c r="D62" s="6">
        <v>11200</v>
      </c>
      <c r="E62" s="8">
        <v>29</v>
      </c>
      <c r="F62" t="s">
        <v>8220</v>
      </c>
      <c r="G62" t="s">
        <v>8274</v>
      </c>
      <c r="H62" s="9">
        <v>0</v>
      </c>
      <c r="I62">
        <v>29</v>
      </c>
      <c r="J62" t="s">
        <v>8362</v>
      </c>
      <c r="K62" s="12">
        <v>42359.725243055553</v>
      </c>
      <c r="L62" s="13">
        <v>42389.725243055553</v>
      </c>
      <c r="M62">
        <v>2015</v>
      </c>
    </row>
    <row r="63" spans="1:13" ht="30">
      <c r="A63">
        <v>2880</v>
      </c>
      <c r="B63" s="3" t="s">
        <v>2880</v>
      </c>
      <c r="C63" s="3" t="s">
        <v>6990</v>
      </c>
      <c r="D63" s="6">
        <v>12000</v>
      </c>
      <c r="E63" s="8">
        <v>2800</v>
      </c>
      <c r="F63" t="s">
        <v>8220</v>
      </c>
      <c r="G63" t="s">
        <v>8274</v>
      </c>
      <c r="H63" s="9">
        <v>23</v>
      </c>
      <c r="I63">
        <v>96.55</v>
      </c>
      <c r="J63" t="s">
        <v>8362</v>
      </c>
      <c r="K63" s="12">
        <v>42192.905694444446</v>
      </c>
      <c r="L63" s="13">
        <v>42236.711805555555</v>
      </c>
      <c r="M63">
        <v>2015</v>
      </c>
    </row>
    <row r="64" spans="1:13" ht="30">
      <c r="A64">
        <v>2881</v>
      </c>
      <c r="B64" s="3" t="s">
        <v>2881</v>
      </c>
      <c r="C64" s="3" t="s">
        <v>6991</v>
      </c>
      <c r="D64" s="6">
        <v>5500</v>
      </c>
      <c r="E64" s="8">
        <v>0</v>
      </c>
      <c r="F64" t="s">
        <v>8220</v>
      </c>
      <c r="G64" t="s">
        <v>8274</v>
      </c>
      <c r="H64" s="9">
        <v>0</v>
      </c>
      <c r="I64">
        <v>0</v>
      </c>
      <c r="J64" t="s">
        <v>8361</v>
      </c>
      <c r="K64" s="12">
        <v>41916.597638888888</v>
      </c>
      <c r="L64" s="13">
        <v>41976.639305555553</v>
      </c>
      <c r="M64">
        <v>2014</v>
      </c>
    </row>
    <row r="65" spans="1:13" ht="30">
      <c r="A65">
        <v>2882</v>
      </c>
      <c r="B65" s="3" t="s">
        <v>2882</v>
      </c>
      <c r="C65" s="3" t="s">
        <v>6992</v>
      </c>
      <c r="D65" s="6">
        <v>750</v>
      </c>
      <c r="E65" s="8">
        <v>252</v>
      </c>
      <c r="F65" t="s">
        <v>8220</v>
      </c>
      <c r="G65" t="s">
        <v>8274</v>
      </c>
      <c r="H65" s="9">
        <v>34</v>
      </c>
      <c r="I65">
        <v>63</v>
      </c>
      <c r="J65" t="s">
        <v>8359</v>
      </c>
      <c r="K65" s="12">
        <v>42461.596273148149</v>
      </c>
      <c r="L65" s="13">
        <v>42491.596273148149</v>
      </c>
      <c r="M65">
        <v>2016</v>
      </c>
    </row>
    <row r="66" spans="1:13" ht="30">
      <c r="A66">
        <v>2883</v>
      </c>
      <c r="B66" s="3" t="s">
        <v>2883</v>
      </c>
      <c r="C66" s="3" t="s">
        <v>6993</v>
      </c>
      <c r="D66" s="6">
        <v>10000</v>
      </c>
      <c r="E66" s="8">
        <v>1908</v>
      </c>
      <c r="F66" t="s">
        <v>8220</v>
      </c>
      <c r="G66" t="s">
        <v>8274</v>
      </c>
      <c r="H66" s="9">
        <v>19</v>
      </c>
      <c r="I66">
        <v>381.6</v>
      </c>
      <c r="J66" t="s">
        <v>8362</v>
      </c>
      <c r="K66" s="12">
        <v>42370.90320601852</v>
      </c>
      <c r="L66" s="13">
        <v>42406.207638888889</v>
      </c>
      <c r="M66">
        <v>2016</v>
      </c>
    </row>
    <row r="67" spans="1:13" ht="30">
      <c r="A67">
        <v>2884</v>
      </c>
      <c r="B67" s="3" t="s">
        <v>2884</v>
      </c>
      <c r="C67" s="3" t="s">
        <v>6994</v>
      </c>
      <c r="D67" s="6">
        <v>45000</v>
      </c>
      <c r="E67" s="8">
        <v>185</v>
      </c>
      <c r="F67" t="s">
        <v>8220</v>
      </c>
      <c r="G67" t="s">
        <v>8274</v>
      </c>
      <c r="H67" s="9">
        <v>0</v>
      </c>
      <c r="I67">
        <v>46.25</v>
      </c>
      <c r="J67" t="s">
        <v>8369</v>
      </c>
      <c r="K67" s="12">
        <v>41948.727256944447</v>
      </c>
      <c r="L67" s="13">
        <v>41978.727256944447</v>
      </c>
      <c r="M67">
        <v>2014</v>
      </c>
    </row>
    <row r="68" spans="1:13" ht="30">
      <c r="A68">
        <v>2885</v>
      </c>
      <c r="B68" s="3" t="s">
        <v>2885</v>
      </c>
      <c r="C68" s="3" t="s">
        <v>6995</v>
      </c>
      <c r="D68" s="6">
        <v>400</v>
      </c>
      <c r="E68" s="8">
        <v>130</v>
      </c>
      <c r="F68" t="s">
        <v>8220</v>
      </c>
      <c r="G68" t="s">
        <v>8274</v>
      </c>
      <c r="H68" s="9">
        <v>33</v>
      </c>
      <c r="I68">
        <v>26</v>
      </c>
      <c r="J68" t="s">
        <v>8359</v>
      </c>
      <c r="K68" s="12">
        <v>42047.07640046296</v>
      </c>
      <c r="L68" s="13">
        <v>42077.034733796296</v>
      </c>
      <c r="M68">
        <v>2015</v>
      </c>
    </row>
    <row r="69" spans="1:13" ht="30">
      <c r="A69">
        <v>2886</v>
      </c>
      <c r="B69" s="3" t="s">
        <v>2886</v>
      </c>
      <c r="C69" s="3" t="s">
        <v>6996</v>
      </c>
      <c r="D69" s="6">
        <v>200</v>
      </c>
      <c r="E69" s="8">
        <v>10</v>
      </c>
      <c r="F69" t="s">
        <v>8220</v>
      </c>
      <c r="G69" t="s">
        <v>8274</v>
      </c>
      <c r="H69" s="9">
        <v>5</v>
      </c>
      <c r="I69">
        <v>10</v>
      </c>
      <c r="J69" t="s">
        <v>8359</v>
      </c>
      <c r="K69" s="12">
        <v>42261.632916666669</v>
      </c>
      <c r="L69" s="13">
        <v>42266.165972222225</v>
      </c>
      <c r="M69">
        <v>2015</v>
      </c>
    </row>
    <row r="70" spans="1:13" ht="30">
      <c r="A70">
        <v>2887</v>
      </c>
      <c r="B70" s="3" t="s">
        <v>2887</v>
      </c>
      <c r="C70" s="3" t="s">
        <v>6997</v>
      </c>
      <c r="D70" s="6">
        <v>3000</v>
      </c>
      <c r="E70" s="8">
        <v>5</v>
      </c>
      <c r="F70" t="s">
        <v>8220</v>
      </c>
      <c r="G70" t="s">
        <v>8274</v>
      </c>
      <c r="H70" s="9">
        <v>0</v>
      </c>
      <c r="I70">
        <v>5</v>
      </c>
      <c r="J70" t="s">
        <v>8360</v>
      </c>
      <c r="K70" s="12">
        <v>41985.427361111113</v>
      </c>
      <c r="L70" s="13">
        <v>42015.427361111113</v>
      </c>
      <c r="M70">
        <v>2014</v>
      </c>
    </row>
    <row r="71" spans="1:13" ht="30">
      <c r="A71">
        <v>2888</v>
      </c>
      <c r="B71" s="3" t="s">
        <v>2888</v>
      </c>
      <c r="C71" s="3" t="s">
        <v>6998</v>
      </c>
      <c r="D71" s="6">
        <v>30000</v>
      </c>
      <c r="E71" s="8">
        <v>0</v>
      </c>
      <c r="F71" t="s">
        <v>8220</v>
      </c>
      <c r="G71" t="s">
        <v>8274</v>
      </c>
      <c r="H71" s="9">
        <v>0</v>
      </c>
      <c r="I71">
        <v>0</v>
      </c>
      <c r="J71" t="s">
        <v>8366</v>
      </c>
      <c r="K71" s="12">
        <v>41922.535185185188</v>
      </c>
      <c r="L71" s="13">
        <v>41930.207638888889</v>
      </c>
      <c r="M71">
        <v>2014</v>
      </c>
    </row>
    <row r="72" spans="1:13" ht="30">
      <c r="A72">
        <v>2889</v>
      </c>
      <c r="B72" s="3" t="s">
        <v>2889</v>
      </c>
      <c r="C72" s="3" t="s">
        <v>6999</v>
      </c>
      <c r="D72" s="6">
        <v>3000</v>
      </c>
      <c r="E72" s="8">
        <v>1142</v>
      </c>
      <c r="F72" t="s">
        <v>8220</v>
      </c>
      <c r="G72" t="s">
        <v>8274</v>
      </c>
      <c r="H72" s="9">
        <v>38</v>
      </c>
      <c r="I72">
        <v>81.569999999999993</v>
      </c>
      <c r="J72" t="s">
        <v>8360</v>
      </c>
      <c r="K72" s="12">
        <v>41850.863252314812</v>
      </c>
      <c r="L72" s="13">
        <v>41880.863252314812</v>
      </c>
      <c r="M72">
        <v>2014</v>
      </c>
    </row>
    <row r="73" spans="1:13" ht="30">
      <c r="A73">
        <v>2890</v>
      </c>
      <c r="B73" s="3" t="s">
        <v>2890</v>
      </c>
      <c r="C73" s="3" t="s">
        <v>7000</v>
      </c>
      <c r="D73" s="6">
        <v>2000</v>
      </c>
      <c r="E73" s="8">
        <v>21</v>
      </c>
      <c r="F73" t="s">
        <v>8220</v>
      </c>
      <c r="G73" t="s">
        <v>8274</v>
      </c>
      <c r="H73" s="9">
        <v>1</v>
      </c>
      <c r="I73">
        <v>7</v>
      </c>
      <c r="J73" t="s">
        <v>8360</v>
      </c>
      <c r="K73" s="12">
        <v>41831.742962962962</v>
      </c>
      <c r="L73" s="13">
        <v>41860.125</v>
      </c>
      <c r="M73">
        <v>2014</v>
      </c>
    </row>
    <row r="74" spans="1:13" ht="30">
      <c r="A74">
        <v>2891</v>
      </c>
      <c r="B74" s="3" t="s">
        <v>2891</v>
      </c>
      <c r="C74" s="3" t="s">
        <v>7001</v>
      </c>
      <c r="D74" s="6">
        <v>10000</v>
      </c>
      <c r="E74" s="8">
        <v>273</v>
      </c>
      <c r="F74" t="s">
        <v>8220</v>
      </c>
      <c r="G74" t="s">
        <v>8274</v>
      </c>
      <c r="H74" s="9">
        <v>3</v>
      </c>
      <c r="I74">
        <v>27.3</v>
      </c>
      <c r="J74" t="s">
        <v>8362</v>
      </c>
      <c r="K74" s="12">
        <v>42415.883425925931</v>
      </c>
      <c r="L74" s="13">
        <v>42475.84175925926</v>
      </c>
      <c r="M74">
        <v>2016</v>
      </c>
    </row>
    <row r="75" spans="1:13" ht="30">
      <c r="A75">
        <v>2892</v>
      </c>
      <c r="B75" s="3" t="s">
        <v>2892</v>
      </c>
      <c r="C75" s="3" t="s">
        <v>7002</v>
      </c>
      <c r="D75" s="6">
        <v>5500</v>
      </c>
      <c r="E75" s="8">
        <v>500</v>
      </c>
      <c r="F75" t="s">
        <v>8220</v>
      </c>
      <c r="G75" t="s">
        <v>8274</v>
      </c>
      <c r="H75" s="9">
        <v>9</v>
      </c>
      <c r="I75">
        <v>29.41</v>
      </c>
      <c r="J75" t="s">
        <v>8361</v>
      </c>
      <c r="K75" s="12">
        <v>41869.714166666665</v>
      </c>
      <c r="L75" s="13">
        <v>41876.875</v>
      </c>
      <c r="M75">
        <v>2014</v>
      </c>
    </row>
    <row r="76" spans="1:13">
      <c r="A76">
        <v>2893</v>
      </c>
      <c r="B76" s="3" t="s">
        <v>2893</v>
      </c>
      <c r="C76" s="3" t="s">
        <v>7003</v>
      </c>
      <c r="D76" s="6">
        <v>5000</v>
      </c>
      <c r="E76" s="8">
        <v>25</v>
      </c>
      <c r="F76" t="s">
        <v>8220</v>
      </c>
      <c r="G76" t="s">
        <v>8274</v>
      </c>
      <c r="H76" s="9">
        <v>1</v>
      </c>
      <c r="I76">
        <v>12.5</v>
      </c>
      <c r="J76" t="s">
        <v>8361</v>
      </c>
      <c r="K76" s="12">
        <v>41953.773090277777</v>
      </c>
      <c r="L76" s="13">
        <v>42013.083333333328</v>
      </c>
      <c r="M76">
        <v>2014</v>
      </c>
    </row>
    <row r="77" spans="1:13" ht="30">
      <c r="A77">
        <v>2894</v>
      </c>
      <c r="B77" s="3" t="s">
        <v>2894</v>
      </c>
      <c r="C77" s="3" t="s">
        <v>7004</v>
      </c>
      <c r="D77" s="6">
        <v>50000</v>
      </c>
      <c r="E77" s="8">
        <v>0</v>
      </c>
      <c r="F77" t="s">
        <v>8220</v>
      </c>
      <c r="G77" t="s">
        <v>8274</v>
      </c>
      <c r="H77" s="9">
        <v>0</v>
      </c>
      <c r="I77">
        <v>0</v>
      </c>
      <c r="J77" t="s">
        <v>8370</v>
      </c>
      <c r="K77" s="12">
        <v>42037.986284722225</v>
      </c>
      <c r="L77" s="13">
        <v>42097.944618055553</v>
      </c>
      <c r="M77">
        <v>2015</v>
      </c>
    </row>
    <row r="78" spans="1:13" ht="30">
      <c r="A78">
        <v>2895</v>
      </c>
      <c r="B78" s="3" t="s">
        <v>2895</v>
      </c>
      <c r="C78" s="3" t="s">
        <v>7005</v>
      </c>
      <c r="D78" s="6">
        <v>500</v>
      </c>
      <c r="E78" s="8">
        <v>23</v>
      </c>
      <c r="F78" t="s">
        <v>8220</v>
      </c>
      <c r="G78" t="s">
        <v>8274</v>
      </c>
      <c r="H78" s="9">
        <v>5</v>
      </c>
      <c r="I78">
        <v>5.75</v>
      </c>
      <c r="J78" t="s">
        <v>8359</v>
      </c>
      <c r="K78" s="12">
        <v>41811.555462962962</v>
      </c>
      <c r="L78" s="13">
        <v>41812.875</v>
      </c>
      <c r="M78">
        <v>2014</v>
      </c>
    </row>
    <row r="79" spans="1:13" ht="30">
      <c r="A79">
        <v>2896</v>
      </c>
      <c r="B79" s="3" t="s">
        <v>2896</v>
      </c>
      <c r="C79" s="3" t="s">
        <v>7006</v>
      </c>
      <c r="D79" s="6">
        <v>3000</v>
      </c>
      <c r="E79" s="8">
        <v>625</v>
      </c>
      <c r="F79" t="s">
        <v>8220</v>
      </c>
      <c r="G79" t="s">
        <v>8274</v>
      </c>
      <c r="H79" s="9">
        <v>21</v>
      </c>
      <c r="I79">
        <v>52.08</v>
      </c>
      <c r="J79" t="s">
        <v>8360</v>
      </c>
      <c r="K79" s="12">
        <v>42701.908807870372</v>
      </c>
      <c r="L79" s="13">
        <v>42716.25</v>
      </c>
      <c r="M79">
        <v>2016</v>
      </c>
    </row>
    <row r="80" spans="1:13" ht="30">
      <c r="A80">
        <v>2897</v>
      </c>
      <c r="B80" s="3" t="s">
        <v>2897</v>
      </c>
      <c r="C80" s="3" t="s">
        <v>7007</v>
      </c>
      <c r="D80" s="6">
        <v>12000</v>
      </c>
      <c r="E80" s="8">
        <v>550</v>
      </c>
      <c r="F80" t="s">
        <v>8220</v>
      </c>
      <c r="G80" t="s">
        <v>8274</v>
      </c>
      <c r="H80" s="9">
        <v>5</v>
      </c>
      <c r="I80">
        <v>183.33</v>
      </c>
      <c r="J80" t="s">
        <v>8362</v>
      </c>
      <c r="K80" s="12">
        <v>42258.646504629629</v>
      </c>
      <c r="L80" s="13">
        <v>42288.645196759258</v>
      </c>
      <c r="M80">
        <v>2015</v>
      </c>
    </row>
    <row r="81" spans="1:13" ht="30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8274</v>
      </c>
      <c r="H81" s="9">
        <v>4</v>
      </c>
      <c r="I81">
        <v>26.33</v>
      </c>
      <c r="J81" t="s">
        <v>8361</v>
      </c>
      <c r="K81" s="12">
        <v>42278.664965277778</v>
      </c>
      <c r="L81" s="13">
        <v>42308.664965277778</v>
      </c>
      <c r="M81">
        <v>2015</v>
      </c>
    </row>
    <row r="82" spans="1:13" ht="30">
      <c r="A82">
        <v>2899</v>
      </c>
      <c r="B82" s="3" t="s">
        <v>2899</v>
      </c>
      <c r="C82" s="3" t="s">
        <v>7009</v>
      </c>
      <c r="D82" s="6">
        <v>10000</v>
      </c>
      <c r="E82" s="8">
        <v>0</v>
      </c>
      <c r="F82" t="s">
        <v>8220</v>
      </c>
      <c r="G82" t="s">
        <v>8274</v>
      </c>
      <c r="H82" s="9">
        <v>0</v>
      </c>
      <c r="I82">
        <v>0</v>
      </c>
      <c r="J82" t="s">
        <v>8362</v>
      </c>
      <c r="K82" s="12">
        <v>42515.078217592592</v>
      </c>
      <c r="L82" s="13">
        <v>42575.078217592592</v>
      </c>
      <c r="M82">
        <v>2016</v>
      </c>
    </row>
    <row r="83" spans="1:13" ht="45">
      <c r="A83">
        <v>2900</v>
      </c>
      <c r="B83" s="3" t="s">
        <v>2900</v>
      </c>
      <c r="C83" s="3" t="s">
        <v>7010</v>
      </c>
      <c r="D83" s="6">
        <v>5500</v>
      </c>
      <c r="E83" s="8">
        <v>3405</v>
      </c>
      <c r="F83" t="s">
        <v>8220</v>
      </c>
      <c r="G83" t="s">
        <v>8274</v>
      </c>
      <c r="H83" s="9">
        <v>62</v>
      </c>
      <c r="I83">
        <v>486.43</v>
      </c>
      <c r="J83" t="s">
        <v>8361</v>
      </c>
      <c r="K83" s="12">
        <v>41830.234166666669</v>
      </c>
      <c r="L83" s="13">
        <v>41860.234166666669</v>
      </c>
      <c r="M83">
        <v>2014</v>
      </c>
    </row>
    <row r="84" spans="1:13" ht="30">
      <c r="A84">
        <v>2901</v>
      </c>
      <c r="B84" s="3" t="s">
        <v>2901</v>
      </c>
      <c r="C84" s="3" t="s">
        <v>7011</v>
      </c>
      <c r="D84" s="6">
        <v>750</v>
      </c>
      <c r="E84" s="8">
        <v>6</v>
      </c>
      <c r="F84" t="s">
        <v>8220</v>
      </c>
      <c r="G84" t="s">
        <v>8274</v>
      </c>
      <c r="H84" s="9">
        <v>1</v>
      </c>
      <c r="I84">
        <v>3</v>
      </c>
      <c r="J84" t="s">
        <v>8359</v>
      </c>
      <c r="K84" s="12">
        <v>41982.904386574075</v>
      </c>
      <c r="L84" s="13">
        <v>42042.904386574075</v>
      </c>
      <c r="M84">
        <v>2014</v>
      </c>
    </row>
    <row r="85" spans="1:13" ht="30">
      <c r="A85">
        <v>2902</v>
      </c>
      <c r="B85" s="3" t="s">
        <v>2902</v>
      </c>
      <c r="C85" s="3" t="s">
        <v>7012</v>
      </c>
      <c r="D85" s="6">
        <v>150000</v>
      </c>
      <c r="E85" s="8">
        <v>25</v>
      </c>
      <c r="F85" t="s">
        <v>8220</v>
      </c>
      <c r="G85" t="s">
        <v>8274</v>
      </c>
      <c r="H85" s="9">
        <v>0</v>
      </c>
      <c r="I85">
        <v>25</v>
      </c>
      <c r="J85" t="s">
        <v>8370</v>
      </c>
      <c r="K85" s="12">
        <v>42210.439768518518</v>
      </c>
      <c r="L85" s="13">
        <v>42240.439768518518</v>
      </c>
      <c r="M85">
        <v>2015</v>
      </c>
    </row>
    <row r="86" spans="1:13" ht="30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8274</v>
      </c>
      <c r="H86" s="9">
        <v>1</v>
      </c>
      <c r="I86">
        <v>9.75</v>
      </c>
      <c r="J86" t="s">
        <v>8361</v>
      </c>
      <c r="K86" s="12">
        <v>42196.166874999995</v>
      </c>
      <c r="L86" s="13">
        <v>42256.166874999995</v>
      </c>
      <c r="M86">
        <v>2015</v>
      </c>
    </row>
    <row r="87" spans="1:13" ht="30">
      <c r="A87">
        <v>2904</v>
      </c>
      <c r="B87" s="3" t="s">
        <v>2904</v>
      </c>
      <c r="C87" s="3" t="s">
        <v>7014</v>
      </c>
      <c r="D87" s="6">
        <v>1500</v>
      </c>
      <c r="E87" s="8">
        <v>75</v>
      </c>
      <c r="F87" t="s">
        <v>8220</v>
      </c>
      <c r="G87" t="s">
        <v>8274</v>
      </c>
      <c r="H87" s="9">
        <v>5</v>
      </c>
      <c r="I87">
        <v>18.75</v>
      </c>
      <c r="J87" t="s">
        <v>8360</v>
      </c>
      <c r="K87" s="12">
        <v>41940.967951388891</v>
      </c>
      <c r="L87" s="13">
        <v>41952.5</v>
      </c>
      <c r="M87">
        <v>2014</v>
      </c>
    </row>
    <row r="88" spans="1:13" ht="30">
      <c r="A88">
        <v>2905</v>
      </c>
      <c r="B88" s="3" t="s">
        <v>2905</v>
      </c>
      <c r="C88" s="3" t="s">
        <v>7015</v>
      </c>
      <c r="D88" s="6">
        <v>3500</v>
      </c>
      <c r="E88" s="8">
        <v>622</v>
      </c>
      <c r="F88" t="s">
        <v>8220</v>
      </c>
      <c r="G88" t="s">
        <v>8274</v>
      </c>
      <c r="H88" s="9">
        <v>18</v>
      </c>
      <c r="I88">
        <v>36.590000000000003</v>
      </c>
      <c r="J88" t="s">
        <v>8360</v>
      </c>
      <c r="K88" s="12">
        <v>42606.056863425925</v>
      </c>
      <c r="L88" s="13">
        <v>42620.056863425925</v>
      </c>
      <c r="M88">
        <v>2016</v>
      </c>
    </row>
    <row r="89" spans="1:13" ht="45">
      <c r="A89">
        <v>2906</v>
      </c>
      <c r="B89" s="3" t="s">
        <v>2906</v>
      </c>
      <c r="C89" s="3" t="s">
        <v>7016</v>
      </c>
      <c r="D89" s="6">
        <v>6000</v>
      </c>
      <c r="E89" s="8">
        <v>565</v>
      </c>
      <c r="F89" t="s">
        <v>8220</v>
      </c>
      <c r="G89" t="s">
        <v>8274</v>
      </c>
      <c r="H89" s="9">
        <v>9</v>
      </c>
      <c r="I89">
        <v>80.709999999999994</v>
      </c>
      <c r="J89" t="s">
        <v>8361</v>
      </c>
      <c r="K89" s="12">
        <v>42199.648912037039</v>
      </c>
      <c r="L89" s="13">
        <v>42217.041666666672</v>
      </c>
      <c r="M89">
        <v>2015</v>
      </c>
    </row>
    <row r="90" spans="1:13" ht="30">
      <c r="A90">
        <v>2907</v>
      </c>
      <c r="B90" s="3" t="s">
        <v>2907</v>
      </c>
      <c r="C90" s="3" t="s">
        <v>7017</v>
      </c>
      <c r="D90" s="6">
        <v>2500</v>
      </c>
      <c r="E90" s="8">
        <v>2</v>
      </c>
      <c r="F90" t="s">
        <v>8220</v>
      </c>
      <c r="G90" t="s">
        <v>8274</v>
      </c>
      <c r="H90" s="9">
        <v>0</v>
      </c>
      <c r="I90">
        <v>1</v>
      </c>
      <c r="J90" t="s">
        <v>8360</v>
      </c>
      <c r="K90" s="12">
        <v>42444.877743055549</v>
      </c>
      <c r="L90" s="13">
        <v>42504.877743055549</v>
      </c>
      <c r="M90">
        <v>2016</v>
      </c>
    </row>
    <row r="91" spans="1:13" ht="30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8274</v>
      </c>
      <c r="H91" s="9">
        <v>3</v>
      </c>
      <c r="I91">
        <v>52.8</v>
      </c>
      <c r="J91" t="s">
        <v>8361</v>
      </c>
      <c r="K91" s="12">
        <v>42499.731701388882</v>
      </c>
      <c r="L91" s="13">
        <v>42529.731701388882</v>
      </c>
      <c r="M91">
        <v>2016</v>
      </c>
    </row>
    <row r="92" spans="1:13" ht="45">
      <c r="A92">
        <v>2909</v>
      </c>
      <c r="B92" s="3" t="s">
        <v>2909</v>
      </c>
      <c r="C92" s="3" t="s">
        <v>7019</v>
      </c>
      <c r="D92" s="6">
        <v>180000</v>
      </c>
      <c r="E92" s="8">
        <v>20</v>
      </c>
      <c r="F92" t="s">
        <v>8220</v>
      </c>
      <c r="G92" t="s">
        <v>8274</v>
      </c>
      <c r="H92" s="9">
        <v>0</v>
      </c>
      <c r="I92">
        <v>20</v>
      </c>
      <c r="J92" t="s">
        <v>8370</v>
      </c>
      <c r="K92" s="12">
        <v>41929.266215277778</v>
      </c>
      <c r="L92" s="13">
        <v>41968.823611111111</v>
      </c>
      <c r="M92">
        <v>2014</v>
      </c>
    </row>
    <row r="93" spans="1:13" ht="30">
      <c r="A93">
        <v>2910</v>
      </c>
      <c r="B93" s="3" t="s">
        <v>2910</v>
      </c>
      <c r="C93" s="3" t="s">
        <v>7020</v>
      </c>
      <c r="D93" s="6">
        <v>30000</v>
      </c>
      <c r="E93" s="8">
        <v>1</v>
      </c>
      <c r="F93" t="s">
        <v>8220</v>
      </c>
      <c r="G93" t="s">
        <v>8274</v>
      </c>
      <c r="H93" s="9">
        <v>0</v>
      </c>
      <c r="I93">
        <v>1</v>
      </c>
      <c r="J93" t="s">
        <v>8366</v>
      </c>
      <c r="K93" s="12">
        <v>42107.841284722221</v>
      </c>
      <c r="L93" s="13">
        <v>42167.841284722221</v>
      </c>
      <c r="M93">
        <v>2015</v>
      </c>
    </row>
    <row r="94" spans="1:13" ht="45">
      <c r="A94">
        <v>2911</v>
      </c>
      <c r="B94" s="3" t="s">
        <v>2911</v>
      </c>
      <c r="C94" s="3" t="s">
        <v>7021</v>
      </c>
      <c r="D94" s="6">
        <v>1800</v>
      </c>
      <c r="E94" s="8">
        <v>657</v>
      </c>
      <c r="F94" t="s">
        <v>8220</v>
      </c>
      <c r="G94" t="s">
        <v>8274</v>
      </c>
      <c r="H94" s="9">
        <v>37</v>
      </c>
      <c r="I94">
        <v>46.93</v>
      </c>
      <c r="J94" t="s">
        <v>8360</v>
      </c>
      <c r="K94" s="12">
        <v>42142.768819444449</v>
      </c>
      <c r="L94" s="13">
        <v>42182.768819444449</v>
      </c>
      <c r="M94">
        <v>2015</v>
      </c>
    </row>
    <row r="95" spans="1:13" ht="30">
      <c r="A95">
        <v>2912</v>
      </c>
      <c r="B95" s="3" t="s">
        <v>2912</v>
      </c>
      <c r="C95" s="3" t="s">
        <v>7022</v>
      </c>
      <c r="D95" s="6">
        <v>14440</v>
      </c>
      <c r="E95" s="8">
        <v>2030</v>
      </c>
      <c r="F95" t="s">
        <v>8220</v>
      </c>
      <c r="G95" t="s">
        <v>8274</v>
      </c>
      <c r="H95" s="9">
        <v>14</v>
      </c>
      <c r="I95">
        <v>78.08</v>
      </c>
      <c r="J95" t="s">
        <v>8362</v>
      </c>
      <c r="K95" s="12">
        <v>42354.131643518514</v>
      </c>
      <c r="L95" s="13">
        <v>42384.131643518514</v>
      </c>
      <c r="M95">
        <v>2015</v>
      </c>
    </row>
    <row r="96" spans="1:13" ht="30">
      <c r="A96">
        <v>2913</v>
      </c>
      <c r="B96" s="3" t="s">
        <v>2913</v>
      </c>
      <c r="C96" s="3" t="s">
        <v>7023</v>
      </c>
      <c r="D96" s="6">
        <v>10000</v>
      </c>
      <c r="E96" s="8">
        <v>2</v>
      </c>
      <c r="F96" t="s">
        <v>8220</v>
      </c>
      <c r="G96" t="s">
        <v>8274</v>
      </c>
      <c r="H96" s="9">
        <v>0</v>
      </c>
      <c r="I96">
        <v>1</v>
      </c>
      <c r="J96" t="s">
        <v>8362</v>
      </c>
      <c r="K96" s="12">
        <v>41828.922905092593</v>
      </c>
      <c r="L96" s="13">
        <v>41888.922905092593</v>
      </c>
      <c r="M96">
        <v>2014</v>
      </c>
    </row>
    <row r="97" spans="1:13" ht="30">
      <c r="A97">
        <v>2914</v>
      </c>
      <c r="B97" s="3" t="s">
        <v>2914</v>
      </c>
      <c r="C97" s="3" t="s">
        <v>7024</v>
      </c>
      <c r="D97" s="6">
        <v>25000</v>
      </c>
      <c r="E97" s="8">
        <v>1</v>
      </c>
      <c r="F97" t="s">
        <v>8220</v>
      </c>
      <c r="G97" t="s">
        <v>8274</v>
      </c>
      <c r="H97" s="9">
        <v>0</v>
      </c>
      <c r="I97">
        <v>1</v>
      </c>
      <c r="J97" t="s">
        <v>8365</v>
      </c>
      <c r="K97" s="12">
        <v>42017.907337962963</v>
      </c>
      <c r="L97" s="13">
        <v>42077.865671296298</v>
      </c>
      <c r="M97">
        <v>2015</v>
      </c>
    </row>
    <row r="98" spans="1:13" ht="30">
      <c r="A98">
        <v>2915</v>
      </c>
      <c r="B98" s="3" t="s">
        <v>2915</v>
      </c>
      <c r="C98" s="3" t="s">
        <v>7025</v>
      </c>
      <c r="D98" s="6">
        <v>1000</v>
      </c>
      <c r="E98" s="8">
        <v>611</v>
      </c>
      <c r="F98" t="s">
        <v>8220</v>
      </c>
      <c r="G98" t="s">
        <v>8274</v>
      </c>
      <c r="H98" s="9">
        <v>61</v>
      </c>
      <c r="I98">
        <v>203.67</v>
      </c>
      <c r="J98" t="s">
        <v>8360</v>
      </c>
      <c r="K98" s="12">
        <v>42415.398032407407</v>
      </c>
      <c r="L98" s="13">
        <v>42445.356365740736</v>
      </c>
      <c r="M98">
        <v>2016</v>
      </c>
    </row>
    <row r="99" spans="1:13" ht="30">
      <c r="A99">
        <v>2916</v>
      </c>
      <c r="B99" s="3" t="s">
        <v>2916</v>
      </c>
      <c r="C99" s="3" t="s">
        <v>7026</v>
      </c>
      <c r="D99" s="6">
        <v>1850</v>
      </c>
      <c r="E99" s="8">
        <v>145</v>
      </c>
      <c r="F99" t="s">
        <v>8220</v>
      </c>
      <c r="G99" t="s">
        <v>8274</v>
      </c>
      <c r="H99" s="9">
        <v>8</v>
      </c>
      <c r="I99">
        <v>20.71</v>
      </c>
      <c r="J99" t="s">
        <v>8360</v>
      </c>
      <c r="K99" s="12">
        <v>41755.476724537039</v>
      </c>
      <c r="L99" s="13">
        <v>41778.476724537039</v>
      </c>
      <c r="M99">
        <v>2014</v>
      </c>
    </row>
    <row r="100" spans="1:13" ht="30">
      <c r="A100">
        <v>2917</v>
      </c>
      <c r="B100" s="3" t="s">
        <v>2917</v>
      </c>
      <c r="C100" s="3" t="s">
        <v>7027</v>
      </c>
      <c r="D100" s="6">
        <v>2000</v>
      </c>
      <c r="E100" s="8">
        <v>437</v>
      </c>
      <c r="F100" t="s">
        <v>8220</v>
      </c>
      <c r="G100" t="s">
        <v>8274</v>
      </c>
      <c r="H100" s="9">
        <v>22</v>
      </c>
      <c r="I100">
        <v>48.56</v>
      </c>
      <c r="J100" t="s">
        <v>8360</v>
      </c>
      <c r="K100" s="12">
        <v>42245.234340277777</v>
      </c>
      <c r="L100" s="13">
        <v>42263.234340277777</v>
      </c>
      <c r="M100">
        <v>2015</v>
      </c>
    </row>
    <row r="101" spans="1:13" ht="30">
      <c r="A101">
        <v>2918</v>
      </c>
      <c r="B101" s="3" t="s">
        <v>2918</v>
      </c>
      <c r="C101" s="3" t="s">
        <v>7028</v>
      </c>
      <c r="D101" s="6">
        <v>5000</v>
      </c>
      <c r="E101" s="8">
        <v>1362</v>
      </c>
      <c r="F101" t="s">
        <v>8220</v>
      </c>
      <c r="G101" t="s">
        <v>8274</v>
      </c>
      <c r="H101" s="9">
        <v>27</v>
      </c>
      <c r="I101">
        <v>68.099999999999994</v>
      </c>
      <c r="J101" t="s">
        <v>8361</v>
      </c>
      <c r="K101" s="12">
        <v>42278.629710648151</v>
      </c>
      <c r="L101" s="13">
        <v>42306.629710648151</v>
      </c>
      <c r="M101">
        <v>2015</v>
      </c>
    </row>
    <row r="102" spans="1:13" ht="30">
      <c r="A102">
        <v>2919</v>
      </c>
      <c r="B102" s="3" t="s">
        <v>2919</v>
      </c>
      <c r="C102" s="3" t="s">
        <v>7029</v>
      </c>
      <c r="D102" s="6">
        <v>600</v>
      </c>
      <c r="E102" s="8">
        <v>51</v>
      </c>
      <c r="F102" t="s">
        <v>8220</v>
      </c>
      <c r="G102" t="s">
        <v>8274</v>
      </c>
      <c r="H102" s="9">
        <v>9</v>
      </c>
      <c r="I102">
        <v>8.5</v>
      </c>
      <c r="J102" t="s">
        <v>8359</v>
      </c>
      <c r="K102" s="12">
        <v>41826.61954861111</v>
      </c>
      <c r="L102" s="13">
        <v>41856.61954861111</v>
      </c>
      <c r="M102">
        <v>2014</v>
      </c>
    </row>
    <row r="103" spans="1:13" ht="30">
      <c r="A103">
        <v>2920</v>
      </c>
      <c r="B103" s="3" t="s">
        <v>2920</v>
      </c>
      <c r="C103" s="3" t="s">
        <v>7030</v>
      </c>
      <c r="D103" s="6">
        <v>2500</v>
      </c>
      <c r="E103" s="8">
        <v>671</v>
      </c>
      <c r="F103" t="s">
        <v>8220</v>
      </c>
      <c r="G103" t="s">
        <v>8274</v>
      </c>
      <c r="H103" s="9">
        <v>27</v>
      </c>
      <c r="I103">
        <v>51.62</v>
      </c>
      <c r="J103" t="s">
        <v>8360</v>
      </c>
      <c r="K103" s="12">
        <v>42058.792476851857</v>
      </c>
      <c r="L103" s="13">
        <v>42088.750810185185</v>
      </c>
      <c r="M103">
        <v>2015</v>
      </c>
    </row>
    <row r="104" spans="1:13" ht="30">
      <c r="A104">
        <v>3728</v>
      </c>
      <c r="B104" s="3" t="s">
        <v>3725</v>
      </c>
      <c r="C104" s="3" t="s">
        <v>7838</v>
      </c>
      <c r="D104" s="6">
        <v>20000</v>
      </c>
      <c r="E104" s="8">
        <v>1862</v>
      </c>
      <c r="F104" t="s">
        <v>8220</v>
      </c>
      <c r="G104" t="s">
        <v>8274</v>
      </c>
      <c r="H104" s="9">
        <v>9</v>
      </c>
      <c r="I104">
        <v>60.06</v>
      </c>
      <c r="J104" t="s">
        <v>8364</v>
      </c>
      <c r="K104" s="12">
        <v>42205.171018518522</v>
      </c>
      <c r="L104" s="13">
        <v>42235.171018518522</v>
      </c>
      <c r="M104">
        <v>2015</v>
      </c>
    </row>
    <row r="105" spans="1:13" ht="30">
      <c r="A105">
        <v>3729</v>
      </c>
      <c r="B105" s="3" t="s">
        <v>3726</v>
      </c>
      <c r="C105" s="3" t="s">
        <v>7839</v>
      </c>
      <c r="D105" s="6">
        <v>5000</v>
      </c>
      <c r="E105" s="8">
        <v>362</v>
      </c>
      <c r="F105" t="s">
        <v>8220</v>
      </c>
      <c r="G105" t="s">
        <v>8274</v>
      </c>
      <c r="H105" s="9">
        <v>7</v>
      </c>
      <c r="I105">
        <v>72.400000000000006</v>
      </c>
      <c r="J105" t="s">
        <v>8361</v>
      </c>
      <c r="K105" s="12">
        <v>42041.205000000002</v>
      </c>
      <c r="L105" s="13">
        <v>42086.16333333333</v>
      </c>
      <c r="M105">
        <v>2015</v>
      </c>
    </row>
    <row r="106" spans="1:13" ht="30">
      <c r="A106">
        <v>3730</v>
      </c>
      <c r="B106" s="3" t="s">
        <v>3727</v>
      </c>
      <c r="C106" s="3" t="s">
        <v>7840</v>
      </c>
      <c r="D106" s="6">
        <v>1000</v>
      </c>
      <c r="E106" s="8">
        <v>100</v>
      </c>
      <c r="F106" t="s">
        <v>8220</v>
      </c>
      <c r="G106" t="s">
        <v>8274</v>
      </c>
      <c r="H106" s="9">
        <v>10</v>
      </c>
      <c r="I106">
        <v>100</v>
      </c>
      <c r="J106" t="s">
        <v>8360</v>
      </c>
      <c r="K106" s="12">
        <v>42203.677766203706</v>
      </c>
      <c r="L106" s="13">
        <v>42233.677766203706</v>
      </c>
      <c r="M106">
        <v>2015</v>
      </c>
    </row>
    <row r="107" spans="1:13" ht="30">
      <c r="A107">
        <v>3731</v>
      </c>
      <c r="B107" s="3" t="s">
        <v>3728</v>
      </c>
      <c r="C107" s="3" t="s">
        <v>7841</v>
      </c>
      <c r="D107" s="6">
        <v>5500</v>
      </c>
      <c r="E107" s="8">
        <v>620</v>
      </c>
      <c r="F107" t="s">
        <v>8220</v>
      </c>
      <c r="G107" t="s">
        <v>8274</v>
      </c>
      <c r="H107" s="9">
        <v>11</v>
      </c>
      <c r="I107">
        <v>51.67</v>
      </c>
      <c r="J107" t="s">
        <v>8361</v>
      </c>
      <c r="K107" s="12">
        <v>41983.752847222218</v>
      </c>
      <c r="L107" s="13">
        <v>42014.140972222223</v>
      </c>
      <c r="M107">
        <v>2014</v>
      </c>
    </row>
    <row r="108" spans="1:13" ht="30">
      <c r="A108">
        <v>3732</v>
      </c>
      <c r="B108" s="3" t="s">
        <v>3729</v>
      </c>
      <c r="C108" s="3" t="s">
        <v>7842</v>
      </c>
      <c r="D108" s="6">
        <v>850</v>
      </c>
      <c r="E108" s="8">
        <v>131</v>
      </c>
      <c r="F108" t="s">
        <v>8220</v>
      </c>
      <c r="G108" t="s">
        <v>8274</v>
      </c>
      <c r="H108" s="9">
        <v>15</v>
      </c>
      <c r="I108">
        <v>32.75</v>
      </c>
      <c r="J108" t="s">
        <v>8359</v>
      </c>
      <c r="K108" s="12">
        <v>41968.677465277782</v>
      </c>
      <c r="L108" s="13">
        <v>42028.5</v>
      </c>
      <c r="M108">
        <v>2014</v>
      </c>
    </row>
    <row r="109" spans="1:13" ht="30">
      <c r="A109">
        <v>3733</v>
      </c>
      <c r="B109" s="3" t="s">
        <v>3730</v>
      </c>
      <c r="C109" s="3" t="s">
        <v>7843</v>
      </c>
      <c r="D109" s="6">
        <v>1500</v>
      </c>
      <c r="E109" s="8">
        <v>0</v>
      </c>
      <c r="F109" t="s">
        <v>8220</v>
      </c>
      <c r="G109" t="s">
        <v>8274</v>
      </c>
      <c r="H109" s="9">
        <v>0</v>
      </c>
      <c r="I109">
        <v>0</v>
      </c>
      <c r="J109" t="s">
        <v>8360</v>
      </c>
      <c r="K109" s="12">
        <v>42103.024398148147</v>
      </c>
      <c r="L109" s="13">
        <v>42112.9375</v>
      </c>
      <c r="M109">
        <v>2015</v>
      </c>
    </row>
    <row r="110" spans="1:13" ht="30">
      <c r="A110">
        <v>3734</v>
      </c>
      <c r="B110" s="3" t="s">
        <v>3731</v>
      </c>
      <c r="C110" s="3" t="s">
        <v>7844</v>
      </c>
      <c r="D110" s="6">
        <v>1500</v>
      </c>
      <c r="E110" s="8">
        <v>427</v>
      </c>
      <c r="F110" t="s">
        <v>8220</v>
      </c>
      <c r="G110" t="s">
        <v>8274</v>
      </c>
      <c r="H110" s="9">
        <v>28</v>
      </c>
      <c r="I110">
        <v>61</v>
      </c>
      <c r="J110" t="s">
        <v>8360</v>
      </c>
      <c r="K110" s="12">
        <v>42089.901574074072</v>
      </c>
      <c r="L110" s="13">
        <v>42149.901574074072</v>
      </c>
      <c r="M110">
        <v>2015</v>
      </c>
    </row>
    <row r="111" spans="1:13" ht="30">
      <c r="A111">
        <v>3735</v>
      </c>
      <c r="B111" s="3" t="s">
        <v>3732</v>
      </c>
      <c r="C111" s="3" t="s">
        <v>7845</v>
      </c>
      <c r="D111" s="6">
        <v>150</v>
      </c>
      <c r="E111" s="8">
        <v>20</v>
      </c>
      <c r="F111" t="s">
        <v>8220</v>
      </c>
      <c r="G111" t="s">
        <v>8274</v>
      </c>
      <c r="H111" s="9">
        <v>13</v>
      </c>
      <c r="I111">
        <v>10</v>
      </c>
      <c r="J111" t="s">
        <v>8359</v>
      </c>
      <c r="K111" s="12">
        <v>42122.693159722221</v>
      </c>
      <c r="L111" s="13">
        <v>42152.693159722221</v>
      </c>
      <c r="M111">
        <v>2015</v>
      </c>
    </row>
    <row r="112" spans="1:13" ht="30">
      <c r="A112">
        <v>3736</v>
      </c>
      <c r="B112" s="3" t="s">
        <v>3733</v>
      </c>
      <c r="C112" s="3" t="s">
        <v>7846</v>
      </c>
      <c r="D112" s="6">
        <v>1500</v>
      </c>
      <c r="E112" s="8">
        <v>10</v>
      </c>
      <c r="F112" t="s">
        <v>8220</v>
      </c>
      <c r="G112" t="s">
        <v>8274</v>
      </c>
      <c r="H112" s="9">
        <v>1</v>
      </c>
      <c r="I112">
        <v>10</v>
      </c>
      <c r="J112" t="s">
        <v>8360</v>
      </c>
      <c r="K112" s="12">
        <v>42048.711724537032</v>
      </c>
      <c r="L112" s="13">
        <v>42086.75</v>
      </c>
      <c r="M112">
        <v>2015</v>
      </c>
    </row>
    <row r="113" spans="1:13" ht="30">
      <c r="A113">
        <v>3737</v>
      </c>
      <c r="B113" s="3" t="s">
        <v>3734</v>
      </c>
      <c r="C113" s="3" t="s">
        <v>7847</v>
      </c>
      <c r="D113" s="6">
        <v>700</v>
      </c>
      <c r="E113" s="8">
        <v>150</v>
      </c>
      <c r="F113" t="s">
        <v>8220</v>
      </c>
      <c r="G113" t="s">
        <v>8274</v>
      </c>
      <c r="H113" s="9">
        <v>21</v>
      </c>
      <c r="I113">
        <v>37.5</v>
      </c>
      <c r="J113" t="s">
        <v>8359</v>
      </c>
      <c r="K113" s="12">
        <v>42297.691006944442</v>
      </c>
      <c r="L113" s="13">
        <v>42320.290972222225</v>
      </c>
      <c r="M113">
        <v>2015</v>
      </c>
    </row>
    <row r="114" spans="1:13" ht="30">
      <c r="A114">
        <v>3738</v>
      </c>
      <c r="B114" s="3" t="s">
        <v>3735</v>
      </c>
      <c r="C114" s="3" t="s">
        <v>7848</v>
      </c>
      <c r="D114" s="6">
        <v>1500</v>
      </c>
      <c r="E114" s="8">
        <v>270</v>
      </c>
      <c r="F114" t="s">
        <v>8220</v>
      </c>
      <c r="G114" t="s">
        <v>8274</v>
      </c>
      <c r="H114" s="9">
        <v>18</v>
      </c>
      <c r="I114">
        <v>45</v>
      </c>
      <c r="J114" t="s">
        <v>8360</v>
      </c>
      <c r="K114" s="12">
        <v>41813.938715277778</v>
      </c>
      <c r="L114" s="13">
        <v>41835.916666666664</v>
      </c>
      <c r="M114">
        <v>2014</v>
      </c>
    </row>
    <row r="115" spans="1:13" ht="30">
      <c r="A115">
        <v>3739</v>
      </c>
      <c r="B115" s="3" t="s">
        <v>3736</v>
      </c>
      <c r="C115" s="3" t="s">
        <v>7849</v>
      </c>
      <c r="D115" s="6">
        <v>4000</v>
      </c>
      <c r="E115" s="8">
        <v>805</v>
      </c>
      <c r="F115" t="s">
        <v>8220</v>
      </c>
      <c r="G115" t="s">
        <v>8274</v>
      </c>
      <c r="H115" s="9">
        <v>20</v>
      </c>
      <c r="I115">
        <v>100.63</v>
      </c>
      <c r="J115" t="s">
        <v>8360</v>
      </c>
      <c r="K115" s="12">
        <v>42548.449861111112</v>
      </c>
      <c r="L115" s="13">
        <v>42568.449861111112</v>
      </c>
      <c r="M115">
        <v>2016</v>
      </c>
    </row>
    <row r="116" spans="1:13" ht="30">
      <c r="A116">
        <v>3740</v>
      </c>
      <c r="B116" s="3" t="s">
        <v>3737</v>
      </c>
      <c r="C116" s="3" t="s">
        <v>7850</v>
      </c>
      <c r="D116" s="6">
        <v>2000</v>
      </c>
      <c r="E116" s="8">
        <v>358</v>
      </c>
      <c r="F116" t="s">
        <v>8220</v>
      </c>
      <c r="G116" t="s">
        <v>8274</v>
      </c>
      <c r="H116" s="9">
        <v>18</v>
      </c>
      <c r="I116">
        <v>25.57</v>
      </c>
      <c r="J116" t="s">
        <v>8360</v>
      </c>
      <c r="K116" s="12">
        <v>41833.089756944442</v>
      </c>
      <c r="L116" s="13">
        <v>41863.079143518517</v>
      </c>
      <c r="M116">
        <v>2014</v>
      </c>
    </row>
    <row r="117" spans="1:13" ht="30">
      <c r="A117">
        <v>3741</v>
      </c>
      <c r="B117" s="3" t="s">
        <v>3738</v>
      </c>
      <c r="C117" s="3" t="s">
        <v>7851</v>
      </c>
      <c r="D117" s="6">
        <v>20000</v>
      </c>
      <c r="E117" s="8">
        <v>0</v>
      </c>
      <c r="F117" t="s">
        <v>8220</v>
      </c>
      <c r="G117" t="s">
        <v>8274</v>
      </c>
      <c r="H117" s="9">
        <v>0</v>
      </c>
      <c r="I117">
        <v>0</v>
      </c>
      <c r="J117" t="s">
        <v>8364</v>
      </c>
      <c r="K117" s="12">
        <v>42325.920717592591</v>
      </c>
      <c r="L117" s="13">
        <v>42355.920717592591</v>
      </c>
      <c r="M117">
        <v>2015</v>
      </c>
    </row>
    <row r="118" spans="1:13" ht="30">
      <c r="A118">
        <v>3742</v>
      </c>
      <c r="B118" s="3" t="s">
        <v>3739</v>
      </c>
      <c r="C118" s="3" t="s">
        <v>7852</v>
      </c>
      <c r="D118" s="6">
        <v>5000</v>
      </c>
      <c r="E118" s="8">
        <v>100</v>
      </c>
      <c r="F118" t="s">
        <v>8220</v>
      </c>
      <c r="G118" t="s">
        <v>8274</v>
      </c>
      <c r="H118" s="9">
        <v>2</v>
      </c>
      <c r="I118">
        <v>25</v>
      </c>
      <c r="J118" t="s">
        <v>8361</v>
      </c>
      <c r="K118" s="12">
        <v>41858.214629629627</v>
      </c>
      <c r="L118" s="13">
        <v>41888.214629629627</v>
      </c>
      <c r="M118">
        <v>2014</v>
      </c>
    </row>
    <row r="119" spans="1:13" ht="30">
      <c r="A119">
        <v>3743</v>
      </c>
      <c r="B119" s="3" t="s">
        <v>3740</v>
      </c>
      <c r="C119" s="3" t="s">
        <v>7853</v>
      </c>
      <c r="D119" s="6">
        <v>2200</v>
      </c>
      <c r="E119" s="8">
        <v>0</v>
      </c>
      <c r="F119" t="s">
        <v>8220</v>
      </c>
      <c r="G119" t="s">
        <v>8274</v>
      </c>
      <c r="H119" s="9">
        <v>0</v>
      </c>
      <c r="I119">
        <v>0</v>
      </c>
      <c r="J119" t="s">
        <v>8360</v>
      </c>
      <c r="K119" s="12">
        <v>41793.710231481484</v>
      </c>
      <c r="L119" s="13">
        <v>41823.710231481484</v>
      </c>
      <c r="M119">
        <v>2014</v>
      </c>
    </row>
    <row r="120" spans="1:13" ht="30">
      <c r="A120">
        <v>3744</v>
      </c>
      <c r="B120" s="3" t="s">
        <v>3741</v>
      </c>
      <c r="C120" s="3" t="s">
        <v>7854</v>
      </c>
      <c r="D120" s="6">
        <v>1200</v>
      </c>
      <c r="E120" s="8">
        <v>0</v>
      </c>
      <c r="F120" t="s">
        <v>8220</v>
      </c>
      <c r="G120" t="s">
        <v>8274</v>
      </c>
      <c r="H120" s="9">
        <v>0</v>
      </c>
      <c r="I120">
        <v>0</v>
      </c>
      <c r="J120" t="s">
        <v>8360</v>
      </c>
      <c r="K120" s="12">
        <v>41793.814259259263</v>
      </c>
      <c r="L120" s="13">
        <v>41825.165972222225</v>
      </c>
      <c r="M120">
        <v>2014</v>
      </c>
    </row>
    <row r="121" spans="1:13" ht="30">
      <c r="A121">
        <v>3745</v>
      </c>
      <c r="B121" s="3" t="s">
        <v>3742</v>
      </c>
      <c r="C121" s="3" t="s">
        <v>7855</v>
      </c>
      <c r="D121" s="6">
        <v>100</v>
      </c>
      <c r="E121" s="8">
        <v>10</v>
      </c>
      <c r="F121" t="s">
        <v>8220</v>
      </c>
      <c r="G121" t="s">
        <v>8274</v>
      </c>
      <c r="H121" s="9">
        <v>10</v>
      </c>
      <c r="I121">
        <v>10</v>
      </c>
      <c r="J121" t="s">
        <v>8359</v>
      </c>
      <c r="K121" s="12">
        <v>41831.697939814818</v>
      </c>
      <c r="L121" s="13">
        <v>41861.697939814818</v>
      </c>
      <c r="M121">
        <v>2014</v>
      </c>
    </row>
    <row r="122" spans="1:13" ht="30">
      <c r="A122">
        <v>3746</v>
      </c>
      <c r="B122" s="3" t="s">
        <v>3743</v>
      </c>
      <c r="C122" s="3" t="s">
        <v>7856</v>
      </c>
      <c r="D122" s="6">
        <v>8500</v>
      </c>
      <c r="E122" s="8">
        <v>202</v>
      </c>
      <c r="F122" t="s">
        <v>8220</v>
      </c>
      <c r="G122" t="s">
        <v>8274</v>
      </c>
      <c r="H122" s="9">
        <v>2</v>
      </c>
      <c r="I122">
        <v>202</v>
      </c>
      <c r="J122" t="s">
        <v>8361</v>
      </c>
      <c r="K122" s="12">
        <v>42621.389340277776</v>
      </c>
      <c r="L122" s="13">
        <v>42651.389340277776</v>
      </c>
      <c r="M122">
        <v>2016</v>
      </c>
    </row>
    <row r="123" spans="1:13" ht="30">
      <c r="A123">
        <v>3747</v>
      </c>
      <c r="B123" s="3" t="s">
        <v>3744</v>
      </c>
      <c r="C123" s="3" t="s">
        <v>7857</v>
      </c>
      <c r="D123" s="6">
        <v>2500</v>
      </c>
      <c r="E123" s="8">
        <v>25</v>
      </c>
      <c r="F123" t="s">
        <v>8220</v>
      </c>
      <c r="G123" t="s">
        <v>8274</v>
      </c>
      <c r="H123" s="9">
        <v>1</v>
      </c>
      <c r="I123">
        <v>25</v>
      </c>
      <c r="J123" t="s">
        <v>8360</v>
      </c>
      <c r="K123" s="12">
        <v>42164.299722222218</v>
      </c>
      <c r="L123" s="13">
        <v>42190.957638888889</v>
      </c>
      <c r="M123">
        <v>2015</v>
      </c>
    </row>
    <row r="124" spans="1:13" ht="45">
      <c r="A124">
        <v>3841</v>
      </c>
      <c r="B124" s="3" t="s">
        <v>3838</v>
      </c>
      <c r="C124" s="3" t="s">
        <v>7950</v>
      </c>
      <c r="D124" s="6">
        <v>10000</v>
      </c>
      <c r="E124" s="8">
        <v>872</v>
      </c>
      <c r="F124" t="s">
        <v>8220</v>
      </c>
      <c r="G124" t="s">
        <v>8274</v>
      </c>
      <c r="H124" s="9">
        <v>9</v>
      </c>
      <c r="I124">
        <v>25.65</v>
      </c>
      <c r="J124" t="s">
        <v>8362</v>
      </c>
      <c r="K124" s="12">
        <v>41780.785729166666</v>
      </c>
      <c r="L124" s="13">
        <v>41840.785729166666</v>
      </c>
      <c r="M124">
        <v>2014</v>
      </c>
    </row>
    <row r="125" spans="1:13" ht="30">
      <c r="A125">
        <v>3842</v>
      </c>
      <c r="B125" s="3" t="s">
        <v>3839</v>
      </c>
      <c r="C125" s="3" t="s">
        <v>7951</v>
      </c>
      <c r="D125" s="6">
        <v>5000</v>
      </c>
      <c r="E125" s="8">
        <v>1097</v>
      </c>
      <c r="F125" t="s">
        <v>8220</v>
      </c>
      <c r="G125" t="s">
        <v>8274</v>
      </c>
      <c r="H125" s="9">
        <v>22</v>
      </c>
      <c r="I125">
        <v>47.7</v>
      </c>
      <c r="J125" t="s">
        <v>8361</v>
      </c>
      <c r="K125" s="12">
        <v>41740.493657407409</v>
      </c>
      <c r="L125" s="13">
        <v>41770.493657407409</v>
      </c>
      <c r="M125">
        <v>2014</v>
      </c>
    </row>
    <row r="126" spans="1:13" ht="30">
      <c r="A126">
        <v>3843</v>
      </c>
      <c r="B126" s="3" t="s">
        <v>3840</v>
      </c>
      <c r="C126" s="3" t="s">
        <v>7952</v>
      </c>
      <c r="D126" s="6">
        <v>5000</v>
      </c>
      <c r="E126" s="8">
        <v>1065</v>
      </c>
      <c r="F126" t="s">
        <v>8220</v>
      </c>
      <c r="G126" t="s">
        <v>8274</v>
      </c>
      <c r="H126" s="9">
        <v>21</v>
      </c>
      <c r="I126">
        <v>56.05</v>
      </c>
      <c r="J126" t="s">
        <v>8361</v>
      </c>
      <c r="K126" s="12">
        <v>41766.072500000002</v>
      </c>
      <c r="L126" s="13">
        <v>41791.072500000002</v>
      </c>
      <c r="M126">
        <v>2014</v>
      </c>
    </row>
    <row r="127" spans="1:13" ht="30">
      <c r="A127">
        <v>3844</v>
      </c>
      <c r="B127" s="3" t="s">
        <v>3841</v>
      </c>
      <c r="C127" s="3" t="s">
        <v>7953</v>
      </c>
      <c r="D127" s="6">
        <v>9800</v>
      </c>
      <c r="E127" s="8">
        <v>4066</v>
      </c>
      <c r="F127" t="s">
        <v>8220</v>
      </c>
      <c r="G127" t="s">
        <v>8274</v>
      </c>
      <c r="H127" s="9">
        <v>41</v>
      </c>
      <c r="I127">
        <v>81.319999999999993</v>
      </c>
      <c r="J127" t="s">
        <v>8361</v>
      </c>
      <c r="K127" s="12">
        <v>41766.617291666669</v>
      </c>
      <c r="L127" s="13">
        <v>41793.290972222225</v>
      </c>
      <c r="M127">
        <v>2014</v>
      </c>
    </row>
    <row r="128" spans="1:13" ht="60">
      <c r="A128">
        <v>3845</v>
      </c>
      <c r="B128" s="3" t="s">
        <v>3842</v>
      </c>
      <c r="C128" s="3" t="s">
        <v>7954</v>
      </c>
      <c r="D128" s="6">
        <v>40000</v>
      </c>
      <c r="E128" s="8">
        <v>842</v>
      </c>
      <c r="F128" t="s">
        <v>8220</v>
      </c>
      <c r="G128" t="s">
        <v>8274</v>
      </c>
      <c r="H128" s="9">
        <v>2</v>
      </c>
      <c r="I128">
        <v>70.17</v>
      </c>
      <c r="J128" t="s">
        <v>8368</v>
      </c>
      <c r="K128" s="12">
        <v>42248.627013888887</v>
      </c>
      <c r="L128" s="13">
        <v>42278.627013888887</v>
      </c>
      <c r="M128">
        <v>2015</v>
      </c>
    </row>
    <row r="129" spans="1:13" ht="30">
      <c r="A129">
        <v>3846</v>
      </c>
      <c r="B129" s="3" t="s">
        <v>3843</v>
      </c>
      <c r="C129" s="3" t="s">
        <v>7955</v>
      </c>
      <c r="D129" s="6">
        <v>7000</v>
      </c>
      <c r="E129" s="8">
        <v>189</v>
      </c>
      <c r="F129" t="s">
        <v>8220</v>
      </c>
      <c r="G129" t="s">
        <v>8274</v>
      </c>
      <c r="H129" s="9">
        <v>3</v>
      </c>
      <c r="I129">
        <v>23.63</v>
      </c>
      <c r="J129" t="s">
        <v>8361</v>
      </c>
      <c r="K129" s="12">
        <v>41885.221550925926</v>
      </c>
      <c r="L129" s="13">
        <v>41916.290972222225</v>
      </c>
      <c r="M129">
        <v>2014</v>
      </c>
    </row>
    <row r="130" spans="1:13" ht="30">
      <c r="A130">
        <v>3847</v>
      </c>
      <c r="B130" s="3" t="s">
        <v>3844</v>
      </c>
      <c r="C130" s="3" t="s">
        <v>7956</v>
      </c>
      <c r="D130" s="6">
        <v>10500</v>
      </c>
      <c r="E130" s="8">
        <v>1697</v>
      </c>
      <c r="F130" t="s">
        <v>8220</v>
      </c>
      <c r="G130" t="s">
        <v>8274</v>
      </c>
      <c r="H130" s="9">
        <v>16</v>
      </c>
      <c r="I130">
        <v>188.56</v>
      </c>
      <c r="J130" t="s">
        <v>8362</v>
      </c>
      <c r="K130" s="12">
        <v>42159.224432870367</v>
      </c>
      <c r="L130" s="13">
        <v>42204.224432870367</v>
      </c>
      <c r="M130">
        <v>2015</v>
      </c>
    </row>
    <row r="131" spans="1:13" ht="30">
      <c r="A131">
        <v>3848</v>
      </c>
      <c r="B131" s="3" t="s">
        <v>3845</v>
      </c>
      <c r="C131" s="3" t="s">
        <v>7957</v>
      </c>
      <c r="D131" s="6">
        <v>13000</v>
      </c>
      <c r="E131" s="8">
        <v>2129</v>
      </c>
      <c r="F131" t="s">
        <v>8220</v>
      </c>
      <c r="G131" t="s">
        <v>8274</v>
      </c>
      <c r="H131" s="9">
        <v>16</v>
      </c>
      <c r="I131">
        <v>49.51</v>
      </c>
      <c r="J131" t="s">
        <v>8362</v>
      </c>
      <c r="K131" s="12">
        <v>42265.817002314812</v>
      </c>
      <c r="L131" s="13">
        <v>42295.817002314812</v>
      </c>
      <c r="M131">
        <v>2015</v>
      </c>
    </row>
    <row r="132" spans="1:13" ht="45">
      <c r="A132">
        <v>3849</v>
      </c>
      <c r="B132" s="3" t="s">
        <v>3846</v>
      </c>
      <c r="C132" s="3" t="s">
        <v>7958</v>
      </c>
      <c r="D132" s="6">
        <v>30000</v>
      </c>
      <c r="E132" s="8">
        <v>2113</v>
      </c>
      <c r="F132" t="s">
        <v>8220</v>
      </c>
      <c r="G132" t="s">
        <v>8274</v>
      </c>
      <c r="H132" s="9">
        <v>7</v>
      </c>
      <c r="I132">
        <v>75.459999999999994</v>
      </c>
      <c r="J132" t="s">
        <v>8366</v>
      </c>
      <c r="K132" s="12">
        <v>42136.767175925925</v>
      </c>
      <c r="L132" s="13">
        <v>42166.767175925925</v>
      </c>
      <c r="M132">
        <v>2015</v>
      </c>
    </row>
    <row r="133" spans="1:13" ht="30">
      <c r="A133">
        <v>3850</v>
      </c>
      <c r="B133" s="3" t="s">
        <v>3847</v>
      </c>
      <c r="C133" s="3" t="s">
        <v>7959</v>
      </c>
      <c r="D133" s="6">
        <v>1000</v>
      </c>
      <c r="E133" s="8">
        <v>38</v>
      </c>
      <c r="F133" t="s">
        <v>8220</v>
      </c>
      <c r="G133" t="s">
        <v>8274</v>
      </c>
      <c r="H133" s="9">
        <v>4</v>
      </c>
      <c r="I133">
        <v>9.5</v>
      </c>
      <c r="J133" t="s">
        <v>8360</v>
      </c>
      <c r="K133" s="12">
        <v>41975.124340277776</v>
      </c>
      <c r="L133" s="13">
        <v>42005.124340277776</v>
      </c>
      <c r="M133">
        <v>2014</v>
      </c>
    </row>
    <row r="134" spans="1:13" ht="30">
      <c r="A134">
        <v>3851</v>
      </c>
      <c r="B134" s="3" t="s">
        <v>3848</v>
      </c>
      <c r="C134" s="3" t="s">
        <v>7960</v>
      </c>
      <c r="D134" s="6">
        <v>2500</v>
      </c>
      <c r="E134" s="8">
        <v>852</v>
      </c>
      <c r="F134" t="s">
        <v>8220</v>
      </c>
      <c r="G134" t="s">
        <v>8274</v>
      </c>
      <c r="H134" s="9">
        <v>34</v>
      </c>
      <c r="I134">
        <v>35.5</v>
      </c>
      <c r="J134" t="s">
        <v>8360</v>
      </c>
      <c r="K134" s="12">
        <v>42172.439571759256</v>
      </c>
      <c r="L134" s="13">
        <v>42202.439571759256</v>
      </c>
      <c r="M134">
        <v>2015</v>
      </c>
    </row>
    <row r="135" spans="1:13" ht="30">
      <c r="A135">
        <v>3852</v>
      </c>
      <c r="B135" s="3" t="s">
        <v>3849</v>
      </c>
      <c r="C135" s="3" t="s">
        <v>7961</v>
      </c>
      <c r="D135" s="6">
        <v>10000</v>
      </c>
      <c r="E135" s="8">
        <v>20</v>
      </c>
      <c r="F135" t="s">
        <v>8220</v>
      </c>
      <c r="G135" t="s">
        <v>8274</v>
      </c>
      <c r="H135" s="9">
        <v>0</v>
      </c>
      <c r="I135">
        <v>10</v>
      </c>
      <c r="J135" t="s">
        <v>8362</v>
      </c>
      <c r="K135" s="12">
        <v>42065.190694444449</v>
      </c>
      <c r="L135" s="13">
        <v>42090.149027777778</v>
      </c>
      <c r="M135">
        <v>2015</v>
      </c>
    </row>
    <row r="136" spans="1:13" ht="30">
      <c r="A136">
        <v>3853</v>
      </c>
      <c r="B136" s="3" t="s">
        <v>3850</v>
      </c>
      <c r="C136" s="3" t="s">
        <v>7962</v>
      </c>
      <c r="D136" s="6">
        <v>100000</v>
      </c>
      <c r="E136" s="8">
        <v>26</v>
      </c>
      <c r="F136" t="s">
        <v>8220</v>
      </c>
      <c r="G136" t="s">
        <v>8274</v>
      </c>
      <c r="H136" s="9">
        <v>0</v>
      </c>
      <c r="I136">
        <v>13</v>
      </c>
      <c r="J136" t="s">
        <v>8370</v>
      </c>
      <c r="K136" s="12">
        <v>41848.84002314815</v>
      </c>
      <c r="L136" s="13">
        <v>41883.84002314815</v>
      </c>
      <c r="M136">
        <v>2014</v>
      </c>
    </row>
    <row r="137" spans="1:13">
      <c r="A137">
        <v>3854</v>
      </c>
      <c r="B137" s="3" t="s">
        <v>3851</v>
      </c>
      <c r="C137" s="3" t="s">
        <v>7963</v>
      </c>
      <c r="D137" s="6">
        <v>11000</v>
      </c>
      <c r="E137" s="8">
        <v>1788</v>
      </c>
      <c r="F137" t="s">
        <v>8220</v>
      </c>
      <c r="G137" t="s">
        <v>8274</v>
      </c>
      <c r="H137" s="9">
        <v>16</v>
      </c>
      <c r="I137">
        <v>89.4</v>
      </c>
      <c r="J137" t="s">
        <v>8362</v>
      </c>
      <c r="K137" s="12">
        <v>42103.884930555556</v>
      </c>
      <c r="L137" s="13">
        <v>42133.884930555556</v>
      </c>
      <c r="M137">
        <v>2015</v>
      </c>
    </row>
    <row r="138" spans="1:13" ht="45">
      <c r="A138">
        <v>3855</v>
      </c>
      <c r="B138" s="3" t="s">
        <v>3852</v>
      </c>
      <c r="C138" s="3" t="s">
        <v>7964</v>
      </c>
      <c r="D138" s="6">
        <v>1000</v>
      </c>
      <c r="E138" s="8">
        <v>25</v>
      </c>
      <c r="F138" t="s">
        <v>8220</v>
      </c>
      <c r="G138" t="s">
        <v>8274</v>
      </c>
      <c r="H138" s="9">
        <v>3</v>
      </c>
      <c r="I138">
        <v>25</v>
      </c>
      <c r="J138" t="s">
        <v>8360</v>
      </c>
      <c r="K138" s="12">
        <v>42059.970729166671</v>
      </c>
      <c r="L138" s="13">
        <v>42089.929062499999</v>
      </c>
      <c r="M138">
        <v>2015</v>
      </c>
    </row>
    <row r="139" spans="1:13" ht="45">
      <c r="A139">
        <v>3856</v>
      </c>
      <c r="B139" s="3" t="s">
        <v>3853</v>
      </c>
      <c r="C139" s="3" t="s">
        <v>7965</v>
      </c>
      <c r="D139" s="6">
        <v>5000</v>
      </c>
      <c r="E139" s="8">
        <v>1</v>
      </c>
      <c r="F139" t="s">
        <v>8220</v>
      </c>
      <c r="G139" t="s">
        <v>8274</v>
      </c>
      <c r="H139" s="9">
        <v>0</v>
      </c>
      <c r="I139">
        <v>1</v>
      </c>
      <c r="J139" t="s">
        <v>8361</v>
      </c>
      <c r="K139" s="12">
        <v>42041.743090277778</v>
      </c>
      <c r="L139" s="13">
        <v>42071.701423611114</v>
      </c>
      <c r="M139">
        <v>2015</v>
      </c>
    </row>
    <row r="140" spans="1:13" ht="45">
      <c r="A140">
        <v>3857</v>
      </c>
      <c r="B140" s="3" t="s">
        <v>3854</v>
      </c>
      <c r="C140" s="3" t="s">
        <v>7966</v>
      </c>
      <c r="D140" s="6">
        <v>5000</v>
      </c>
      <c r="E140" s="8">
        <v>260</v>
      </c>
      <c r="F140" t="s">
        <v>8220</v>
      </c>
      <c r="G140" t="s">
        <v>8274</v>
      </c>
      <c r="H140" s="9">
        <v>5</v>
      </c>
      <c r="I140">
        <v>65</v>
      </c>
      <c r="J140" t="s">
        <v>8361</v>
      </c>
      <c r="K140" s="12">
        <v>41829.73715277778</v>
      </c>
      <c r="L140" s="13">
        <v>41852.716666666667</v>
      </c>
      <c r="M140">
        <v>2014</v>
      </c>
    </row>
    <row r="141" spans="1:13" ht="30">
      <c r="A141">
        <v>3858</v>
      </c>
      <c r="B141" s="3" t="s">
        <v>3855</v>
      </c>
      <c r="C141" s="3" t="s">
        <v>7967</v>
      </c>
      <c r="D141" s="6">
        <v>500</v>
      </c>
      <c r="E141" s="8">
        <v>10</v>
      </c>
      <c r="F141" t="s">
        <v>8220</v>
      </c>
      <c r="G141" t="s">
        <v>8274</v>
      </c>
      <c r="H141" s="9">
        <v>2</v>
      </c>
      <c r="I141">
        <v>10</v>
      </c>
      <c r="J141" t="s">
        <v>8359</v>
      </c>
      <c r="K141" s="12">
        <v>42128.431064814817</v>
      </c>
      <c r="L141" s="13">
        <v>42146.875</v>
      </c>
      <c r="M141">
        <v>2015</v>
      </c>
    </row>
    <row r="142" spans="1:13" ht="30">
      <c r="A142">
        <v>3859</v>
      </c>
      <c r="B142" s="3" t="s">
        <v>3856</v>
      </c>
      <c r="C142" s="3" t="s">
        <v>7968</v>
      </c>
      <c r="D142" s="6">
        <v>2500</v>
      </c>
      <c r="E142" s="8">
        <v>1</v>
      </c>
      <c r="F142" t="s">
        <v>8220</v>
      </c>
      <c r="G142" t="s">
        <v>8274</v>
      </c>
      <c r="H142" s="9">
        <v>0</v>
      </c>
      <c r="I142">
        <v>1</v>
      </c>
      <c r="J142" t="s">
        <v>8360</v>
      </c>
      <c r="K142" s="12">
        <v>41789.893599537041</v>
      </c>
      <c r="L142" s="13">
        <v>41815.875</v>
      </c>
      <c r="M142">
        <v>2014</v>
      </c>
    </row>
    <row r="143" spans="1:13" ht="30">
      <c r="A143">
        <v>3860</v>
      </c>
      <c r="B143" s="3" t="s">
        <v>3857</v>
      </c>
      <c r="C143" s="3" t="s">
        <v>7969</v>
      </c>
      <c r="D143" s="6">
        <v>6000</v>
      </c>
      <c r="E143" s="8">
        <v>1060</v>
      </c>
      <c r="F143" t="s">
        <v>8220</v>
      </c>
      <c r="G143" t="s">
        <v>8274</v>
      </c>
      <c r="H143" s="9">
        <v>18</v>
      </c>
      <c r="I143">
        <v>81.540000000000006</v>
      </c>
      <c r="J143" t="s">
        <v>8361</v>
      </c>
      <c r="K143" s="12">
        <v>41833.660995370366</v>
      </c>
      <c r="L143" s="13">
        <v>41863.660995370366</v>
      </c>
      <c r="M143">
        <v>2014</v>
      </c>
    </row>
    <row r="144" spans="1:13">
      <c r="A144">
        <v>3861</v>
      </c>
      <c r="B144" s="3" t="s">
        <v>3858</v>
      </c>
      <c r="C144" s="3" t="s">
        <v>7970</v>
      </c>
      <c r="D144" s="6">
        <v>2000</v>
      </c>
      <c r="E144" s="8">
        <v>100</v>
      </c>
      <c r="F144" t="s">
        <v>8220</v>
      </c>
      <c r="G144" t="s">
        <v>8274</v>
      </c>
      <c r="H144" s="9">
        <v>5</v>
      </c>
      <c r="I144">
        <v>100</v>
      </c>
      <c r="J144" t="s">
        <v>8360</v>
      </c>
      <c r="K144" s="12">
        <v>41914.590011574073</v>
      </c>
      <c r="L144" s="13">
        <v>41955.907638888893</v>
      </c>
      <c r="M144">
        <v>2014</v>
      </c>
    </row>
    <row r="145" spans="1:13" ht="30">
      <c r="A145">
        <v>3862</v>
      </c>
      <c r="B145" s="3" t="s">
        <v>3859</v>
      </c>
      <c r="C145" s="3" t="s">
        <v>7971</v>
      </c>
      <c r="D145" s="6">
        <v>7500</v>
      </c>
      <c r="E145" s="8">
        <v>1</v>
      </c>
      <c r="F145" t="s">
        <v>8220</v>
      </c>
      <c r="G145" t="s">
        <v>8274</v>
      </c>
      <c r="H145" s="9">
        <v>0</v>
      </c>
      <c r="I145">
        <v>1</v>
      </c>
      <c r="J145" t="s">
        <v>8361</v>
      </c>
      <c r="K145" s="12">
        <v>42611.261064814811</v>
      </c>
      <c r="L145" s="13">
        <v>42625.707638888889</v>
      </c>
      <c r="M145">
        <v>2016</v>
      </c>
    </row>
    <row r="146" spans="1:13" ht="45">
      <c r="A146">
        <v>3863</v>
      </c>
      <c r="B146" s="3" t="s">
        <v>3860</v>
      </c>
      <c r="C146" s="3" t="s">
        <v>7972</v>
      </c>
      <c r="D146" s="6">
        <v>6000</v>
      </c>
      <c r="E146" s="8">
        <v>0</v>
      </c>
      <c r="F146" t="s">
        <v>8220</v>
      </c>
      <c r="G146" t="s">
        <v>8274</v>
      </c>
      <c r="H146" s="9">
        <v>0</v>
      </c>
      <c r="I146">
        <v>0</v>
      </c>
      <c r="J146" t="s">
        <v>8361</v>
      </c>
      <c r="K146" s="12">
        <v>42253.633159722223</v>
      </c>
      <c r="L146" s="13">
        <v>42313.674826388888</v>
      </c>
      <c r="M146">
        <v>2015</v>
      </c>
    </row>
    <row r="147" spans="1:13" ht="30">
      <c r="A147">
        <v>3864</v>
      </c>
      <c r="B147" s="3" t="s">
        <v>3861</v>
      </c>
      <c r="C147" s="3" t="s">
        <v>7973</v>
      </c>
      <c r="D147" s="6">
        <v>5000</v>
      </c>
      <c r="E147" s="8">
        <v>60</v>
      </c>
      <c r="F147" t="s">
        <v>8220</v>
      </c>
      <c r="G147" t="s">
        <v>8274</v>
      </c>
      <c r="H147" s="9">
        <v>1</v>
      </c>
      <c r="I147">
        <v>20</v>
      </c>
      <c r="J147" t="s">
        <v>8361</v>
      </c>
      <c r="K147" s="12">
        <v>42295.891828703709</v>
      </c>
      <c r="L147" s="13">
        <v>42325.933495370366</v>
      </c>
      <c r="M147">
        <v>2015</v>
      </c>
    </row>
    <row r="148" spans="1:13" ht="30">
      <c r="A148">
        <v>3865</v>
      </c>
      <c r="B148" s="3" t="s">
        <v>3862</v>
      </c>
      <c r="C148" s="3" t="s">
        <v>7974</v>
      </c>
      <c r="D148" s="6">
        <v>2413</v>
      </c>
      <c r="E148" s="8">
        <v>650</v>
      </c>
      <c r="F148" t="s">
        <v>8220</v>
      </c>
      <c r="G148" t="s">
        <v>8274</v>
      </c>
      <c r="H148" s="9">
        <v>27</v>
      </c>
      <c r="I148">
        <v>46.43</v>
      </c>
      <c r="J148" t="s">
        <v>8360</v>
      </c>
      <c r="K148" s="12">
        <v>41841.651597222226</v>
      </c>
      <c r="L148" s="13">
        <v>41881.229166666664</v>
      </c>
      <c r="M148">
        <v>2014</v>
      </c>
    </row>
    <row r="149" spans="1:13" ht="30">
      <c r="A149">
        <v>3866</v>
      </c>
      <c r="B149" s="3" t="s">
        <v>3863</v>
      </c>
      <c r="C149" s="3" t="s">
        <v>7975</v>
      </c>
      <c r="D149" s="6">
        <v>2000</v>
      </c>
      <c r="E149" s="8">
        <v>11</v>
      </c>
      <c r="F149" t="s">
        <v>8220</v>
      </c>
      <c r="G149" t="s">
        <v>8274</v>
      </c>
      <c r="H149" s="9">
        <v>1</v>
      </c>
      <c r="I149">
        <v>5.5</v>
      </c>
      <c r="J149" t="s">
        <v>8360</v>
      </c>
      <c r="K149" s="12">
        <v>42402.947002314817</v>
      </c>
      <c r="L149" s="13">
        <v>42452.145138888889</v>
      </c>
      <c r="M149">
        <v>2016</v>
      </c>
    </row>
    <row r="150" spans="1:13" ht="30">
      <c r="A150">
        <v>3867</v>
      </c>
      <c r="B150" s="3" t="s">
        <v>3864</v>
      </c>
      <c r="C150" s="3" t="s">
        <v>7976</v>
      </c>
      <c r="D150" s="6">
        <v>2000</v>
      </c>
      <c r="E150" s="8">
        <v>251</v>
      </c>
      <c r="F150" t="s">
        <v>8220</v>
      </c>
      <c r="G150" t="s">
        <v>8274</v>
      </c>
      <c r="H150" s="9">
        <v>13</v>
      </c>
      <c r="I150">
        <v>50.2</v>
      </c>
      <c r="J150" t="s">
        <v>8360</v>
      </c>
      <c r="K150" s="12">
        <v>42509.814108796301</v>
      </c>
      <c r="L150" s="13">
        <v>42539.814108796301</v>
      </c>
      <c r="M150">
        <v>2016</v>
      </c>
    </row>
    <row r="151" spans="1:13" ht="30">
      <c r="A151">
        <v>3888</v>
      </c>
      <c r="B151" s="3" t="s">
        <v>3885</v>
      </c>
      <c r="C151" s="3" t="s">
        <v>7996</v>
      </c>
      <c r="D151" s="6">
        <v>2000</v>
      </c>
      <c r="E151" s="8">
        <v>542</v>
      </c>
      <c r="F151" t="s">
        <v>8220</v>
      </c>
      <c r="G151" t="s">
        <v>8274</v>
      </c>
      <c r="H151" s="9">
        <v>27</v>
      </c>
      <c r="I151">
        <v>38.71</v>
      </c>
      <c r="J151" t="s">
        <v>8360</v>
      </c>
      <c r="K151" s="12">
        <v>42762.545810185184</v>
      </c>
      <c r="L151" s="13">
        <v>42792.545810185184</v>
      </c>
      <c r="M151">
        <v>2017</v>
      </c>
    </row>
    <row r="152" spans="1:13" ht="30">
      <c r="A152">
        <v>3889</v>
      </c>
      <c r="B152" s="3" t="s">
        <v>3886</v>
      </c>
      <c r="C152" s="3" t="s">
        <v>7997</v>
      </c>
      <c r="D152" s="6">
        <v>8000</v>
      </c>
      <c r="E152" s="8">
        <v>118</v>
      </c>
      <c r="F152" t="s">
        <v>8220</v>
      </c>
      <c r="G152" t="s">
        <v>8274</v>
      </c>
      <c r="H152" s="9">
        <v>1</v>
      </c>
      <c r="I152">
        <v>13.11</v>
      </c>
      <c r="J152" t="s">
        <v>8361</v>
      </c>
      <c r="K152" s="12">
        <v>41977.004976851851</v>
      </c>
      <c r="L152" s="13">
        <v>42008.976388888885</v>
      </c>
      <c r="M152">
        <v>2014</v>
      </c>
    </row>
    <row r="153" spans="1:13" ht="30">
      <c r="A153">
        <v>3890</v>
      </c>
      <c r="B153" s="3" t="s">
        <v>3887</v>
      </c>
      <c r="C153" s="3" t="s">
        <v>7998</v>
      </c>
      <c r="D153" s="6">
        <v>15000</v>
      </c>
      <c r="E153" s="8">
        <v>2524</v>
      </c>
      <c r="F153" t="s">
        <v>8220</v>
      </c>
      <c r="G153" t="s">
        <v>8274</v>
      </c>
      <c r="H153" s="9">
        <v>17</v>
      </c>
      <c r="I153">
        <v>315.5</v>
      </c>
      <c r="J153" t="s">
        <v>8363</v>
      </c>
      <c r="K153" s="12">
        <v>42171.758611111116</v>
      </c>
      <c r="L153" s="13">
        <v>42231.758611111116</v>
      </c>
      <c r="M153">
        <v>2015</v>
      </c>
    </row>
    <row r="154" spans="1:13" ht="30">
      <c r="A154">
        <v>3891</v>
      </c>
      <c r="B154" s="3" t="s">
        <v>3888</v>
      </c>
      <c r="C154" s="3" t="s">
        <v>7999</v>
      </c>
      <c r="D154" s="6">
        <v>800</v>
      </c>
      <c r="E154" s="8">
        <v>260</v>
      </c>
      <c r="F154" t="s">
        <v>8220</v>
      </c>
      <c r="G154" t="s">
        <v>8274</v>
      </c>
      <c r="H154" s="9">
        <v>33</v>
      </c>
      <c r="I154">
        <v>37.14</v>
      </c>
      <c r="J154" t="s">
        <v>8359</v>
      </c>
      <c r="K154" s="12">
        <v>42056.1324537037</v>
      </c>
      <c r="L154" s="13">
        <v>42086.207638888889</v>
      </c>
      <c r="M154">
        <v>2015</v>
      </c>
    </row>
    <row r="155" spans="1:13" ht="30">
      <c r="A155">
        <v>3892</v>
      </c>
      <c r="B155" s="3" t="s">
        <v>3889</v>
      </c>
      <c r="C155" s="3" t="s">
        <v>8000</v>
      </c>
      <c r="D155" s="6">
        <v>1000</v>
      </c>
      <c r="E155" s="8">
        <v>0</v>
      </c>
      <c r="F155" t="s">
        <v>8220</v>
      </c>
      <c r="G155" t="s">
        <v>8274</v>
      </c>
      <c r="H155" s="9">
        <v>0</v>
      </c>
      <c r="I155">
        <v>0</v>
      </c>
      <c r="J155" t="s">
        <v>8360</v>
      </c>
      <c r="K155" s="12">
        <v>41867.652280092596</v>
      </c>
      <c r="L155" s="13">
        <v>41875.291666666664</v>
      </c>
      <c r="M155">
        <v>2014</v>
      </c>
    </row>
    <row r="156" spans="1:13" ht="45">
      <c r="A156">
        <v>3893</v>
      </c>
      <c r="B156" s="3" t="s">
        <v>3890</v>
      </c>
      <c r="C156" s="3" t="s">
        <v>8001</v>
      </c>
      <c r="D156" s="6">
        <v>50000</v>
      </c>
      <c r="E156" s="8">
        <v>10775</v>
      </c>
      <c r="F156" t="s">
        <v>8220</v>
      </c>
      <c r="G156" t="s">
        <v>8274</v>
      </c>
      <c r="H156" s="9">
        <v>22</v>
      </c>
      <c r="I156">
        <v>128.27000000000001</v>
      </c>
      <c r="J156" t="s">
        <v>8370</v>
      </c>
      <c r="K156" s="12">
        <v>41779.657870370371</v>
      </c>
      <c r="L156" s="13">
        <v>41821.25</v>
      </c>
      <c r="M156">
        <v>2014</v>
      </c>
    </row>
    <row r="157" spans="1:13" ht="30">
      <c r="A157">
        <v>3894</v>
      </c>
      <c r="B157" s="3" t="s">
        <v>3891</v>
      </c>
      <c r="C157" s="3" t="s">
        <v>8002</v>
      </c>
      <c r="D157" s="6">
        <v>15000</v>
      </c>
      <c r="E157" s="8">
        <v>520</v>
      </c>
      <c r="F157" t="s">
        <v>8220</v>
      </c>
      <c r="G157" t="s">
        <v>8274</v>
      </c>
      <c r="H157" s="9">
        <v>3</v>
      </c>
      <c r="I157">
        <v>47.27</v>
      </c>
      <c r="J157" t="s">
        <v>8363</v>
      </c>
      <c r="K157" s="12">
        <v>42679.958472222221</v>
      </c>
      <c r="L157" s="13">
        <v>42710.207638888889</v>
      </c>
      <c r="M157">
        <v>2016</v>
      </c>
    </row>
    <row r="158" spans="1:13" ht="30">
      <c r="A158">
        <v>3895</v>
      </c>
      <c r="B158" s="3" t="s">
        <v>3892</v>
      </c>
      <c r="C158" s="3" t="s">
        <v>8003</v>
      </c>
      <c r="D158" s="6">
        <v>1000</v>
      </c>
      <c r="E158" s="8">
        <v>50</v>
      </c>
      <c r="F158" t="s">
        <v>8220</v>
      </c>
      <c r="G158" t="s">
        <v>8274</v>
      </c>
      <c r="H158" s="9">
        <v>5</v>
      </c>
      <c r="I158">
        <v>50</v>
      </c>
      <c r="J158" t="s">
        <v>8360</v>
      </c>
      <c r="K158" s="12">
        <v>42032.250208333338</v>
      </c>
      <c r="L158" s="13">
        <v>42063.250208333338</v>
      </c>
      <c r="M158">
        <v>2015</v>
      </c>
    </row>
    <row r="159" spans="1:13" ht="30">
      <c r="A159">
        <v>3896</v>
      </c>
      <c r="B159" s="3" t="s">
        <v>3893</v>
      </c>
      <c r="C159" s="3" t="s">
        <v>8004</v>
      </c>
      <c r="D159" s="6">
        <v>1600</v>
      </c>
      <c r="E159" s="8">
        <v>170</v>
      </c>
      <c r="F159" t="s">
        <v>8220</v>
      </c>
      <c r="G159" t="s">
        <v>8274</v>
      </c>
      <c r="H159" s="9">
        <v>11</v>
      </c>
      <c r="I159">
        <v>42.5</v>
      </c>
      <c r="J159" t="s">
        <v>8360</v>
      </c>
      <c r="K159" s="12">
        <v>41793.191875000004</v>
      </c>
      <c r="L159" s="13">
        <v>41807.191875000004</v>
      </c>
      <c r="M159">
        <v>2014</v>
      </c>
    </row>
    <row r="160" spans="1:13" ht="30">
      <c r="A160">
        <v>3897</v>
      </c>
      <c r="B160" s="3" t="s">
        <v>3894</v>
      </c>
      <c r="C160" s="3" t="s">
        <v>8005</v>
      </c>
      <c r="D160" s="6">
        <v>2500</v>
      </c>
      <c r="E160" s="8">
        <v>440</v>
      </c>
      <c r="F160" t="s">
        <v>8220</v>
      </c>
      <c r="G160" t="s">
        <v>8274</v>
      </c>
      <c r="H160" s="9">
        <v>18</v>
      </c>
      <c r="I160">
        <v>44</v>
      </c>
      <c r="J160" t="s">
        <v>8360</v>
      </c>
      <c r="K160" s="12">
        <v>41982.87364583333</v>
      </c>
      <c r="L160" s="13">
        <v>42012.87364583333</v>
      </c>
      <c r="M160">
        <v>2014</v>
      </c>
    </row>
    <row r="161" spans="1:13" ht="45">
      <c r="A161">
        <v>3898</v>
      </c>
      <c r="B161" s="3" t="s">
        <v>3895</v>
      </c>
      <c r="C161" s="3" t="s">
        <v>8006</v>
      </c>
      <c r="D161" s="6">
        <v>2500</v>
      </c>
      <c r="E161" s="8">
        <v>814</v>
      </c>
      <c r="F161" t="s">
        <v>8220</v>
      </c>
      <c r="G161" t="s">
        <v>8274</v>
      </c>
      <c r="H161" s="9">
        <v>33</v>
      </c>
      <c r="I161">
        <v>50.88</v>
      </c>
      <c r="J161" t="s">
        <v>8360</v>
      </c>
      <c r="K161" s="12">
        <v>42193.482291666667</v>
      </c>
      <c r="L161" s="13">
        <v>42233.666666666672</v>
      </c>
      <c r="M161">
        <v>2015</v>
      </c>
    </row>
    <row r="162" spans="1:13" ht="30">
      <c r="A162">
        <v>3899</v>
      </c>
      <c r="B162" s="3" t="s">
        <v>3896</v>
      </c>
      <c r="C162" s="3" t="s">
        <v>8007</v>
      </c>
      <c r="D162" s="6">
        <v>10000</v>
      </c>
      <c r="E162" s="8">
        <v>125</v>
      </c>
      <c r="F162" t="s">
        <v>8220</v>
      </c>
      <c r="G162" t="s">
        <v>8274</v>
      </c>
      <c r="H162" s="9">
        <v>1</v>
      </c>
      <c r="I162">
        <v>62.5</v>
      </c>
      <c r="J162" t="s">
        <v>8362</v>
      </c>
      <c r="K162" s="12">
        <v>41843.775011574071</v>
      </c>
      <c r="L162" s="13">
        <v>41863.775011574071</v>
      </c>
      <c r="M162">
        <v>2014</v>
      </c>
    </row>
    <row r="163" spans="1:13" ht="30">
      <c r="A163">
        <v>3900</v>
      </c>
      <c r="B163" s="3" t="s">
        <v>3897</v>
      </c>
      <c r="C163" s="3" t="s">
        <v>8008</v>
      </c>
      <c r="D163" s="6">
        <v>2500</v>
      </c>
      <c r="E163" s="8">
        <v>135</v>
      </c>
      <c r="F163" t="s">
        <v>8220</v>
      </c>
      <c r="G163" t="s">
        <v>8274</v>
      </c>
      <c r="H163" s="9">
        <v>5</v>
      </c>
      <c r="I163">
        <v>27</v>
      </c>
      <c r="J163" t="s">
        <v>8360</v>
      </c>
      <c r="K163" s="12">
        <v>42136.092488425929</v>
      </c>
      <c r="L163" s="13">
        <v>42166.092488425929</v>
      </c>
      <c r="M163">
        <v>2015</v>
      </c>
    </row>
    <row r="164" spans="1:13" ht="30">
      <c r="A164">
        <v>3901</v>
      </c>
      <c r="B164" s="3" t="s">
        <v>3898</v>
      </c>
      <c r="C164" s="3" t="s">
        <v>8009</v>
      </c>
      <c r="D164" s="6">
        <v>3000</v>
      </c>
      <c r="E164" s="8">
        <v>25</v>
      </c>
      <c r="F164" t="s">
        <v>8220</v>
      </c>
      <c r="G164" t="s">
        <v>8274</v>
      </c>
      <c r="H164" s="9">
        <v>1</v>
      </c>
      <c r="I164">
        <v>25</v>
      </c>
      <c r="J164" t="s">
        <v>8360</v>
      </c>
      <c r="K164" s="12">
        <v>42317.826377314821</v>
      </c>
      <c r="L164" s="13">
        <v>42357.826377314821</v>
      </c>
      <c r="M164">
        <v>2015</v>
      </c>
    </row>
    <row r="165" spans="1:13" ht="30">
      <c r="A165">
        <v>3902</v>
      </c>
      <c r="B165" s="3" t="s">
        <v>3899</v>
      </c>
      <c r="C165" s="3" t="s">
        <v>8010</v>
      </c>
      <c r="D165" s="6">
        <v>3000</v>
      </c>
      <c r="E165" s="8">
        <v>1465</v>
      </c>
      <c r="F165" t="s">
        <v>8220</v>
      </c>
      <c r="G165" t="s">
        <v>8274</v>
      </c>
      <c r="H165" s="9">
        <v>49</v>
      </c>
      <c r="I165">
        <v>47.26</v>
      </c>
      <c r="J165" t="s">
        <v>8360</v>
      </c>
      <c r="K165" s="12">
        <v>42663.468078703707</v>
      </c>
      <c r="L165" s="13">
        <v>42688.509745370371</v>
      </c>
      <c r="M165">
        <v>2016</v>
      </c>
    </row>
    <row r="166" spans="1:13" ht="45">
      <c r="A166">
        <v>3903</v>
      </c>
      <c r="B166" s="3" t="s">
        <v>3900</v>
      </c>
      <c r="C166" s="3" t="s">
        <v>8011</v>
      </c>
      <c r="D166" s="6">
        <v>1500</v>
      </c>
      <c r="E166" s="8">
        <v>0</v>
      </c>
      <c r="F166" t="s">
        <v>8220</v>
      </c>
      <c r="G166" t="s">
        <v>8274</v>
      </c>
      <c r="H166" s="9">
        <v>0</v>
      </c>
      <c r="I166">
        <v>0</v>
      </c>
      <c r="J166" t="s">
        <v>8360</v>
      </c>
      <c r="K166" s="12">
        <v>42186.01116898148</v>
      </c>
      <c r="L166" s="13">
        <v>42230.818055555559</v>
      </c>
      <c r="M166">
        <v>2015</v>
      </c>
    </row>
    <row r="167" spans="1:13">
      <c r="A167">
        <v>3904</v>
      </c>
      <c r="B167" s="3" t="s">
        <v>3901</v>
      </c>
      <c r="C167" s="3" t="s">
        <v>8012</v>
      </c>
      <c r="D167" s="6">
        <v>10000</v>
      </c>
      <c r="E167" s="8">
        <v>3</v>
      </c>
      <c r="F167" t="s">
        <v>8220</v>
      </c>
      <c r="G167" t="s">
        <v>8274</v>
      </c>
      <c r="H167" s="9">
        <v>0</v>
      </c>
      <c r="I167">
        <v>1.5</v>
      </c>
      <c r="J167" t="s">
        <v>8362</v>
      </c>
      <c r="K167" s="12">
        <v>42095.229166666672</v>
      </c>
      <c r="L167" s="13">
        <v>42109.211111111115</v>
      </c>
      <c r="M167">
        <v>2015</v>
      </c>
    </row>
    <row r="168" spans="1:13" ht="30">
      <c r="A168">
        <v>3905</v>
      </c>
      <c r="B168" s="3" t="s">
        <v>3902</v>
      </c>
      <c r="C168" s="3" t="s">
        <v>8013</v>
      </c>
      <c r="D168" s="6">
        <v>1500</v>
      </c>
      <c r="E168" s="8">
        <v>173</v>
      </c>
      <c r="F168" t="s">
        <v>8220</v>
      </c>
      <c r="G168" t="s">
        <v>8274</v>
      </c>
      <c r="H168" s="9">
        <v>12</v>
      </c>
      <c r="I168">
        <v>24.71</v>
      </c>
      <c r="J168" t="s">
        <v>8360</v>
      </c>
      <c r="K168" s="12">
        <v>42124.623877314814</v>
      </c>
      <c r="L168" s="13">
        <v>42166.958333333328</v>
      </c>
      <c r="M168">
        <v>2015</v>
      </c>
    </row>
    <row r="169" spans="1:13" ht="30">
      <c r="A169">
        <v>3906</v>
      </c>
      <c r="B169" s="3" t="s">
        <v>3903</v>
      </c>
      <c r="C169" s="3" t="s">
        <v>8014</v>
      </c>
      <c r="D169" s="6">
        <v>1500</v>
      </c>
      <c r="E169" s="8">
        <v>1010</v>
      </c>
      <c r="F169" t="s">
        <v>8220</v>
      </c>
      <c r="G169" t="s">
        <v>8274</v>
      </c>
      <c r="H169" s="9">
        <v>67</v>
      </c>
      <c r="I169">
        <v>63.13</v>
      </c>
      <c r="J169" t="s">
        <v>8360</v>
      </c>
      <c r="K169" s="12">
        <v>42143.917743055557</v>
      </c>
      <c r="L169" s="13">
        <v>42181.559027777781</v>
      </c>
      <c r="M169">
        <v>2015</v>
      </c>
    </row>
    <row r="170" spans="1:13" ht="30">
      <c r="A170">
        <v>3907</v>
      </c>
      <c r="B170" s="3" t="s">
        <v>3904</v>
      </c>
      <c r="C170" s="3" t="s">
        <v>8015</v>
      </c>
      <c r="D170" s="6">
        <v>1000</v>
      </c>
      <c r="E170" s="8">
        <v>153</v>
      </c>
      <c r="F170" t="s">
        <v>8220</v>
      </c>
      <c r="G170" t="s">
        <v>8274</v>
      </c>
      <c r="H170" s="9">
        <v>15</v>
      </c>
      <c r="I170">
        <v>38.25</v>
      </c>
      <c r="J170" t="s">
        <v>8360</v>
      </c>
      <c r="K170" s="12">
        <v>41906.819513888891</v>
      </c>
      <c r="L170" s="13">
        <v>41938.838888888888</v>
      </c>
      <c r="M170">
        <v>2014</v>
      </c>
    </row>
    <row r="171" spans="1:13" ht="30">
      <c r="A171">
        <v>3908</v>
      </c>
      <c r="B171" s="3" t="s">
        <v>3905</v>
      </c>
      <c r="C171" s="3" t="s">
        <v>8016</v>
      </c>
      <c r="D171" s="6">
        <v>750</v>
      </c>
      <c r="E171" s="8">
        <v>65</v>
      </c>
      <c r="F171" t="s">
        <v>8220</v>
      </c>
      <c r="G171" t="s">
        <v>8274</v>
      </c>
      <c r="H171" s="9">
        <v>9</v>
      </c>
      <c r="I171">
        <v>16.25</v>
      </c>
      <c r="J171" t="s">
        <v>8359</v>
      </c>
      <c r="K171" s="12">
        <v>41834.135370370372</v>
      </c>
      <c r="L171" s="13">
        <v>41849.135370370372</v>
      </c>
      <c r="M171">
        <v>2014</v>
      </c>
    </row>
    <row r="172" spans="1:13" ht="30">
      <c r="A172">
        <v>3909</v>
      </c>
      <c r="B172" s="3" t="s">
        <v>3906</v>
      </c>
      <c r="C172" s="3" t="s">
        <v>8017</v>
      </c>
      <c r="D172" s="6">
        <v>60000</v>
      </c>
      <c r="E172" s="8">
        <v>135</v>
      </c>
      <c r="F172" t="s">
        <v>8220</v>
      </c>
      <c r="G172" t="s">
        <v>8274</v>
      </c>
      <c r="H172" s="9">
        <v>0</v>
      </c>
      <c r="I172">
        <v>33.75</v>
      </c>
      <c r="J172" t="s">
        <v>8370</v>
      </c>
      <c r="K172" s="12">
        <v>41863.359282407408</v>
      </c>
      <c r="L172" s="13">
        <v>41893.359282407408</v>
      </c>
      <c r="M172">
        <v>2014</v>
      </c>
    </row>
    <row r="173" spans="1:13" ht="30">
      <c r="A173">
        <v>3910</v>
      </c>
      <c r="B173" s="3" t="s">
        <v>3907</v>
      </c>
      <c r="C173" s="3" t="s">
        <v>8018</v>
      </c>
      <c r="D173" s="6">
        <v>6000</v>
      </c>
      <c r="E173" s="8">
        <v>185</v>
      </c>
      <c r="F173" t="s">
        <v>8220</v>
      </c>
      <c r="G173" t="s">
        <v>8274</v>
      </c>
      <c r="H173" s="9">
        <v>3</v>
      </c>
      <c r="I173">
        <v>61.67</v>
      </c>
      <c r="J173" t="s">
        <v>8361</v>
      </c>
      <c r="K173" s="12">
        <v>42224.756909722222</v>
      </c>
      <c r="L173" s="13">
        <v>42254.756909722222</v>
      </c>
      <c r="M173">
        <v>2015</v>
      </c>
    </row>
    <row r="174" spans="1:13" ht="30">
      <c r="A174">
        <v>3911</v>
      </c>
      <c r="B174" s="3" t="s">
        <v>3908</v>
      </c>
      <c r="C174" s="3" t="s">
        <v>8019</v>
      </c>
      <c r="D174" s="6">
        <v>8000</v>
      </c>
      <c r="E174" s="8">
        <v>2993</v>
      </c>
      <c r="F174" t="s">
        <v>8220</v>
      </c>
      <c r="G174" t="s">
        <v>8274</v>
      </c>
      <c r="H174" s="9">
        <v>37</v>
      </c>
      <c r="I174">
        <v>83.14</v>
      </c>
      <c r="J174" t="s">
        <v>8361</v>
      </c>
      <c r="K174" s="12">
        <v>41939.8122337963</v>
      </c>
      <c r="L174" s="13">
        <v>41969.853900462964</v>
      </c>
      <c r="M174">
        <v>2014</v>
      </c>
    </row>
    <row r="175" spans="1:13" ht="30">
      <c r="A175">
        <v>3912</v>
      </c>
      <c r="B175" s="3" t="s">
        <v>3909</v>
      </c>
      <c r="C175" s="3" t="s">
        <v>8020</v>
      </c>
      <c r="D175" s="6">
        <v>15000</v>
      </c>
      <c r="E175" s="8">
        <v>1</v>
      </c>
      <c r="F175" t="s">
        <v>8220</v>
      </c>
      <c r="G175" t="s">
        <v>8274</v>
      </c>
      <c r="H175" s="9">
        <v>0</v>
      </c>
      <c r="I175">
        <v>1</v>
      </c>
      <c r="J175" t="s">
        <v>8363</v>
      </c>
      <c r="K175" s="12">
        <v>42059.270023148143</v>
      </c>
      <c r="L175" s="13">
        <v>42119.190972222219</v>
      </c>
      <c r="M175">
        <v>2015</v>
      </c>
    </row>
    <row r="176" spans="1:13" ht="30">
      <c r="A176">
        <v>3913</v>
      </c>
      <c r="B176" s="3" t="s">
        <v>3910</v>
      </c>
      <c r="C176" s="3" t="s">
        <v>8021</v>
      </c>
      <c r="D176" s="6">
        <v>10000</v>
      </c>
      <c r="E176" s="8">
        <v>1000</v>
      </c>
      <c r="F176" t="s">
        <v>8220</v>
      </c>
      <c r="G176" t="s">
        <v>8274</v>
      </c>
      <c r="H176" s="9">
        <v>10</v>
      </c>
      <c r="I176">
        <v>142.86000000000001</v>
      </c>
      <c r="J176" t="s">
        <v>8362</v>
      </c>
      <c r="K176" s="12">
        <v>42308.211215277777</v>
      </c>
      <c r="L176" s="13">
        <v>42338.252881944441</v>
      </c>
      <c r="M176">
        <v>2015</v>
      </c>
    </row>
    <row r="177" spans="1:13" ht="30">
      <c r="A177">
        <v>3914</v>
      </c>
      <c r="B177" s="3" t="s">
        <v>3911</v>
      </c>
      <c r="C177" s="3" t="s">
        <v>8022</v>
      </c>
      <c r="D177" s="6">
        <v>2500</v>
      </c>
      <c r="E177" s="8">
        <v>909</v>
      </c>
      <c r="F177" t="s">
        <v>8220</v>
      </c>
      <c r="G177" t="s">
        <v>8274</v>
      </c>
      <c r="H177" s="9">
        <v>36</v>
      </c>
      <c r="I177">
        <v>33.67</v>
      </c>
      <c r="J177" t="s">
        <v>8360</v>
      </c>
      <c r="K177" s="12">
        <v>42114.818935185183</v>
      </c>
      <c r="L177" s="13">
        <v>42134.957638888889</v>
      </c>
      <c r="M177">
        <v>2015</v>
      </c>
    </row>
    <row r="178" spans="1:13" ht="30">
      <c r="A178">
        <v>3915</v>
      </c>
      <c r="B178" s="3" t="s">
        <v>3912</v>
      </c>
      <c r="C178" s="3" t="s">
        <v>8023</v>
      </c>
      <c r="D178" s="6">
        <v>1500</v>
      </c>
      <c r="E178" s="8">
        <v>5</v>
      </c>
      <c r="F178" t="s">
        <v>8220</v>
      </c>
      <c r="G178" t="s">
        <v>8274</v>
      </c>
      <c r="H178" s="9">
        <v>0</v>
      </c>
      <c r="I178">
        <v>5</v>
      </c>
      <c r="J178" t="s">
        <v>8360</v>
      </c>
      <c r="K178" s="12">
        <v>42492.98505787037</v>
      </c>
      <c r="L178" s="13">
        <v>42522.98505787037</v>
      </c>
      <c r="M178">
        <v>2016</v>
      </c>
    </row>
    <row r="179" spans="1:13" ht="30">
      <c r="A179">
        <v>3916</v>
      </c>
      <c r="B179" s="3" t="s">
        <v>3913</v>
      </c>
      <c r="C179" s="3" t="s">
        <v>8024</v>
      </c>
      <c r="D179" s="6">
        <v>2000</v>
      </c>
      <c r="E179" s="8">
        <v>0</v>
      </c>
      <c r="F179" t="s">
        <v>8220</v>
      </c>
      <c r="G179" t="s">
        <v>8274</v>
      </c>
      <c r="H179" s="9">
        <v>0</v>
      </c>
      <c r="I179">
        <v>0</v>
      </c>
      <c r="J179" t="s">
        <v>8360</v>
      </c>
      <c r="K179" s="12">
        <v>42494.471666666665</v>
      </c>
      <c r="L179" s="13">
        <v>42524.471666666665</v>
      </c>
      <c r="M179">
        <v>2016</v>
      </c>
    </row>
    <row r="180" spans="1:13" ht="30">
      <c r="A180">
        <v>3917</v>
      </c>
      <c r="B180" s="3" t="s">
        <v>3914</v>
      </c>
      <c r="C180" s="3" t="s">
        <v>8025</v>
      </c>
      <c r="D180" s="6">
        <v>3500</v>
      </c>
      <c r="E180" s="8">
        <v>10</v>
      </c>
      <c r="F180" t="s">
        <v>8220</v>
      </c>
      <c r="G180" t="s">
        <v>8274</v>
      </c>
      <c r="H180" s="9">
        <v>0</v>
      </c>
      <c r="I180">
        <v>10</v>
      </c>
      <c r="J180" t="s">
        <v>8360</v>
      </c>
      <c r="K180" s="12">
        <v>41863.527326388888</v>
      </c>
      <c r="L180" s="13">
        <v>41893.527326388888</v>
      </c>
      <c r="M180">
        <v>2014</v>
      </c>
    </row>
    <row r="181" spans="1:13" ht="45">
      <c r="A181">
        <v>3918</v>
      </c>
      <c r="B181" s="3" t="s">
        <v>3915</v>
      </c>
      <c r="C181" s="3" t="s">
        <v>8026</v>
      </c>
      <c r="D181" s="6">
        <v>60000</v>
      </c>
      <c r="E181" s="8">
        <v>120</v>
      </c>
      <c r="F181" t="s">
        <v>8220</v>
      </c>
      <c r="G181" t="s">
        <v>8274</v>
      </c>
      <c r="H181" s="9">
        <v>0</v>
      </c>
      <c r="I181">
        <v>40</v>
      </c>
      <c r="J181" t="s">
        <v>8370</v>
      </c>
      <c r="K181" s="12">
        <v>41843.664618055554</v>
      </c>
      <c r="L181" s="13">
        <v>41855.666666666664</v>
      </c>
      <c r="M181">
        <v>2014</v>
      </c>
    </row>
    <row r="182" spans="1:13" ht="30">
      <c r="A182">
        <v>3919</v>
      </c>
      <c r="B182" s="3" t="s">
        <v>3916</v>
      </c>
      <c r="C182" s="3" t="s">
        <v>8027</v>
      </c>
      <c r="D182" s="6">
        <v>5000</v>
      </c>
      <c r="E182" s="8">
        <v>90</v>
      </c>
      <c r="F182" t="s">
        <v>8220</v>
      </c>
      <c r="G182" t="s">
        <v>8274</v>
      </c>
      <c r="H182" s="9">
        <v>2</v>
      </c>
      <c r="I182">
        <v>30</v>
      </c>
      <c r="J182" t="s">
        <v>8361</v>
      </c>
      <c r="K182" s="12">
        <v>42358.684872685189</v>
      </c>
      <c r="L182" s="13">
        <v>42387</v>
      </c>
      <c r="M182">
        <v>2015</v>
      </c>
    </row>
    <row r="183" spans="1:13" ht="30">
      <c r="A183">
        <v>3920</v>
      </c>
      <c r="B183" s="3" t="s">
        <v>3917</v>
      </c>
      <c r="C183" s="3" t="s">
        <v>8028</v>
      </c>
      <c r="D183" s="6">
        <v>2500</v>
      </c>
      <c r="E183" s="8">
        <v>135</v>
      </c>
      <c r="F183" t="s">
        <v>8220</v>
      </c>
      <c r="G183" t="s">
        <v>8274</v>
      </c>
      <c r="H183" s="9">
        <v>5</v>
      </c>
      <c r="I183">
        <v>45</v>
      </c>
      <c r="J183" t="s">
        <v>8360</v>
      </c>
      <c r="K183" s="12">
        <v>42657.38726851852</v>
      </c>
      <c r="L183" s="13">
        <v>42687.428935185191</v>
      </c>
      <c r="M183">
        <v>2016</v>
      </c>
    </row>
    <row r="184" spans="1:13" ht="30">
      <c r="A184">
        <v>3921</v>
      </c>
      <c r="B184" s="3" t="s">
        <v>3918</v>
      </c>
      <c r="C184" s="3" t="s">
        <v>8029</v>
      </c>
      <c r="D184" s="6">
        <v>3000</v>
      </c>
      <c r="E184" s="8">
        <v>0</v>
      </c>
      <c r="F184" t="s">
        <v>8220</v>
      </c>
      <c r="G184" t="s">
        <v>8274</v>
      </c>
      <c r="H184" s="9">
        <v>0</v>
      </c>
      <c r="I184">
        <v>0</v>
      </c>
      <c r="J184" t="s">
        <v>8360</v>
      </c>
      <c r="K184" s="12">
        <v>41926.542303240742</v>
      </c>
      <c r="L184" s="13">
        <v>41938.75</v>
      </c>
      <c r="M184">
        <v>2014</v>
      </c>
    </row>
    <row r="185" spans="1:13" ht="30">
      <c r="A185">
        <v>3922</v>
      </c>
      <c r="B185" s="3" t="s">
        <v>3919</v>
      </c>
      <c r="C185" s="3" t="s">
        <v>8030</v>
      </c>
      <c r="D185" s="6">
        <v>750</v>
      </c>
      <c r="E185" s="8">
        <v>61</v>
      </c>
      <c r="F185" t="s">
        <v>8220</v>
      </c>
      <c r="G185" t="s">
        <v>8274</v>
      </c>
      <c r="H185" s="9">
        <v>8</v>
      </c>
      <c r="I185">
        <v>10.17</v>
      </c>
      <c r="J185" t="s">
        <v>8359</v>
      </c>
      <c r="K185" s="12">
        <v>42020.768634259264</v>
      </c>
      <c r="L185" s="13">
        <v>42065.958333333328</v>
      </c>
      <c r="M185">
        <v>2015</v>
      </c>
    </row>
    <row r="186" spans="1:13" ht="45">
      <c r="A186">
        <v>3923</v>
      </c>
      <c r="B186" s="3" t="s">
        <v>3920</v>
      </c>
      <c r="C186" s="3" t="s">
        <v>8031</v>
      </c>
      <c r="D186" s="6">
        <v>11500</v>
      </c>
      <c r="E186" s="8">
        <v>1384</v>
      </c>
      <c r="F186" t="s">
        <v>8220</v>
      </c>
      <c r="G186" t="s">
        <v>8274</v>
      </c>
      <c r="H186" s="9">
        <v>12</v>
      </c>
      <c r="I186">
        <v>81.41</v>
      </c>
      <c r="J186" t="s">
        <v>8362</v>
      </c>
      <c r="K186" s="12">
        <v>42075.979988425926</v>
      </c>
      <c r="L186" s="13">
        <v>42103.979988425926</v>
      </c>
      <c r="M186">
        <v>2015</v>
      </c>
    </row>
    <row r="187" spans="1:13" ht="30">
      <c r="A187">
        <v>3924</v>
      </c>
      <c r="B187" s="3" t="s">
        <v>3921</v>
      </c>
      <c r="C187" s="3" t="s">
        <v>8032</v>
      </c>
      <c r="D187" s="6">
        <v>15000</v>
      </c>
      <c r="E187" s="8">
        <v>2290</v>
      </c>
      <c r="F187" t="s">
        <v>8220</v>
      </c>
      <c r="G187" t="s">
        <v>8274</v>
      </c>
      <c r="H187" s="9">
        <v>15</v>
      </c>
      <c r="I187">
        <v>57.25</v>
      </c>
      <c r="J187" t="s">
        <v>8363</v>
      </c>
      <c r="K187" s="12">
        <v>41786.959745370368</v>
      </c>
      <c r="L187" s="13">
        <v>41816.959745370368</v>
      </c>
      <c r="M187">
        <v>2014</v>
      </c>
    </row>
    <row r="188" spans="1:13" ht="45">
      <c r="A188">
        <v>3925</v>
      </c>
      <c r="B188" s="3" t="s">
        <v>3922</v>
      </c>
      <c r="C188" s="3" t="s">
        <v>8033</v>
      </c>
      <c r="D188" s="6">
        <v>150</v>
      </c>
      <c r="E188" s="8">
        <v>15</v>
      </c>
      <c r="F188" t="s">
        <v>8220</v>
      </c>
      <c r="G188" t="s">
        <v>8274</v>
      </c>
      <c r="H188" s="9">
        <v>10</v>
      </c>
      <c r="I188">
        <v>5</v>
      </c>
      <c r="J188" t="s">
        <v>8359</v>
      </c>
      <c r="K188" s="12">
        <v>41820.870821759258</v>
      </c>
      <c r="L188" s="13">
        <v>41850.870821759258</v>
      </c>
      <c r="M188">
        <v>2014</v>
      </c>
    </row>
    <row r="189" spans="1:13" ht="30">
      <c r="A189">
        <v>3926</v>
      </c>
      <c r="B189" s="3" t="s">
        <v>3923</v>
      </c>
      <c r="C189" s="3" t="s">
        <v>8034</v>
      </c>
      <c r="D189" s="6">
        <v>5000</v>
      </c>
      <c r="E189" s="8">
        <v>15</v>
      </c>
      <c r="F189" t="s">
        <v>8220</v>
      </c>
      <c r="G189" t="s">
        <v>8274</v>
      </c>
      <c r="H189" s="9">
        <v>0</v>
      </c>
      <c r="I189">
        <v>15</v>
      </c>
      <c r="J189" t="s">
        <v>8361</v>
      </c>
      <c r="K189" s="12">
        <v>41970.085046296299</v>
      </c>
      <c r="L189" s="13">
        <v>42000.085046296299</v>
      </c>
      <c r="M189">
        <v>2014</v>
      </c>
    </row>
    <row r="190" spans="1:13" ht="30">
      <c r="A190">
        <v>3927</v>
      </c>
      <c r="B190" s="3" t="s">
        <v>3924</v>
      </c>
      <c r="C190" s="3" t="s">
        <v>8035</v>
      </c>
      <c r="D190" s="6">
        <v>2500</v>
      </c>
      <c r="E190" s="8">
        <v>25</v>
      </c>
      <c r="F190" t="s">
        <v>8220</v>
      </c>
      <c r="G190" t="s">
        <v>8274</v>
      </c>
      <c r="H190" s="9">
        <v>1</v>
      </c>
      <c r="I190">
        <v>12.5</v>
      </c>
      <c r="J190" t="s">
        <v>8360</v>
      </c>
      <c r="K190" s="12">
        <v>41830.267407407409</v>
      </c>
      <c r="L190" s="13">
        <v>41860.267407407409</v>
      </c>
      <c r="M190">
        <v>2014</v>
      </c>
    </row>
    <row r="191" spans="1:13" ht="30">
      <c r="A191">
        <v>3928</v>
      </c>
      <c r="B191" s="3" t="s">
        <v>3925</v>
      </c>
      <c r="C191" s="3" t="s">
        <v>8036</v>
      </c>
      <c r="D191" s="6">
        <v>5000</v>
      </c>
      <c r="E191" s="8">
        <v>651</v>
      </c>
      <c r="F191" t="s">
        <v>8220</v>
      </c>
      <c r="G191" t="s">
        <v>8274</v>
      </c>
      <c r="H191" s="9">
        <v>13</v>
      </c>
      <c r="I191">
        <v>93</v>
      </c>
      <c r="J191" t="s">
        <v>8361</v>
      </c>
      <c r="K191" s="12">
        <v>42265.683182870373</v>
      </c>
      <c r="L191" s="13">
        <v>42293.207638888889</v>
      </c>
      <c r="M191">
        <v>2015</v>
      </c>
    </row>
    <row r="192" spans="1:13" ht="30">
      <c r="A192">
        <v>3929</v>
      </c>
      <c r="B192" s="3" t="s">
        <v>3926</v>
      </c>
      <c r="C192" s="3" t="s">
        <v>8037</v>
      </c>
      <c r="D192" s="6">
        <v>20000</v>
      </c>
      <c r="E192" s="8">
        <v>453</v>
      </c>
      <c r="F192" t="s">
        <v>8220</v>
      </c>
      <c r="G192" t="s">
        <v>8274</v>
      </c>
      <c r="H192" s="9">
        <v>2</v>
      </c>
      <c r="I192">
        <v>32.36</v>
      </c>
      <c r="J192" t="s">
        <v>8364</v>
      </c>
      <c r="K192" s="12">
        <v>42601.827141203699</v>
      </c>
      <c r="L192" s="13">
        <v>42631.827141203699</v>
      </c>
      <c r="M192">
        <v>2016</v>
      </c>
    </row>
    <row r="193" spans="1:13" ht="30">
      <c r="A193">
        <v>3930</v>
      </c>
      <c r="B193" s="3" t="s">
        <v>3927</v>
      </c>
      <c r="C193" s="3" t="s">
        <v>8038</v>
      </c>
      <c r="D193" s="6">
        <v>10000</v>
      </c>
      <c r="E193" s="8">
        <v>0</v>
      </c>
      <c r="F193" t="s">
        <v>8220</v>
      </c>
      <c r="G193" t="s">
        <v>8274</v>
      </c>
      <c r="H193" s="9">
        <v>0</v>
      </c>
      <c r="I193">
        <v>0</v>
      </c>
      <c r="J193" t="s">
        <v>8362</v>
      </c>
      <c r="K193" s="12">
        <v>42433.338749999995</v>
      </c>
      <c r="L193" s="13">
        <v>42461.25</v>
      </c>
      <c r="M193">
        <v>2016</v>
      </c>
    </row>
    <row r="194" spans="1:13" ht="30">
      <c r="A194">
        <v>3931</v>
      </c>
      <c r="B194" s="3" t="s">
        <v>3928</v>
      </c>
      <c r="C194" s="3" t="s">
        <v>8039</v>
      </c>
      <c r="D194" s="6">
        <v>8000</v>
      </c>
      <c r="E194" s="8">
        <v>0</v>
      </c>
      <c r="F194" t="s">
        <v>8220</v>
      </c>
      <c r="G194" t="s">
        <v>8274</v>
      </c>
      <c r="H194" s="9">
        <v>0</v>
      </c>
      <c r="I194">
        <v>0</v>
      </c>
      <c r="J194" t="s">
        <v>8361</v>
      </c>
      <c r="K194" s="12">
        <v>42228.151701388888</v>
      </c>
      <c r="L194" s="13">
        <v>42253.151701388888</v>
      </c>
      <c r="M194">
        <v>2015</v>
      </c>
    </row>
    <row r="195" spans="1:13" ht="30">
      <c r="A195">
        <v>3932</v>
      </c>
      <c r="B195" s="3" t="s">
        <v>3929</v>
      </c>
      <c r="C195" s="3" t="s">
        <v>8040</v>
      </c>
      <c r="D195" s="6">
        <v>12000</v>
      </c>
      <c r="E195" s="8">
        <v>1</v>
      </c>
      <c r="F195" t="s">
        <v>8220</v>
      </c>
      <c r="G195" t="s">
        <v>8274</v>
      </c>
      <c r="H195" s="9">
        <v>0</v>
      </c>
      <c r="I195">
        <v>1</v>
      </c>
      <c r="J195" t="s">
        <v>8362</v>
      </c>
      <c r="K195" s="12">
        <v>42415.168564814812</v>
      </c>
      <c r="L195" s="13">
        <v>42445.126898148148</v>
      </c>
      <c r="M195">
        <v>2016</v>
      </c>
    </row>
    <row r="196" spans="1:13" ht="30">
      <c r="A196">
        <v>3933</v>
      </c>
      <c r="B196" s="3" t="s">
        <v>3930</v>
      </c>
      <c r="C196" s="3" t="s">
        <v>8041</v>
      </c>
      <c r="D196" s="6">
        <v>7000</v>
      </c>
      <c r="E196" s="8">
        <v>1102</v>
      </c>
      <c r="F196" t="s">
        <v>8220</v>
      </c>
      <c r="G196" t="s">
        <v>8274</v>
      </c>
      <c r="H196" s="9">
        <v>16</v>
      </c>
      <c r="I196">
        <v>91.83</v>
      </c>
      <c r="J196" t="s">
        <v>8361</v>
      </c>
      <c r="K196" s="12">
        <v>42538.968310185184</v>
      </c>
      <c r="L196" s="13">
        <v>42568.029861111107</v>
      </c>
      <c r="M196">
        <v>2016</v>
      </c>
    </row>
    <row r="197" spans="1:13" ht="30">
      <c r="A197">
        <v>3934</v>
      </c>
      <c r="B197" s="3" t="s">
        <v>3931</v>
      </c>
      <c r="C197" s="3" t="s">
        <v>8042</v>
      </c>
      <c r="D197" s="6">
        <v>5000</v>
      </c>
      <c r="E197" s="8">
        <v>550</v>
      </c>
      <c r="F197" t="s">
        <v>8220</v>
      </c>
      <c r="G197" t="s">
        <v>8274</v>
      </c>
      <c r="H197" s="9">
        <v>11</v>
      </c>
      <c r="I197">
        <v>45.83</v>
      </c>
      <c r="J197" t="s">
        <v>8361</v>
      </c>
      <c r="K197" s="12">
        <v>42233.671747685185</v>
      </c>
      <c r="L197" s="13">
        <v>42278.541666666672</v>
      </c>
      <c r="M197">
        <v>2015</v>
      </c>
    </row>
    <row r="198" spans="1:13" ht="30">
      <c r="A198">
        <v>3935</v>
      </c>
      <c r="B198" s="3" t="s">
        <v>3932</v>
      </c>
      <c r="C198" s="3" t="s">
        <v>8043</v>
      </c>
      <c r="D198" s="6">
        <v>3000</v>
      </c>
      <c r="E198" s="8">
        <v>1315</v>
      </c>
      <c r="F198" t="s">
        <v>8220</v>
      </c>
      <c r="G198" t="s">
        <v>8274</v>
      </c>
      <c r="H198" s="9">
        <v>44</v>
      </c>
      <c r="I198">
        <v>57.17</v>
      </c>
      <c r="J198" t="s">
        <v>8360</v>
      </c>
      <c r="K198" s="12">
        <v>42221.656782407401</v>
      </c>
      <c r="L198" s="13">
        <v>42281.656782407401</v>
      </c>
      <c r="M198">
        <v>2015</v>
      </c>
    </row>
    <row r="199" spans="1:13" ht="30">
      <c r="A199">
        <v>3936</v>
      </c>
      <c r="B199" s="3" t="s">
        <v>3933</v>
      </c>
      <c r="C199" s="3" t="s">
        <v>8044</v>
      </c>
      <c r="D199" s="6">
        <v>20000</v>
      </c>
      <c r="E199" s="8">
        <v>0</v>
      </c>
      <c r="F199" t="s">
        <v>8220</v>
      </c>
      <c r="G199" t="s">
        <v>8274</v>
      </c>
      <c r="H199" s="9">
        <v>0</v>
      </c>
      <c r="I199">
        <v>0</v>
      </c>
      <c r="J199" t="s">
        <v>8364</v>
      </c>
      <c r="K199" s="12">
        <v>42675.262962962966</v>
      </c>
      <c r="L199" s="13">
        <v>42705.304629629631</v>
      </c>
      <c r="M199">
        <v>2016</v>
      </c>
    </row>
    <row r="200" spans="1:13" ht="30">
      <c r="A200">
        <v>3937</v>
      </c>
      <c r="B200" s="3" t="s">
        <v>3934</v>
      </c>
      <c r="C200" s="3" t="s">
        <v>8045</v>
      </c>
      <c r="D200" s="6">
        <v>2885</v>
      </c>
      <c r="E200" s="8">
        <v>2485</v>
      </c>
      <c r="F200" t="s">
        <v>8220</v>
      </c>
      <c r="G200" t="s">
        <v>8274</v>
      </c>
      <c r="H200" s="9">
        <v>86</v>
      </c>
      <c r="I200">
        <v>248.5</v>
      </c>
      <c r="J200" t="s">
        <v>8360</v>
      </c>
      <c r="K200" s="12">
        <v>42534.631481481483</v>
      </c>
      <c r="L200" s="13">
        <v>42562.631481481483</v>
      </c>
      <c r="M200">
        <v>2016</v>
      </c>
    </row>
    <row r="201" spans="1:13" ht="30">
      <c r="A201">
        <v>3938</v>
      </c>
      <c r="B201" s="3" t="s">
        <v>3935</v>
      </c>
      <c r="C201" s="3" t="s">
        <v>8046</v>
      </c>
      <c r="D201" s="6">
        <v>3255</v>
      </c>
      <c r="E201" s="8">
        <v>397</v>
      </c>
      <c r="F201" t="s">
        <v>8220</v>
      </c>
      <c r="G201" t="s">
        <v>8274</v>
      </c>
      <c r="H201" s="9">
        <v>12</v>
      </c>
      <c r="I201">
        <v>79.400000000000006</v>
      </c>
      <c r="J201" t="s">
        <v>8360</v>
      </c>
      <c r="K201" s="12">
        <v>42151.905717592599</v>
      </c>
      <c r="L201" s="13">
        <v>42182.905717592599</v>
      </c>
      <c r="M201">
        <v>2015</v>
      </c>
    </row>
    <row r="202" spans="1:13" ht="30">
      <c r="A202">
        <v>3939</v>
      </c>
      <c r="B202" s="3" t="s">
        <v>3936</v>
      </c>
      <c r="C202" s="3" t="s">
        <v>8047</v>
      </c>
      <c r="D202" s="6">
        <v>5000</v>
      </c>
      <c r="E202" s="8">
        <v>5</v>
      </c>
      <c r="F202" t="s">
        <v>8220</v>
      </c>
      <c r="G202" t="s">
        <v>8274</v>
      </c>
      <c r="H202" s="9">
        <v>0</v>
      </c>
      <c r="I202">
        <v>5</v>
      </c>
      <c r="J202" t="s">
        <v>8361</v>
      </c>
      <c r="K202" s="12">
        <v>41915.400219907409</v>
      </c>
      <c r="L202" s="13">
        <v>41919.1875</v>
      </c>
      <c r="M202">
        <v>2014</v>
      </c>
    </row>
    <row r="203" spans="1:13" ht="30">
      <c r="A203">
        <v>3940</v>
      </c>
      <c r="B203" s="3" t="s">
        <v>3937</v>
      </c>
      <c r="C203" s="3" t="s">
        <v>8048</v>
      </c>
      <c r="D203" s="6">
        <v>5000</v>
      </c>
      <c r="E203" s="8">
        <v>11</v>
      </c>
      <c r="F203" t="s">
        <v>8220</v>
      </c>
      <c r="G203" t="s">
        <v>8274</v>
      </c>
      <c r="H203" s="9">
        <v>0</v>
      </c>
      <c r="I203">
        <v>5.5</v>
      </c>
      <c r="J203" t="s">
        <v>8361</v>
      </c>
      <c r="K203" s="12">
        <v>41961.492488425924</v>
      </c>
      <c r="L203" s="13">
        <v>42006.492488425924</v>
      </c>
      <c r="M203">
        <v>2014</v>
      </c>
    </row>
    <row r="204" spans="1:13" ht="45">
      <c r="A204">
        <v>3941</v>
      </c>
      <c r="B204" s="3" t="s">
        <v>3938</v>
      </c>
      <c r="C204" s="3" t="s">
        <v>8049</v>
      </c>
      <c r="D204" s="6">
        <v>5500</v>
      </c>
      <c r="E204" s="8">
        <v>50</v>
      </c>
      <c r="F204" t="s">
        <v>8220</v>
      </c>
      <c r="G204" t="s">
        <v>8274</v>
      </c>
      <c r="H204" s="9">
        <v>1</v>
      </c>
      <c r="I204">
        <v>25</v>
      </c>
      <c r="J204" t="s">
        <v>8361</v>
      </c>
      <c r="K204" s="12">
        <v>41940.587233796294</v>
      </c>
      <c r="L204" s="13">
        <v>41968.041666666672</v>
      </c>
      <c r="M204">
        <v>2014</v>
      </c>
    </row>
    <row r="205" spans="1:13" ht="30">
      <c r="A205">
        <v>3942</v>
      </c>
      <c r="B205" s="3" t="s">
        <v>3939</v>
      </c>
      <c r="C205" s="3" t="s">
        <v>8050</v>
      </c>
      <c r="D205" s="6">
        <v>1200</v>
      </c>
      <c r="E205" s="8">
        <v>0</v>
      </c>
      <c r="F205" t="s">
        <v>8220</v>
      </c>
      <c r="G205" t="s">
        <v>8274</v>
      </c>
      <c r="H205" s="9">
        <v>0</v>
      </c>
      <c r="I205">
        <v>0</v>
      </c>
      <c r="J205" t="s">
        <v>8360</v>
      </c>
      <c r="K205" s="12">
        <v>42111.904097222221</v>
      </c>
      <c r="L205" s="13">
        <v>42171.904097222221</v>
      </c>
      <c r="M205">
        <v>2015</v>
      </c>
    </row>
    <row r="206" spans="1:13" ht="30">
      <c r="A206">
        <v>3943</v>
      </c>
      <c r="B206" s="3" t="s">
        <v>3940</v>
      </c>
      <c r="C206" s="3" t="s">
        <v>8051</v>
      </c>
      <c r="D206" s="6">
        <v>5000</v>
      </c>
      <c r="E206" s="8">
        <v>1782</v>
      </c>
      <c r="F206" t="s">
        <v>8220</v>
      </c>
      <c r="G206" t="s">
        <v>8274</v>
      </c>
      <c r="H206" s="9">
        <v>36</v>
      </c>
      <c r="I206">
        <v>137.08000000000001</v>
      </c>
      <c r="J206" t="s">
        <v>8361</v>
      </c>
      <c r="K206" s="12">
        <v>42279.778564814813</v>
      </c>
      <c r="L206" s="13">
        <v>42310.701388888891</v>
      </c>
      <c r="M206">
        <v>2015</v>
      </c>
    </row>
    <row r="207" spans="1:13" ht="45">
      <c r="A207">
        <v>3944</v>
      </c>
      <c r="B207" s="3" t="s">
        <v>3941</v>
      </c>
      <c r="C207" s="3" t="s">
        <v>8052</v>
      </c>
      <c r="D207" s="6">
        <v>5000</v>
      </c>
      <c r="E207" s="8">
        <v>0</v>
      </c>
      <c r="F207" t="s">
        <v>8220</v>
      </c>
      <c r="G207" t="s">
        <v>8274</v>
      </c>
      <c r="H207" s="9">
        <v>0</v>
      </c>
      <c r="I207">
        <v>0</v>
      </c>
      <c r="J207" t="s">
        <v>8361</v>
      </c>
      <c r="K207" s="12">
        <v>42213.662905092591</v>
      </c>
      <c r="L207" s="13">
        <v>42243.662905092591</v>
      </c>
      <c r="M207">
        <v>2015</v>
      </c>
    </row>
    <row r="208" spans="1:13" ht="30">
      <c r="A208">
        <v>3945</v>
      </c>
      <c r="B208" s="3" t="s">
        <v>3942</v>
      </c>
      <c r="C208" s="3" t="s">
        <v>8053</v>
      </c>
      <c r="D208" s="6">
        <v>2000</v>
      </c>
      <c r="E208" s="8">
        <v>5</v>
      </c>
      <c r="F208" t="s">
        <v>8220</v>
      </c>
      <c r="G208" t="s">
        <v>8274</v>
      </c>
      <c r="H208" s="9">
        <v>0</v>
      </c>
      <c r="I208">
        <v>5</v>
      </c>
      <c r="J208" t="s">
        <v>8360</v>
      </c>
      <c r="K208" s="12">
        <v>42109.801712962959</v>
      </c>
      <c r="L208" s="13">
        <v>42139.801712962959</v>
      </c>
      <c r="M208">
        <v>2015</v>
      </c>
    </row>
    <row r="209" spans="1:13" ht="30">
      <c r="A209">
        <v>3946</v>
      </c>
      <c r="B209" s="3" t="s">
        <v>3943</v>
      </c>
      <c r="C209" s="3" t="s">
        <v>8054</v>
      </c>
      <c r="D209" s="6">
        <v>6000</v>
      </c>
      <c r="E209" s="8">
        <v>195</v>
      </c>
      <c r="F209" t="s">
        <v>8220</v>
      </c>
      <c r="G209" t="s">
        <v>8274</v>
      </c>
      <c r="H209" s="9">
        <v>3</v>
      </c>
      <c r="I209">
        <v>39</v>
      </c>
      <c r="J209" t="s">
        <v>8361</v>
      </c>
      <c r="K209" s="12">
        <v>42031.833587962959</v>
      </c>
      <c r="L209" s="13">
        <v>42063.333333333328</v>
      </c>
      <c r="M209">
        <v>2015</v>
      </c>
    </row>
    <row r="210" spans="1:13" ht="30">
      <c r="A210">
        <v>3947</v>
      </c>
      <c r="B210" s="3" t="s">
        <v>3944</v>
      </c>
      <c r="C210" s="3" t="s">
        <v>8055</v>
      </c>
      <c r="D210" s="6">
        <v>3000</v>
      </c>
      <c r="E210" s="8">
        <v>101</v>
      </c>
      <c r="F210" t="s">
        <v>8220</v>
      </c>
      <c r="G210" t="s">
        <v>8274</v>
      </c>
      <c r="H210" s="9">
        <v>3</v>
      </c>
      <c r="I210">
        <v>50.5</v>
      </c>
      <c r="J210" t="s">
        <v>8360</v>
      </c>
      <c r="K210" s="12">
        <v>42615.142870370371</v>
      </c>
      <c r="L210" s="13">
        <v>42645.142870370371</v>
      </c>
      <c r="M210">
        <v>2016</v>
      </c>
    </row>
    <row r="211" spans="1:13" ht="30">
      <c r="A211">
        <v>3948</v>
      </c>
      <c r="B211" s="3" t="s">
        <v>3945</v>
      </c>
      <c r="C211" s="3" t="s">
        <v>8056</v>
      </c>
      <c r="D211" s="6">
        <v>30000</v>
      </c>
      <c r="E211" s="8">
        <v>0</v>
      </c>
      <c r="F211" t="s">
        <v>8220</v>
      </c>
      <c r="G211" t="s">
        <v>8274</v>
      </c>
      <c r="H211" s="9">
        <v>0</v>
      </c>
      <c r="I211">
        <v>0</v>
      </c>
      <c r="J211" t="s">
        <v>8366</v>
      </c>
      <c r="K211" s="12">
        <v>41829.325497685182</v>
      </c>
      <c r="L211" s="13">
        <v>41889.325497685182</v>
      </c>
      <c r="M211">
        <v>2014</v>
      </c>
    </row>
    <row r="212" spans="1:13" ht="45">
      <c r="A212">
        <v>3949</v>
      </c>
      <c r="B212" s="3" t="s">
        <v>3946</v>
      </c>
      <c r="C212" s="3" t="s">
        <v>8057</v>
      </c>
      <c r="D212" s="6">
        <v>10000</v>
      </c>
      <c r="E212" s="8">
        <v>1577</v>
      </c>
      <c r="F212" t="s">
        <v>8220</v>
      </c>
      <c r="G212" t="s">
        <v>8274</v>
      </c>
      <c r="H212" s="9">
        <v>16</v>
      </c>
      <c r="I212">
        <v>49.28</v>
      </c>
      <c r="J212" t="s">
        <v>8362</v>
      </c>
      <c r="K212" s="12">
        <v>42016.120613425926</v>
      </c>
      <c r="L212" s="13">
        <v>42046.120613425926</v>
      </c>
      <c r="M212">
        <v>2015</v>
      </c>
    </row>
    <row r="213" spans="1:13" ht="30">
      <c r="A213">
        <v>3950</v>
      </c>
      <c r="B213" s="3" t="s">
        <v>3947</v>
      </c>
      <c r="C213" s="3" t="s">
        <v>8058</v>
      </c>
      <c r="D213" s="6">
        <v>4000</v>
      </c>
      <c r="E213" s="8">
        <v>25</v>
      </c>
      <c r="F213" t="s">
        <v>8220</v>
      </c>
      <c r="G213" t="s">
        <v>8274</v>
      </c>
      <c r="H213" s="9">
        <v>1</v>
      </c>
      <c r="I213">
        <v>25</v>
      </c>
      <c r="J213" t="s">
        <v>8360</v>
      </c>
      <c r="K213" s="12">
        <v>42439.702314814815</v>
      </c>
      <c r="L213" s="13">
        <v>42468.774305555555</v>
      </c>
      <c r="M213">
        <v>2016</v>
      </c>
    </row>
    <row r="214" spans="1:13" ht="30">
      <c r="A214">
        <v>3951</v>
      </c>
      <c r="B214" s="3" t="s">
        <v>3948</v>
      </c>
      <c r="C214" s="3" t="s">
        <v>6961</v>
      </c>
      <c r="D214" s="6">
        <v>200000</v>
      </c>
      <c r="E214" s="8">
        <v>1</v>
      </c>
      <c r="F214" t="s">
        <v>8220</v>
      </c>
      <c r="G214" t="s">
        <v>8274</v>
      </c>
      <c r="H214" s="9">
        <v>0</v>
      </c>
      <c r="I214">
        <v>1</v>
      </c>
      <c r="J214" t="s">
        <v>8370</v>
      </c>
      <c r="K214" s="12">
        <v>42433.825717592597</v>
      </c>
      <c r="L214" s="13">
        <v>42493.784050925926</v>
      </c>
      <c r="M214">
        <v>2016</v>
      </c>
    </row>
    <row r="215" spans="1:13" ht="30">
      <c r="A215">
        <v>3952</v>
      </c>
      <c r="B215" s="3" t="s">
        <v>3949</v>
      </c>
      <c r="C215" s="3" t="s">
        <v>8059</v>
      </c>
      <c r="D215" s="6">
        <v>26000</v>
      </c>
      <c r="E215" s="8">
        <v>25</v>
      </c>
      <c r="F215" t="s">
        <v>8220</v>
      </c>
      <c r="G215" t="s">
        <v>8274</v>
      </c>
      <c r="H215" s="9">
        <v>0</v>
      </c>
      <c r="I215">
        <v>25</v>
      </c>
      <c r="J215" t="s">
        <v>8365</v>
      </c>
      <c r="K215" s="12">
        <v>42243.790393518517</v>
      </c>
      <c r="L215" s="13">
        <v>42303.790393518517</v>
      </c>
      <c r="M215">
        <v>2015</v>
      </c>
    </row>
    <row r="216" spans="1:13" ht="30">
      <c r="A216">
        <v>3953</v>
      </c>
      <c r="B216" s="3" t="s">
        <v>3950</v>
      </c>
      <c r="C216" s="3" t="s">
        <v>8060</v>
      </c>
      <c r="D216" s="6">
        <v>17600</v>
      </c>
      <c r="E216" s="8">
        <v>0</v>
      </c>
      <c r="F216" t="s">
        <v>8220</v>
      </c>
      <c r="G216" t="s">
        <v>8274</v>
      </c>
      <c r="H216" s="9">
        <v>0</v>
      </c>
      <c r="I216">
        <v>0</v>
      </c>
      <c r="J216" t="s">
        <v>8363</v>
      </c>
      <c r="K216" s="12">
        <v>42550.048449074078</v>
      </c>
      <c r="L216" s="13">
        <v>42580.978472222225</v>
      </c>
      <c r="M216">
        <v>2016</v>
      </c>
    </row>
    <row r="217" spans="1:13" ht="30">
      <c r="A217">
        <v>3954</v>
      </c>
      <c r="B217" s="3" t="s">
        <v>3951</v>
      </c>
      <c r="C217" s="3" t="s">
        <v>8061</v>
      </c>
      <c r="D217" s="6">
        <v>25000</v>
      </c>
      <c r="E217" s="8">
        <v>0</v>
      </c>
      <c r="F217" t="s">
        <v>8220</v>
      </c>
      <c r="G217" t="s">
        <v>8274</v>
      </c>
      <c r="H217" s="9">
        <v>0</v>
      </c>
      <c r="I217">
        <v>0</v>
      </c>
      <c r="J217" t="s">
        <v>8365</v>
      </c>
      <c r="K217" s="12">
        <v>41774.651203703703</v>
      </c>
      <c r="L217" s="13">
        <v>41834.651203703703</v>
      </c>
      <c r="M217">
        <v>2014</v>
      </c>
    </row>
    <row r="218" spans="1:13" ht="30">
      <c r="A218">
        <v>3955</v>
      </c>
      <c r="B218" s="3" t="s">
        <v>3952</v>
      </c>
      <c r="C218" s="3" t="s">
        <v>8062</v>
      </c>
      <c r="D218" s="6">
        <v>1750</v>
      </c>
      <c r="E218" s="8">
        <v>425</v>
      </c>
      <c r="F218" t="s">
        <v>8220</v>
      </c>
      <c r="G218" t="s">
        <v>8274</v>
      </c>
      <c r="H218" s="9">
        <v>24</v>
      </c>
      <c r="I218">
        <v>53.13</v>
      </c>
      <c r="J218" t="s">
        <v>8360</v>
      </c>
      <c r="K218" s="12">
        <v>42306.848854166667</v>
      </c>
      <c r="L218" s="13">
        <v>42336.890520833331</v>
      </c>
      <c r="M218">
        <v>2015</v>
      </c>
    </row>
    <row r="219" spans="1:13" ht="30">
      <c r="A219">
        <v>3956</v>
      </c>
      <c r="B219" s="3" t="s">
        <v>3953</v>
      </c>
      <c r="C219" s="3" t="s">
        <v>8063</v>
      </c>
      <c r="D219" s="6">
        <v>5500</v>
      </c>
      <c r="E219" s="8">
        <v>0</v>
      </c>
      <c r="F219" t="s">
        <v>8220</v>
      </c>
      <c r="G219" t="s">
        <v>8274</v>
      </c>
      <c r="H219" s="9">
        <v>0</v>
      </c>
      <c r="I219">
        <v>0</v>
      </c>
      <c r="J219" t="s">
        <v>8361</v>
      </c>
      <c r="K219" s="12">
        <v>42457.932025462964</v>
      </c>
      <c r="L219" s="13">
        <v>42485.013888888891</v>
      </c>
      <c r="M219">
        <v>2016</v>
      </c>
    </row>
    <row r="220" spans="1:13" ht="30">
      <c r="A220">
        <v>3957</v>
      </c>
      <c r="B220" s="3" t="s">
        <v>3954</v>
      </c>
      <c r="C220" s="3" t="s">
        <v>8064</v>
      </c>
      <c r="D220" s="6">
        <v>28000</v>
      </c>
      <c r="E220" s="8">
        <v>7</v>
      </c>
      <c r="F220" t="s">
        <v>8220</v>
      </c>
      <c r="G220" t="s">
        <v>8274</v>
      </c>
      <c r="H220" s="9">
        <v>0</v>
      </c>
      <c r="I220">
        <v>7</v>
      </c>
      <c r="J220" t="s">
        <v>8365</v>
      </c>
      <c r="K220" s="12">
        <v>42513.976319444439</v>
      </c>
      <c r="L220" s="13">
        <v>42559.976319444439</v>
      </c>
      <c r="M220">
        <v>2016</v>
      </c>
    </row>
    <row r="221" spans="1:13" ht="45">
      <c r="A221">
        <v>3958</v>
      </c>
      <c r="B221" s="3" t="s">
        <v>3955</v>
      </c>
      <c r="C221" s="3" t="s">
        <v>8065</v>
      </c>
      <c r="D221" s="6">
        <v>2000</v>
      </c>
      <c r="E221" s="8">
        <v>641</v>
      </c>
      <c r="F221" t="s">
        <v>8220</v>
      </c>
      <c r="G221" t="s">
        <v>8274</v>
      </c>
      <c r="H221" s="9">
        <v>32</v>
      </c>
      <c r="I221">
        <v>40.06</v>
      </c>
      <c r="J221" t="s">
        <v>8360</v>
      </c>
      <c r="K221" s="12">
        <v>41816.950370370374</v>
      </c>
      <c r="L221" s="13">
        <v>41853.583333333336</v>
      </c>
      <c r="M221">
        <v>2014</v>
      </c>
    </row>
    <row r="222" spans="1:13" ht="30">
      <c r="A222">
        <v>3959</v>
      </c>
      <c r="B222" s="3" t="s">
        <v>3956</v>
      </c>
      <c r="C222" s="3" t="s">
        <v>8066</v>
      </c>
      <c r="D222" s="6">
        <v>1200</v>
      </c>
      <c r="E222" s="8">
        <v>292</v>
      </c>
      <c r="F222" t="s">
        <v>8220</v>
      </c>
      <c r="G222" t="s">
        <v>8274</v>
      </c>
      <c r="H222" s="9">
        <v>24</v>
      </c>
      <c r="I222">
        <v>24.33</v>
      </c>
      <c r="J222" t="s">
        <v>8360</v>
      </c>
      <c r="K222" s="12">
        <v>41880.788842592592</v>
      </c>
      <c r="L222" s="13">
        <v>41910.788842592592</v>
      </c>
      <c r="M222">
        <v>2014</v>
      </c>
    </row>
    <row r="223" spans="1:13" ht="30">
      <c r="A223">
        <v>3960</v>
      </c>
      <c r="B223" s="3" t="s">
        <v>3957</v>
      </c>
      <c r="C223" s="3" t="s">
        <v>8067</v>
      </c>
      <c r="D223" s="6">
        <v>3000</v>
      </c>
      <c r="E223" s="8">
        <v>45</v>
      </c>
      <c r="F223" t="s">
        <v>8220</v>
      </c>
      <c r="G223" t="s">
        <v>8274</v>
      </c>
      <c r="H223" s="9">
        <v>2</v>
      </c>
      <c r="I223">
        <v>11.25</v>
      </c>
      <c r="J223" t="s">
        <v>8360</v>
      </c>
      <c r="K223" s="12">
        <v>42342.845555555556</v>
      </c>
      <c r="L223" s="13">
        <v>42372.845555555556</v>
      </c>
      <c r="M223">
        <v>2015</v>
      </c>
    </row>
    <row r="224" spans="1:13" ht="30">
      <c r="A224">
        <v>3961</v>
      </c>
      <c r="B224" s="3" t="s">
        <v>3958</v>
      </c>
      <c r="C224" s="3" t="s">
        <v>8068</v>
      </c>
      <c r="D224" s="6">
        <v>5000</v>
      </c>
      <c r="E224" s="8">
        <v>21</v>
      </c>
      <c r="F224" t="s">
        <v>8220</v>
      </c>
      <c r="G224" t="s">
        <v>8274</v>
      </c>
      <c r="H224" s="9">
        <v>0</v>
      </c>
      <c r="I224">
        <v>10.5</v>
      </c>
      <c r="J224" t="s">
        <v>8361</v>
      </c>
      <c r="K224" s="12">
        <v>41745.891319444447</v>
      </c>
      <c r="L224" s="13">
        <v>41767.891319444447</v>
      </c>
      <c r="M224">
        <v>2014</v>
      </c>
    </row>
    <row r="225" spans="1:13" ht="45">
      <c r="A225">
        <v>3962</v>
      </c>
      <c r="B225" s="3" t="s">
        <v>3959</v>
      </c>
      <c r="C225" s="3" t="s">
        <v>8069</v>
      </c>
      <c r="D225" s="6">
        <v>1400</v>
      </c>
      <c r="E225" s="8">
        <v>45</v>
      </c>
      <c r="F225" t="s">
        <v>8220</v>
      </c>
      <c r="G225" t="s">
        <v>8274</v>
      </c>
      <c r="H225" s="9">
        <v>3</v>
      </c>
      <c r="I225">
        <v>15</v>
      </c>
      <c r="J225" t="s">
        <v>8360</v>
      </c>
      <c r="K225" s="12">
        <v>42311.621458333335</v>
      </c>
      <c r="L225" s="13">
        <v>42336.621458333335</v>
      </c>
      <c r="M225">
        <v>2015</v>
      </c>
    </row>
    <row r="226" spans="1:13" ht="45">
      <c r="A226">
        <v>3963</v>
      </c>
      <c r="B226" s="3" t="s">
        <v>3960</v>
      </c>
      <c r="C226" s="3" t="s">
        <v>8070</v>
      </c>
      <c r="D226" s="6">
        <v>10000</v>
      </c>
      <c r="E226" s="8">
        <v>0</v>
      </c>
      <c r="F226" t="s">
        <v>8220</v>
      </c>
      <c r="G226" t="s">
        <v>8274</v>
      </c>
      <c r="H226" s="9">
        <v>0</v>
      </c>
      <c r="I226">
        <v>0</v>
      </c>
      <c r="J226" t="s">
        <v>8362</v>
      </c>
      <c r="K226" s="12">
        <v>42296.154131944444</v>
      </c>
      <c r="L226" s="13">
        <v>42326.195798611108</v>
      </c>
      <c r="M226">
        <v>2015</v>
      </c>
    </row>
    <row r="227" spans="1:13" ht="30">
      <c r="A227">
        <v>3964</v>
      </c>
      <c r="B227" s="3" t="s">
        <v>3961</v>
      </c>
      <c r="C227" s="3" t="s">
        <v>8071</v>
      </c>
      <c r="D227" s="6">
        <v>2000</v>
      </c>
      <c r="E227" s="8">
        <v>126</v>
      </c>
      <c r="F227" t="s">
        <v>8220</v>
      </c>
      <c r="G227" t="s">
        <v>8274</v>
      </c>
      <c r="H227" s="9">
        <v>6</v>
      </c>
      <c r="I227">
        <v>42</v>
      </c>
      <c r="J227" t="s">
        <v>8360</v>
      </c>
      <c r="K227" s="12">
        <v>42053.722060185188</v>
      </c>
      <c r="L227" s="13">
        <v>42113.680393518516</v>
      </c>
      <c r="M227">
        <v>2015</v>
      </c>
    </row>
    <row r="228" spans="1:13" ht="30">
      <c r="A228">
        <v>3965</v>
      </c>
      <c r="B228" s="3" t="s">
        <v>3962</v>
      </c>
      <c r="C228" s="3" t="s">
        <v>8072</v>
      </c>
      <c r="D228" s="6">
        <v>2000</v>
      </c>
      <c r="E228" s="8">
        <v>285</v>
      </c>
      <c r="F228" t="s">
        <v>8220</v>
      </c>
      <c r="G228" t="s">
        <v>8274</v>
      </c>
      <c r="H228" s="9">
        <v>14</v>
      </c>
      <c r="I228">
        <v>71.25</v>
      </c>
      <c r="J228" t="s">
        <v>8360</v>
      </c>
      <c r="K228" s="12">
        <v>42414.235879629632</v>
      </c>
      <c r="L228" s="13">
        <v>42474.194212962961</v>
      </c>
      <c r="M228">
        <v>2016</v>
      </c>
    </row>
    <row r="229" spans="1:13" ht="30">
      <c r="A229">
        <v>3966</v>
      </c>
      <c r="B229" s="3" t="s">
        <v>3963</v>
      </c>
      <c r="C229" s="3" t="s">
        <v>8073</v>
      </c>
      <c r="D229" s="6">
        <v>7500</v>
      </c>
      <c r="E229" s="8">
        <v>45</v>
      </c>
      <c r="F229" t="s">
        <v>8220</v>
      </c>
      <c r="G229" t="s">
        <v>8274</v>
      </c>
      <c r="H229" s="9">
        <v>1</v>
      </c>
      <c r="I229">
        <v>22.5</v>
      </c>
      <c r="J229" t="s">
        <v>8361</v>
      </c>
      <c r="K229" s="12">
        <v>41801.711550925924</v>
      </c>
      <c r="L229" s="13">
        <v>41844.124305555553</v>
      </c>
      <c r="M229">
        <v>2014</v>
      </c>
    </row>
    <row r="230" spans="1:13" ht="30">
      <c r="A230">
        <v>3967</v>
      </c>
      <c r="B230" s="3" t="s">
        <v>3964</v>
      </c>
      <c r="C230" s="3" t="s">
        <v>8074</v>
      </c>
      <c r="D230" s="6">
        <v>1700</v>
      </c>
      <c r="E230" s="8">
        <v>410</v>
      </c>
      <c r="F230" t="s">
        <v>8220</v>
      </c>
      <c r="G230" t="s">
        <v>8274</v>
      </c>
      <c r="H230" s="9">
        <v>24</v>
      </c>
      <c r="I230">
        <v>41</v>
      </c>
      <c r="J230" t="s">
        <v>8360</v>
      </c>
      <c r="K230" s="12">
        <v>42770.290590277778</v>
      </c>
      <c r="L230" s="13">
        <v>42800.290590277778</v>
      </c>
      <c r="M230">
        <v>2017</v>
      </c>
    </row>
    <row r="231" spans="1:13" ht="30">
      <c r="A231">
        <v>3968</v>
      </c>
      <c r="B231" s="3" t="s">
        <v>3965</v>
      </c>
      <c r="C231" s="3" t="s">
        <v>8075</v>
      </c>
      <c r="D231" s="6">
        <v>5000</v>
      </c>
      <c r="E231" s="8">
        <v>527</v>
      </c>
      <c r="F231" t="s">
        <v>8220</v>
      </c>
      <c r="G231" t="s">
        <v>8274</v>
      </c>
      <c r="H231" s="9">
        <v>11</v>
      </c>
      <c r="I231">
        <v>47.91</v>
      </c>
      <c r="J231" t="s">
        <v>8361</v>
      </c>
      <c r="K231" s="12">
        <v>42452.815659722226</v>
      </c>
      <c r="L231" s="13">
        <v>42512.815659722226</v>
      </c>
      <c r="M231">
        <v>2016</v>
      </c>
    </row>
    <row r="232" spans="1:13" ht="30">
      <c r="A232">
        <v>3969</v>
      </c>
      <c r="B232" s="3" t="s">
        <v>3966</v>
      </c>
      <c r="C232" s="3" t="s">
        <v>8076</v>
      </c>
      <c r="D232" s="6">
        <v>2825</v>
      </c>
      <c r="E232" s="8">
        <v>211</v>
      </c>
      <c r="F232" t="s">
        <v>8220</v>
      </c>
      <c r="G232" t="s">
        <v>8274</v>
      </c>
      <c r="H232" s="9">
        <v>7</v>
      </c>
      <c r="I232">
        <v>35.17</v>
      </c>
      <c r="J232" t="s">
        <v>8360</v>
      </c>
      <c r="K232" s="12">
        <v>42601.854699074072</v>
      </c>
      <c r="L232" s="13">
        <v>42611.163194444445</v>
      </c>
      <c r="M232">
        <v>2016</v>
      </c>
    </row>
    <row r="233" spans="1:13" ht="45">
      <c r="A233">
        <v>3970</v>
      </c>
      <c r="B233" s="3" t="s">
        <v>3967</v>
      </c>
      <c r="C233" s="3" t="s">
        <v>8077</v>
      </c>
      <c r="D233" s="6">
        <v>15000</v>
      </c>
      <c r="E233" s="8">
        <v>11</v>
      </c>
      <c r="F233" t="s">
        <v>8220</v>
      </c>
      <c r="G233" t="s">
        <v>8274</v>
      </c>
      <c r="H233" s="9">
        <v>0</v>
      </c>
      <c r="I233">
        <v>5.5</v>
      </c>
      <c r="J233" t="s">
        <v>8363</v>
      </c>
      <c r="K233" s="12">
        <v>42447.863553240735</v>
      </c>
      <c r="L233" s="13">
        <v>42477.863553240735</v>
      </c>
      <c r="M233">
        <v>2016</v>
      </c>
    </row>
    <row r="234" spans="1:13" ht="30">
      <c r="A234">
        <v>3971</v>
      </c>
      <c r="B234" s="3" t="s">
        <v>3968</v>
      </c>
      <c r="C234" s="3" t="s">
        <v>8078</v>
      </c>
      <c r="D234" s="6">
        <v>14000</v>
      </c>
      <c r="E234" s="8">
        <v>136</v>
      </c>
      <c r="F234" t="s">
        <v>8220</v>
      </c>
      <c r="G234" t="s">
        <v>8274</v>
      </c>
      <c r="H234" s="9">
        <v>1</v>
      </c>
      <c r="I234">
        <v>22.67</v>
      </c>
      <c r="J234" t="s">
        <v>8362</v>
      </c>
      <c r="K234" s="12">
        <v>41811.536180555559</v>
      </c>
      <c r="L234" s="13">
        <v>41841.536180555559</v>
      </c>
      <c r="M234">
        <v>2014</v>
      </c>
    </row>
    <row r="235" spans="1:13" ht="30">
      <c r="A235">
        <v>3972</v>
      </c>
      <c r="B235" s="3" t="s">
        <v>3969</v>
      </c>
      <c r="C235" s="3" t="s">
        <v>8079</v>
      </c>
      <c r="D235" s="6">
        <v>1000</v>
      </c>
      <c r="E235" s="8">
        <v>211</v>
      </c>
      <c r="F235" t="s">
        <v>8220</v>
      </c>
      <c r="G235" t="s">
        <v>8274</v>
      </c>
      <c r="H235" s="9">
        <v>21</v>
      </c>
      <c r="I235">
        <v>26.38</v>
      </c>
      <c r="J235" t="s">
        <v>8360</v>
      </c>
      <c r="K235" s="12">
        <v>41981.067523148144</v>
      </c>
      <c r="L235" s="13">
        <v>42041.067523148144</v>
      </c>
      <c r="M235">
        <v>2014</v>
      </c>
    </row>
    <row r="236" spans="1:13" ht="30">
      <c r="A236">
        <v>3973</v>
      </c>
      <c r="B236" s="3" t="s">
        <v>3970</v>
      </c>
      <c r="C236" s="3" t="s">
        <v>8080</v>
      </c>
      <c r="D236" s="6">
        <v>5000</v>
      </c>
      <c r="E236" s="8">
        <v>3905</v>
      </c>
      <c r="F236" t="s">
        <v>8220</v>
      </c>
      <c r="G236" t="s">
        <v>8274</v>
      </c>
      <c r="H236" s="9">
        <v>78</v>
      </c>
      <c r="I236">
        <v>105.54</v>
      </c>
      <c r="J236" t="s">
        <v>8361</v>
      </c>
      <c r="K236" s="12">
        <v>42469.68414351852</v>
      </c>
      <c r="L236" s="13">
        <v>42499.166666666672</v>
      </c>
      <c r="M236">
        <v>2016</v>
      </c>
    </row>
    <row r="237" spans="1:13" ht="30">
      <c r="A237">
        <v>3974</v>
      </c>
      <c r="B237" s="3" t="s">
        <v>3971</v>
      </c>
      <c r="C237" s="3" t="s">
        <v>8081</v>
      </c>
      <c r="D237" s="6">
        <v>1000</v>
      </c>
      <c r="E237" s="8">
        <v>320</v>
      </c>
      <c r="F237" t="s">
        <v>8220</v>
      </c>
      <c r="G237" t="s">
        <v>8274</v>
      </c>
      <c r="H237" s="9">
        <v>32</v>
      </c>
      <c r="I237">
        <v>29.09</v>
      </c>
      <c r="J237" t="s">
        <v>8360</v>
      </c>
      <c r="K237" s="12">
        <v>42493.546851851846</v>
      </c>
      <c r="L237" s="13">
        <v>42523.546851851846</v>
      </c>
      <c r="M237">
        <v>2016</v>
      </c>
    </row>
    <row r="238" spans="1:13" ht="30">
      <c r="A238">
        <v>3975</v>
      </c>
      <c r="B238" s="3" t="s">
        <v>3972</v>
      </c>
      <c r="C238" s="3" t="s">
        <v>8082</v>
      </c>
      <c r="D238" s="6">
        <v>678</v>
      </c>
      <c r="E238" s="8">
        <v>0</v>
      </c>
      <c r="F238" t="s">
        <v>8220</v>
      </c>
      <c r="G238" t="s">
        <v>8274</v>
      </c>
      <c r="H238" s="9">
        <v>0</v>
      </c>
      <c r="I238">
        <v>0</v>
      </c>
      <c r="J238" t="s">
        <v>8359</v>
      </c>
      <c r="K238" s="12">
        <v>42534.866875</v>
      </c>
      <c r="L238" s="13">
        <v>42564.866875</v>
      </c>
      <c r="M238">
        <v>2016</v>
      </c>
    </row>
    <row r="239" spans="1:13" ht="45">
      <c r="A239">
        <v>3976</v>
      </c>
      <c r="B239" s="3" t="s">
        <v>3973</v>
      </c>
      <c r="C239" s="3" t="s">
        <v>8083</v>
      </c>
      <c r="D239" s="6">
        <v>1300</v>
      </c>
      <c r="E239" s="8">
        <v>620</v>
      </c>
      <c r="F239" t="s">
        <v>8220</v>
      </c>
      <c r="G239" t="s">
        <v>8274</v>
      </c>
      <c r="H239" s="9">
        <v>48</v>
      </c>
      <c r="I239">
        <v>62</v>
      </c>
      <c r="J239" t="s">
        <v>8360</v>
      </c>
      <c r="K239" s="12">
        <v>41830.858344907407</v>
      </c>
      <c r="L239" s="13">
        <v>41852.291666666664</v>
      </c>
      <c r="M239">
        <v>2014</v>
      </c>
    </row>
    <row r="240" spans="1:13" ht="30">
      <c r="A240">
        <v>3977</v>
      </c>
      <c r="B240" s="3" t="s">
        <v>3974</v>
      </c>
      <c r="C240" s="3" t="s">
        <v>8084</v>
      </c>
      <c r="D240" s="6">
        <v>90000</v>
      </c>
      <c r="E240" s="8">
        <v>1305</v>
      </c>
      <c r="F240" t="s">
        <v>8220</v>
      </c>
      <c r="G240" t="s">
        <v>8274</v>
      </c>
      <c r="H240" s="9">
        <v>1</v>
      </c>
      <c r="I240">
        <v>217.5</v>
      </c>
      <c r="J240" t="s">
        <v>8370</v>
      </c>
      <c r="K240" s="12">
        <v>42543.788564814815</v>
      </c>
      <c r="L240" s="13">
        <v>42573.788564814815</v>
      </c>
      <c r="M240">
        <v>2016</v>
      </c>
    </row>
    <row r="241" spans="1:13" ht="30">
      <c r="A241">
        <v>3978</v>
      </c>
      <c r="B241" s="3" t="s">
        <v>3975</v>
      </c>
      <c r="C241" s="3" t="s">
        <v>8085</v>
      </c>
      <c r="D241" s="6">
        <v>2000</v>
      </c>
      <c r="E241" s="8">
        <v>214</v>
      </c>
      <c r="F241" t="s">
        <v>8220</v>
      </c>
      <c r="G241" t="s">
        <v>8274</v>
      </c>
      <c r="H241" s="9">
        <v>11</v>
      </c>
      <c r="I241">
        <v>26.75</v>
      </c>
      <c r="J241" t="s">
        <v>8360</v>
      </c>
      <c r="K241" s="12">
        <v>41975.642974537041</v>
      </c>
      <c r="L241" s="13">
        <v>42035.642974537041</v>
      </c>
      <c r="M241">
        <v>2014</v>
      </c>
    </row>
    <row r="242" spans="1:13" ht="30">
      <c r="A242">
        <v>3979</v>
      </c>
      <c r="B242" s="3" t="s">
        <v>3976</v>
      </c>
      <c r="C242" s="3" t="s">
        <v>8086</v>
      </c>
      <c r="D242" s="6">
        <v>6000</v>
      </c>
      <c r="E242" s="8">
        <v>110</v>
      </c>
      <c r="F242" t="s">
        <v>8220</v>
      </c>
      <c r="G242" t="s">
        <v>8274</v>
      </c>
      <c r="H242" s="9">
        <v>2</v>
      </c>
      <c r="I242">
        <v>18.329999999999998</v>
      </c>
      <c r="J242" t="s">
        <v>8361</v>
      </c>
      <c r="K242" s="12">
        <v>42069.903437500005</v>
      </c>
      <c r="L242" s="13">
        <v>42092.833333333328</v>
      </c>
      <c r="M242">
        <v>2015</v>
      </c>
    </row>
    <row r="243" spans="1:13" ht="30">
      <c r="A243">
        <v>3980</v>
      </c>
      <c r="B243" s="3" t="s">
        <v>3977</v>
      </c>
      <c r="C243" s="3" t="s">
        <v>8087</v>
      </c>
      <c r="D243" s="6">
        <v>2500</v>
      </c>
      <c r="E243" s="8">
        <v>450</v>
      </c>
      <c r="F243" t="s">
        <v>8220</v>
      </c>
      <c r="G243" t="s">
        <v>8274</v>
      </c>
      <c r="H243" s="9">
        <v>18</v>
      </c>
      <c r="I243">
        <v>64.290000000000006</v>
      </c>
      <c r="J243" t="s">
        <v>8360</v>
      </c>
      <c r="K243" s="12">
        <v>41795.598923611113</v>
      </c>
      <c r="L243" s="13">
        <v>41825.598923611113</v>
      </c>
      <c r="M243">
        <v>2014</v>
      </c>
    </row>
    <row r="244" spans="1:13" ht="30">
      <c r="A244">
        <v>3981</v>
      </c>
      <c r="B244" s="3" t="s">
        <v>3358</v>
      </c>
      <c r="C244" s="3" t="s">
        <v>7469</v>
      </c>
      <c r="D244" s="6">
        <v>30000</v>
      </c>
      <c r="E244" s="8">
        <v>1225</v>
      </c>
      <c r="F244" t="s">
        <v>8220</v>
      </c>
      <c r="G244" t="s">
        <v>8274</v>
      </c>
      <c r="H244" s="9">
        <v>4</v>
      </c>
      <c r="I244">
        <v>175</v>
      </c>
      <c r="J244" t="s">
        <v>8366</v>
      </c>
      <c r="K244" s="12">
        <v>42508.179965277777</v>
      </c>
      <c r="L244" s="13">
        <v>42568.179965277777</v>
      </c>
      <c r="M244">
        <v>2016</v>
      </c>
    </row>
    <row r="245" spans="1:13" ht="45">
      <c r="A245">
        <v>3982</v>
      </c>
      <c r="B245" s="3" t="s">
        <v>3978</v>
      </c>
      <c r="C245" s="3" t="s">
        <v>8088</v>
      </c>
      <c r="D245" s="6">
        <v>850</v>
      </c>
      <c r="E245" s="8">
        <v>170</v>
      </c>
      <c r="F245" t="s">
        <v>8220</v>
      </c>
      <c r="G245" t="s">
        <v>8274</v>
      </c>
      <c r="H245" s="9">
        <v>20</v>
      </c>
      <c r="I245">
        <v>34</v>
      </c>
      <c r="J245" t="s">
        <v>8359</v>
      </c>
      <c r="K245" s="12">
        <v>42132.809953703705</v>
      </c>
      <c r="L245" s="13">
        <v>42192.809953703705</v>
      </c>
      <c r="M245">
        <v>2015</v>
      </c>
    </row>
    <row r="246" spans="1:13" ht="30">
      <c r="A246">
        <v>3983</v>
      </c>
      <c r="B246" s="3" t="s">
        <v>3979</v>
      </c>
      <c r="C246" s="3" t="s">
        <v>8089</v>
      </c>
      <c r="D246" s="6">
        <v>11140</v>
      </c>
      <c r="E246" s="8">
        <v>3877</v>
      </c>
      <c r="F246" t="s">
        <v>8220</v>
      </c>
      <c r="G246" t="s">
        <v>8274</v>
      </c>
      <c r="H246" s="9">
        <v>35</v>
      </c>
      <c r="I246">
        <v>84.28</v>
      </c>
      <c r="J246" t="s">
        <v>8362</v>
      </c>
      <c r="K246" s="12">
        <v>41747.86986111111</v>
      </c>
      <c r="L246" s="13">
        <v>41779.290972222225</v>
      </c>
      <c r="M246">
        <v>2014</v>
      </c>
    </row>
    <row r="247" spans="1:13" ht="30">
      <c r="A247">
        <v>3984</v>
      </c>
      <c r="B247" s="3" t="s">
        <v>3980</v>
      </c>
      <c r="C247" s="3" t="s">
        <v>8090</v>
      </c>
      <c r="D247" s="6">
        <v>1500</v>
      </c>
      <c r="E247" s="8">
        <v>95</v>
      </c>
      <c r="F247" t="s">
        <v>8220</v>
      </c>
      <c r="G247" t="s">
        <v>8274</v>
      </c>
      <c r="H247" s="9">
        <v>6</v>
      </c>
      <c r="I247">
        <v>9.5</v>
      </c>
      <c r="J247" t="s">
        <v>8360</v>
      </c>
      <c r="K247" s="12">
        <v>41920.963472222218</v>
      </c>
      <c r="L247" s="13">
        <v>41951</v>
      </c>
      <c r="M247">
        <v>2014</v>
      </c>
    </row>
    <row r="248" spans="1:13" ht="30">
      <c r="A248">
        <v>3985</v>
      </c>
      <c r="B248" s="3" t="s">
        <v>3981</v>
      </c>
      <c r="C248" s="3" t="s">
        <v>8091</v>
      </c>
      <c r="D248" s="6">
        <v>2000</v>
      </c>
      <c r="E248" s="8">
        <v>641</v>
      </c>
      <c r="F248" t="s">
        <v>8220</v>
      </c>
      <c r="G248" t="s">
        <v>8274</v>
      </c>
      <c r="H248" s="9">
        <v>32</v>
      </c>
      <c r="I248">
        <v>33.74</v>
      </c>
      <c r="J248" t="s">
        <v>8360</v>
      </c>
      <c r="K248" s="12">
        <v>42399.707407407404</v>
      </c>
      <c r="L248" s="13">
        <v>42420.878472222219</v>
      </c>
      <c r="M248">
        <v>2016</v>
      </c>
    </row>
    <row r="249" spans="1:13" ht="30">
      <c r="A249">
        <v>3986</v>
      </c>
      <c r="B249" s="3" t="s">
        <v>3982</v>
      </c>
      <c r="C249" s="3" t="s">
        <v>8092</v>
      </c>
      <c r="D249" s="6">
        <v>5000</v>
      </c>
      <c r="E249" s="8">
        <v>488</v>
      </c>
      <c r="F249" t="s">
        <v>8220</v>
      </c>
      <c r="G249" t="s">
        <v>8274</v>
      </c>
      <c r="H249" s="9">
        <v>10</v>
      </c>
      <c r="I249">
        <v>37.54</v>
      </c>
      <c r="J249" t="s">
        <v>8361</v>
      </c>
      <c r="K249" s="12">
        <v>42467.548541666663</v>
      </c>
      <c r="L249" s="13">
        <v>42496.544444444444</v>
      </c>
      <c r="M249">
        <v>2016</v>
      </c>
    </row>
    <row r="250" spans="1:13" ht="30">
      <c r="A250">
        <v>3987</v>
      </c>
      <c r="B250" s="3" t="s">
        <v>3983</v>
      </c>
      <c r="C250" s="3" t="s">
        <v>8093</v>
      </c>
      <c r="D250" s="6">
        <v>400</v>
      </c>
      <c r="E250" s="8">
        <v>151</v>
      </c>
      <c r="F250" t="s">
        <v>8220</v>
      </c>
      <c r="G250" t="s">
        <v>8274</v>
      </c>
      <c r="H250" s="9">
        <v>38</v>
      </c>
      <c r="I250">
        <v>11.62</v>
      </c>
      <c r="J250" t="s">
        <v>8359</v>
      </c>
      <c r="K250" s="12">
        <v>41765.92465277778</v>
      </c>
      <c r="L250" s="13">
        <v>41775.92465277778</v>
      </c>
      <c r="M250">
        <v>2014</v>
      </c>
    </row>
    <row r="251" spans="1:13">
      <c r="A251">
        <v>3988</v>
      </c>
      <c r="B251" s="3" t="s">
        <v>3984</v>
      </c>
      <c r="C251" s="3" t="s">
        <v>8094</v>
      </c>
      <c r="D251" s="6">
        <v>1500</v>
      </c>
      <c r="E251" s="8">
        <v>32</v>
      </c>
      <c r="F251" t="s">
        <v>8220</v>
      </c>
      <c r="G251" t="s">
        <v>8274</v>
      </c>
      <c r="H251" s="9">
        <v>2</v>
      </c>
      <c r="I251">
        <v>8</v>
      </c>
      <c r="J251" t="s">
        <v>8360</v>
      </c>
      <c r="K251" s="12">
        <v>42230.08116898148</v>
      </c>
      <c r="L251" s="13">
        <v>42245.08116898148</v>
      </c>
      <c r="M251">
        <v>2015</v>
      </c>
    </row>
    <row r="252" spans="1:13" ht="30">
      <c r="A252">
        <v>3989</v>
      </c>
      <c r="B252" s="3" t="s">
        <v>3985</v>
      </c>
      <c r="C252" s="3" t="s">
        <v>8095</v>
      </c>
      <c r="D252" s="6">
        <v>3000</v>
      </c>
      <c r="E252" s="8">
        <v>0</v>
      </c>
      <c r="F252" t="s">
        <v>8220</v>
      </c>
      <c r="G252" t="s">
        <v>8274</v>
      </c>
      <c r="H252" s="9">
        <v>0</v>
      </c>
      <c r="I252">
        <v>0</v>
      </c>
      <c r="J252" t="s">
        <v>8360</v>
      </c>
      <c r="K252" s="12">
        <v>42286.749780092592</v>
      </c>
      <c r="L252" s="13">
        <v>42316.791446759264</v>
      </c>
      <c r="M252">
        <v>2015</v>
      </c>
    </row>
    <row r="253" spans="1:13" ht="30">
      <c r="A253">
        <v>3990</v>
      </c>
      <c r="B253" s="3" t="s">
        <v>3986</v>
      </c>
      <c r="C253" s="3" t="s">
        <v>8096</v>
      </c>
      <c r="D253" s="6">
        <v>1650</v>
      </c>
      <c r="E253" s="8">
        <v>69</v>
      </c>
      <c r="F253" t="s">
        <v>8220</v>
      </c>
      <c r="G253" t="s">
        <v>8274</v>
      </c>
      <c r="H253" s="9">
        <v>4</v>
      </c>
      <c r="I253">
        <v>23</v>
      </c>
      <c r="J253" t="s">
        <v>8360</v>
      </c>
      <c r="K253" s="12">
        <v>42401.672372685185</v>
      </c>
      <c r="L253" s="13">
        <v>42431.672372685185</v>
      </c>
      <c r="M253">
        <v>2016</v>
      </c>
    </row>
    <row r="254" spans="1:13" ht="30">
      <c r="A254">
        <v>3991</v>
      </c>
      <c r="B254" s="3" t="s">
        <v>3987</v>
      </c>
      <c r="C254" s="3" t="s">
        <v>8097</v>
      </c>
      <c r="D254" s="6">
        <v>500</v>
      </c>
      <c r="E254" s="8">
        <v>100</v>
      </c>
      <c r="F254" t="s">
        <v>8220</v>
      </c>
      <c r="G254" t="s">
        <v>8274</v>
      </c>
      <c r="H254" s="9">
        <v>20</v>
      </c>
      <c r="I254">
        <v>100</v>
      </c>
      <c r="J254" t="s">
        <v>8359</v>
      </c>
      <c r="K254" s="12">
        <v>42125.644467592589</v>
      </c>
      <c r="L254" s="13">
        <v>42155.644467592589</v>
      </c>
      <c r="M254">
        <v>2015</v>
      </c>
    </row>
    <row r="255" spans="1:13" ht="30">
      <c r="A255">
        <v>3992</v>
      </c>
      <c r="B255" s="3" t="s">
        <v>3988</v>
      </c>
      <c r="C255" s="3" t="s">
        <v>8098</v>
      </c>
      <c r="D255" s="6">
        <v>10000</v>
      </c>
      <c r="E255" s="8">
        <v>541</v>
      </c>
      <c r="F255" t="s">
        <v>8220</v>
      </c>
      <c r="G255" t="s">
        <v>8274</v>
      </c>
      <c r="H255" s="9">
        <v>5</v>
      </c>
      <c r="I255">
        <v>60.11</v>
      </c>
      <c r="J255" t="s">
        <v>8362</v>
      </c>
      <c r="K255" s="12">
        <v>42289.94049768518</v>
      </c>
      <c r="L255" s="13">
        <v>42349.982164351852</v>
      </c>
      <c r="M255">
        <v>2015</v>
      </c>
    </row>
    <row r="256" spans="1:13" ht="30">
      <c r="A256">
        <v>3993</v>
      </c>
      <c r="B256" s="3" t="s">
        <v>3989</v>
      </c>
      <c r="C256" s="3" t="s">
        <v>8099</v>
      </c>
      <c r="D256" s="6">
        <v>50000</v>
      </c>
      <c r="E256" s="8">
        <v>3</v>
      </c>
      <c r="F256" t="s">
        <v>8220</v>
      </c>
      <c r="G256" t="s">
        <v>8274</v>
      </c>
      <c r="H256" s="9">
        <v>0</v>
      </c>
      <c r="I256">
        <v>3</v>
      </c>
      <c r="J256" t="s">
        <v>8370</v>
      </c>
      <c r="K256" s="12">
        <v>42107.864722222221</v>
      </c>
      <c r="L256" s="13">
        <v>42137.864722222221</v>
      </c>
      <c r="M256">
        <v>2015</v>
      </c>
    </row>
    <row r="257" spans="1:13" ht="30">
      <c r="A257">
        <v>3994</v>
      </c>
      <c r="B257" s="3" t="s">
        <v>3990</v>
      </c>
      <c r="C257" s="3" t="s">
        <v>8100</v>
      </c>
      <c r="D257" s="6">
        <v>2000</v>
      </c>
      <c r="E257" s="8">
        <v>5</v>
      </c>
      <c r="F257" t="s">
        <v>8220</v>
      </c>
      <c r="G257" t="s">
        <v>8274</v>
      </c>
      <c r="H257" s="9">
        <v>0</v>
      </c>
      <c r="I257">
        <v>5</v>
      </c>
      <c r="J257" t="s">
        <v>8360</v>
      </c>
      <c r="K257" s="12">
        <v>41809.389930555553</v>
      </c>
      <c r="L257" s="13">
        <v>41839.389930555553</v>
      </c>
      <c r="M257">
        <v>2014</v>
      </c>
    </row>
    <row r="258" spans="1:13" ht="30">
      <c r="A258">
        <v>3995</v>
      </c>
      <c r="B258" s="3" t="s">
        <v>3991</v>
      </c>
      <c r="C258" s="3" t="s">
        <v>8101</v>
      </c>
      <c r="D258" s="6">
        <v>200</v>
      </c>
      <c r="E258" s="8">
        <v>70</v>
      </c>
      <c r="F258" t="s">
        <v>8220</v>
      </c>
      <c r="G258" t="s">
        <v>8274</v>
      </c>
      <c r="H258" s="9">
        <v>35</v>
      </c>
      <c r="I258">
        <v>17.5</v>
      </c>
      <c r="J258" t="s">
        <v>8359</v>
      </c>
      <c r="K258" s="12">
        <v>42019.683761574073</v>
      </c>
      <c r="L258" s="13">
        <v>42049.477083333331</v>
      </c>
      <c r="M258">
        <v>2015</v>
      </c>
    </row>
    <row r="259" spans="1:13" ht="30">
      <c r="A259">
        <v>3996</v>
      </c>
      <c r="B259" s="3" t="s">
        <v>3992</v>
      </c>
      <c r="C259" s="3" t="s">
        <v>8102</v>
      </c>
      <c r="D259" s="6">
        <v>3000</v>
      </c>
      <c r="E259" s="8">
        <v>497</v>
      </c>
      <c r="F259" t="s">
        <v>8220</v>
      </c>
      <c r="G259" t="s">
        <v>8274</v>
      </c>
      <c r="H259" s="9">
        <v>17</v>
      </c>
      <c r="I259">
        <v>29.24</v>
      </c>
      <c r="J259" t="s">
        <v>8360</v>
      </c>
      <c r="K259" s="12">
        <v>41950.26694444444</v>
      </c>
      <c r="L259" s="13">
        <v>41963.669444444444</v>
      </c>
      <c r="M259">
        <v>2014</v>
      </c>
    </row>
    <row r="260" spans="1:13" ht="30">
      <c r="A260">
        <v>3997</v>
      </c>
      <c r="B260" s="3" t="s">
        <v>3993</v>
      </c>
      <c r="C260" s="3" t="s">
        <v>8103</v>
      </c>
      <c r="D260" s="6">
        <v>3000</v>
      </c>
      <c r="E260" s="8">
        <v>0</v>
      </c>
      <c r="F260" t="s">
        <v>8220</v>
      </c>
      <c r="G260" t="s">
        <v>8274</v>
      </c>
      <c r="H260" s="9">
        <v>0</v>
      </c>
      <c r="I260">
        <v>0</v>
      </c>
      <c r="J260" t="s">
        <v>8360</v>
      </c>
      <c r="K260" s="12">
        <v>42069.391446759255</v>
      </c>
      <c r="L260" s="13">
        <v>42099.349780092598</v>
      </c>
      <c r="M260">
        <v>2015</v>
      </c>
    </row>
    <row r="261" spans="1:13" ht="30">
      <c r="A261">
        <v>3998</v>
      </c>
      <c r="B261" s="3" t="s">
        <v>3994</v>
      </c>
      <c r="C261" s="3" t="s">
        <v>8104</v>
      </c>
      <c r="D261" s="6">
        <v>1250</v>
      </c>
      <c r="E261" s="8">
        <v>715</v>
      </c>
      <c r="F261" t="s">
        <v>8220</v>
      </c>
      <c r="G261" t="s">
        <v>8274</v>
      </c>
      <c r="H261" s="9">
        <v>57</v>
      </c>
      <c r="I261">
        <v>59.58</v>
      </c>
      <c r="J261" t="s">
        <v>8360</v>
      </c>
      <c r="K261" s="12">
        <v>42061.963263888887</v>
      </c>
      <c r="L261" s="13">
        <v>42091.921597222223</v>
      </c>
      <c r="M261">
        <v>2015</v>
      </c>
    </row>
    <row r="262" spans="1:13" ht="30">
      <c r="A262">
        <v>3999</v>
      </c>
      <c r="B262" s="3" t="s">
        <v>3995</v>
      </c>
      <c r="C262" s="3" t="s">
        <v>8105</v>
      </c>
      <c r="D262" s="6">
        <v>7000</v>
      </c>
      <c r="E262" s="8">
        <v>1156</v>
      </c>
      <c r="F262" t="s">
        <v>8220</v>
      </c>
      <c r="G262" t="s">
        <v>8274</v>
      </c>
      <c r="H262" s="9">
        <v>17</v>
      </c>
      <c r="I262">
        <v>82.57</v>
      </c>
      <c r="J262" t="s">
        <v>8361</v>
      </c>
      <c r="K262" s="12">
        <v>41842.828680555554</v>
      </c>
      <c r="L262" s="13">
        <v>41882.827650462961</v>
      </c>
      <c r="M262">
        <v>2014</v>
      </c>
    </row>
    <row r="263" spans="1:13">
      <c r="A263">
        <v>4000</v>
      </c>
      <c r="B263" s="3" t="s">
        <v>3996</v>
      </c>
      <c r="C263" s="3" t="s">
        <v>8106</v>
      </c>
      <c r="D263" s="6">
        <v>8000</v>
      </c>
      <c r="E263" s="8">
        <v>10</v>
      </c>
      <c r="F263" t="s">
        <v>8220</v>
      </c>
      <c r="G263" t="s">
        <v>8274</v>
      </c>
      <c r="H263" s="9">
        <v>0</v>
      </c>
      <c r="I263">
        <v>10</v>
      </c>
      <c r="J263" t="s">
        <v>8361</v>
      </c>
      <c r="K263" s="12">
        <v>42437.64534722222</v>
      </c>
      <c r="L263" s="13">
        <v>42497.603680555556</v>
      </c>
      <c r="M263">
        <v>2016</v>
      </c>
    </row>
    <row r="264" spans="1:13" ht="30">
      <c r="A264">
        <v>4001</v>
      </c>
      <c r="B264" s="3" t="s">
        <v>3997</v>
      </c>
      <c r="C264" s="3" t="s">
        <v>8107</v>
      </c>
      <c r="D264" s="6">
        <v>1200</v>
      </c>
      <c r="E264" s="8">
        <v>453</v>
      </c>
      <c r="F264" t="s">
        <v>8220</v>
      </c>
      <c r="G264" t="s">
        <v>8274</v>
      </c>
      <c r="H264" s="9">
        <v>38</v>
      </c>
      <c r="I264">
        <v>32.36</v>
      </c>
      <c r="J264" t="s">
        <v>8360</v>
      </c>
      <c r="K264" s="12">
        <v>42775.964212962965</v>
      </c>
      <c r="L264" s="13">
        <v>42795.791666666672</v>
      </c>
      <c r="M264">
        <v>2017</v>
      </c>
    </row>
    <row r="265" spans="1:13" ht="30">
      <c r="A265">
        <v>4002</v>
      </c>
      <c r="B265" s="3" t="s">
        <v>3998</v>
      </c>
      <c r="C265" s="3" t="s">
        <v>8108</v>
      </c>
      <c r="D265" s="6">
        <v>1250</v>
      </c>
      <c r="E265" s="8">
        <v>23</v>
      </c>
      <c r="F265" t="s">
        <v>8220</v>
      </c>
      <c r="G265" t="s">
        <v>8274</v>
      </c>
      <c r="H265" s="9">
        <v>2</v>
      </c>
      <c r="I265">
        <v>5.75</v>
      </c>
      <c r="J265" t="s">
        <v>8360</v>
      </c>
      <c r="K265" s="12">
        <v>41879.043530092589</v>
      </c>
      <c r="L265" s="13">
        <v>41909.043530092589</v>
      </c>
      <c r="M265">
        <v>2014</v>
      </c>
    </row>
    <row r="266" spans="1:13" ht="30">
      <c r="A266">
        <v>4003</v>
      </c>
      <c r="B266" s="3" t="s">
        <v>3999</v>
      </c>
      <c r="C266" s="3" t="s">
        <v>8071</v>
      </c>
      <c r="D266" s="6">
        <v>2000</v>
      </c>
      <c r="E266" s="8">
        <v>201</v>
      </c>
      <c r="F266" t="s">
        <v>8220</v>
      </c>
      <c r="G266" t="s">
        <v>8274</v>
      </c>
      <c r="H266" s="9">
        <v>10</v>
      </c>
      <c r="I266">
        <v>100.5</v>
      </c>
      <c r="J266" t="s">
        <v>8360</v>
      </c>
      <c r="K266" s="12">
        <v>42020.587349537032</v>
      </c>
      <c r="L266" s="13">
        <v>42050.587349537032</v>
      </c>
      <c r="M266">
        <v>2015</v>
      </c>
    </row>
    <row r="267" spans="1:13">
      <c r="A267">
        <v>4004</v>
      </c>
      <c r="B267" s="3" t="s">
        <v>4000</v>
      </c>
      <c r="C267" s="3" t="s">
        <v>8109</v>
      </c>
      <c r="D267" s="6">
        <v>500</v>
      </c>
      <c r="E267" s="8">
        <v>1</v>
      </c>
      <c r="F267" t="s">
        <v>8220</v>
      </c>
      <c r="G267" t="s">
        <v>8274</v>
      </c>
      <c r="H267" s="9">
        <v>0</v>
      </c>
      <c r="I267">
        <v>1</v>
      </c>
      <c r="J267" t="s">
        <v>8359</v>
      </c>
      <c r="K267" s="12">
        <v>41890.16269675926</v>
      </c>
      <c r="L267" s="13">
        <v>41920.16269675926</v>
      </c>
      <c r="M267">
        <v>2014</v>
      </c>
    </row>
    <row r="268" spans="1:13" ht="30">
      <c r="A268">
        <v>4005</v>
      </c>
      <c r="B268" s="3" t="s">
        <v>4001</v>
      </c>
      <c r="C268" s="3" t="s">
        <v>8110</v>
      </c>
      <c r="D268" s="6">
        <v>3000</v>
      </c>
      <c r="E268" s="8">
        <v>40</v>
      </c>
      <c r="F268" t="s">
        <v>8220</v>
      </c>
      <c r="G268" t="s">
        <v>8274</v>
      </c>
      <c r="H268" s="9">
        <v>1</v>
      </c>
      <c r="I268">
        <v>20</v>
      </c>
      <c r="J268" t="s">
        <v>8360</v>
      </c>
      <c r="K268" s="12">
        <v>41872.807696759257</v>
      </c>
      <c r="L268" s="13">
        <v>41932.807696759257</v>
      </c>
      <c r="M268">
        <v>2014</v>
      </c>
    </row>
    <row r="269" spans="1:13" ht="30">
      <c r="A269">
        <v>4006</v>
      </c>
      <c r="B269" s="3" t="s">
        <v>4002</v>
      </c>
      <c r="C269" s="3" t="s">
        <v>8111</v>
      </c>
      <c r="D269" s="6">
        <v>30000</v>
      </c>
      <c r="E269" s="8">
        <v>2</v>
      </c>
      <c r="F269" t="s">
        <v>8220</v>
      </c>
      <c r="G269" t="s">
        <v>8274</v>
      </c>
      <c r="H269" s="9">
        <v>0</v>
      </c>
      <c r="I269">
        <v>2</v>
      </c>
      <c r="J269" t="s">
        <v>8366</v>
      </c>
      <c r="K269" s="12">
        <v>42391.772997685184</v>
      </c>
      <c r="L269" s="13">
        <v>42416.772997685184</v>
      </c>
      <c r="M269">
        <v>2016</v>
      </c>
    </row>
    <row r="270" spans="1:13" ht="30">
      <c r="A270">
        <v>4007</v>
      </c>
      <c r="B270" s="3" t="s">
        <v>4003</v>
      </c>
      <c r="C270" s="3" t="s">
        <v>8112</v>
      </c>
      <c r="D270" s="6">
        <v>2000</v>
      </c>
      <c r="E270" s="8">
        <v>5</v>
      </c>
      <c r="F270" t="s">
        <v>8220</v>
      </c>
      <c r="G270" t="s">
        <v>8274</v>
      </c>
      <c r="H270" s="9">
        <v>0</v>
      </c>
      <c r="I270">
        <v>5</v>
      </c>
      <c r="J270" t="s">
        <v>8360</v>
      </c>
      <c r="K270" s="12">
        <v>41848.772928240738</v>
      </c>
      <c r="L270" s="13">
        <v>41877.686111111114</v>
      </c>
      <c r="M270">
        <v>2014</v>
      </c>
    </row>
    <row r="271" spans="1:13" ht="30">
      <c r="A271">
        <v>4008</v>
      </c>
      <c r="B271" s="3" t="s">
        <v>4004</v>
      </c>
      <c r="C271" s="3" t="s">
        <v>8113</v>
      </c>
      <c r="D271" s="6">
        <v>1000</v>
      </c>
      <c r="E271" s="8">
        <v>60</v>
      </c>
      <c r="F271" t="s">
        <v>8220</v>
      </c>
      <c r="G271" t="s">
        <v>8274</v>
      </c>
      <c r="H271" s="9">
        <v>6</v>
      </c>
      <c r="I271">
        <v>15</v>
      </c>
      <c r="J271" t="s">
        <v>8360</v>
      </c>
      <c r="K271" s="12">
        <v>42177.964201388888</v>
      </c>
      <c r="L271" s="13">
        <v>42207.964201388888</v>
      </c>
      <c r="M271">
        <v>2015</v>
      </c>
    </row>
    <row r="272" spans="1:13" ht="30">
      <c r="A272">
        <v>4009</v>
      </c>
      <c r="B272" s="3" t="s">
        <v>4005</v>
      </c>
      <c r="C272" s="3" t="s">
        <v>8114</v>
      </c>
      <c r="D272" s="6">
        <v>1930</v>
      </c>
      <c r="E272" s="8">
        <v>75</v>
      </c>
      <c r="F272" t="s">
        <v>8220</v>
      </c>
      <c r="G272" t="s">
        <v>8274</v>
      </c>
      <c r="H272" s="9">
        <v>4</v>
      </c>
      <c r="I272">
        <v>25</v>
      </c>
      <c r="J272" t="s">
        <v>8360</v>
      </c>
      <c r="K272" s="12">
        <v>41851.700925925928</v>
      </c>
      <c r="L272" s="13">
        <v>41891.700925925928</v>
      </c>
      <c r="M272">
        <v>2014</v>
      </c>
    </row>
    <row r="273" spans="1:13" ht="30">
      <c r="A273">
        <v>4010</v>
      </c>
      <c r="B273" s="3" t="s">
        <v>4006</v>
      </c>
      <c r="C273" s="3" t="s">
        <v>8115</v>
      </c>
      <c r="D273" s="6">
        <v>7200</v>
      </c>
      <c r="E273" s="8">
        <v>1742</v>
      </c>
      <c r="F273" t="s">
        <v>8220</v>
      </c>
      <c r="G273" t="s">
        <v>8274</v>
      </c>
      <c r="H273" s="9">
        <v>24</v>
      </c>
      <c r="I273">
        <v>45.84</v>
      </c>
      <c r="J273" t="s">
        <v>8361</v>
      </c>
      <c r="K273" s="12">
        <v>41921.770439814813</v>
      </c>
      <c r="L273" s="13">
        <v>41938.770439814813</v>
      </c>
      <c r="M273">
        <v>2014</v>
      </c>
    </row>
    <row r="274" spans="1:13" ht="30">
      <c r="A274">
        <v>4011</v>
      </c>
      <c r="B274" s="3" t="s">
        <v>4007</v>
      </c>
      <c r="C274" s="3" t="s">
        <v>8116</v>
      </c>
      <c r="D274" s="6">
        <v>250</v>
      </c>
      <c r="E274" s="8">
        <v>19</v>
      </c>
      <c r="F274" t="s">
        <v>8220</v>
      </c>
      <c r="G274" t="s">
        <v>8274</v>
      </c>
      <c r="H274" s="9">
        <v>8</v>
      </c>
      <c r="I274">
        <v>4.75</v>
      </c>
      <c r="J274" t="s">
        <v>8359</v>
      </c>
      <c r="K274" s="12">
        <v>42002.54488425926</v>
      </c>
      <c r="L274" s="13">
        <v>42032.54488425926</v>
      </c>
      <c r="M274">
        <v>2014</v>
      </c>
    </row>
    <row r="275" spans="1:13" ht="45">
      <c r="A275">
        <v>4012</v>
      </c>
      <c r="B275" s="3" t="s">
        <v>4008</v>
      </c>
      <c r="C275" s="3" t="s">
        <v>8117</v>
      </c>
      <c r="D275" s="6">
        <v>575</v>
      </c>
      <c r="E275" s="8">
        <v>0</v>
      </c>
      <c r="F275" t="s">
        <v>8220</v>
      </c>
      <c r="G275" t="s">
        <v>8274</v>
      </c>
      <c r="H275" s="9">
        <v>0</v>
      </c>
      <c r="I275">
        <v>0</v>
      </c>
      <c r="J275" t="s">
        <v>8359</v>
      </c>
      <c r="K275" s="12">
        <v>42096.544548611113</v>
      </c>
      <c r="L275" s="13">
        <v>42126.544548611113</v>
      </c>
      <c r="M275">
        <v>2015</v>
      </c>
    </row>
    <row r="276" spans="1:13" ht="30">
      <c r="A276">
        <v>4013</v>
      </c>
      <c r="B276" s="3" t="s">
        <v>4009</v>
      </c>
      <c r="C276" s="3" t="s">
        <v>8118</v>
      </c>
      <c r="D276" s="6">
        <v>2000</v>
      </c>
      <c r="E276" s="8">
        <v>26</v>
      </c>
      <c r="F276" t="s">
        <v>8220</v>
      </c>
      <c r="G276" t="s">
        <v>8274</v>
      </c>
      <c r="H276" s="9">
        <v>1</v>
      </c>
      <c r="I276">
        <v>13</v>
      </c>
      <c r="J276" t="s">
        <v>8360</v>
      </c>
      <c r="K276" s="12">
        <v>42021.301192129627</v>
      </c>
      <c r="L276" s="13">
        <v>42051.301192129627</v>
      </c>
      <c r="M276">
        <v>2015</v>
      </c>
    </row>
    <row r="277" spans="1:13" ht="30">
      <c r="A277">
        <v>4014</v>
      </c>
      <c r="B277" s="3" t="s">
        <v>4010</v>
      </c>
      <c r="C277" s="3" t="s">
        <v>8119</v>
      </c>
      <c r="D277" s="6">
        <v>9000</v>
      </c>
      <c r="E277" s="8">
        <v>0</v>
      </c>
      <c r="F277" t="s">
        <v>8220</v>
      </c>
      <c r="G277" t="s">
        <v>8274</v>
      </c>
      <c r="H277" s="9">
        <v>0</v>
      </c>
      <c r="I277">
        <v>0</v>
      </c>
      <c r="J277" t="s">
        <v>8361</v>
      </c>
      <c r="K277" s="12">
        <v>42419.246168981481</v>
      </c>
      <c r="L277" s="13">
        <v>42434.246168981481</v>
      </c>
      <c r="M277">
        <v>2016</v>
      </c>
    </row>
    <row r="278" spans="1:13" ht="30">
      <c r="A278">
        <v>4015</v>
      </c>
      <c r="B278" s="3" t="s">
        <v>4011</v>
      </c>
      <c r="C278" s="3" t="s">
        <v>8120</v>
      </c>
      <c r="D278" s="6">
        <v>7000</v>
      </c>
      <c r="E278" s="8">
        <v>1</v>
      </c>
      <c r="F278" t="s">
        <v>8220</v>
      </c>
      <c r="G278" t="s">
        <v>8274</v>
      </c>
      <c r="H278" s="9">
        <v>0</v>
      </c>
      <c r="I278">
        <v>1</v>
      </c>
      <c r="J278" t="s">
        <v>8361</v>
      </c>
      <c r="K278" s="12">
        <v>42174.780821759254</v>
      </c>
      <c r="L278" s="13">
        <v>42204.780821759254</v>
      </c>
      <c r="M278">
        <v>2015</v>
      </c>
    </row>
    <row r="279" spans="1:13" ht="30">
      <c r="A279">
        <v>4016</v>
      </c>
      <c r="B279" s="3" t="s">
        <v>4012</v>
      </c>
      <c r="C279" s="3" t="s">
        <v>8121</v>
      </c>
      <c r="D279" s="6">
        <v>500</v>
      </c>
      <c r="E279" s="8">
        <v>70</v>
      </c>
      <c r="F279" t="s">
        <v>8220</v>
      </c>
      <c r="G279" t="s">
        <v>8274</v>
      </c>
      <c r="H279" s="9">
        <v>14</v>
      </c>
      <c r="I279">
        <v>10</v>
      </c>
      <c r="J279" t="s">
        <v>8359</v>
      </c>
      <c r="K279" s="12">
        <v>41869.872685185182</v>
      </c>
      <c r="L279" s="13">
        <v>41899.872685185182</v>
      </c>
      <c r="M279">
        <v>2014</v>
      </c>
    </row>
    <row r="280" spans="1:13" ht="45">
      <c r="A280">
        <v>4017</v>
      </c>
      <c r="B280" s="3" t="s">
        <v>4013</v>
      </c>
      <c r="C280" s="3" t="s">
        <v>8122</v>
      </c>
      <c r="D280" s="6">
        <v>10000</v>
      </c>
      <c r="E280" s="8">
        <v>105</v>
      </c>
      <c r="F280" t="s">
        <v>8220</v>
      </c>
      <c r="G280" t="s">
        <v>8274</v>
      </c>
      <c r="H280" s="9">
        <v>1</v>
      </c>
      <c r="I280">
        <v>52.5</v>
      </c>
      <c r="J280" t="s">
        <v>8362</v>
      </c>
      <c r="K280" s="12">
        <v>41856.672152777777</v>
      </c>
      <c r="L280" s="13">
        <v>41886.672152777777</v>
      </c>
      <c r="M280">
        <v>2014</v>
      </c>
    </row>
    <row r="281" spans="1:13" ht="30">
      <c r="A281">
        <v>4018</v>
      </c>
      <c r="B281" s="3" t="s">
        <v>4014</v>
      </c>
      <c r="C281" s="3" t="s">
        <v>8123</v>
      </c>
      <c r="D281" s="6">
        <v>1500</v>
      </c>
      <c r="E281" s="8">
        <v>130</v>
      </c>
      <c r="F281" t="s">
        <v>8220</v>
      </c>
      <c r="G281" t="s">
        <v>8274</v>
      </c>
      <c r="H281" s="9">
        <v>9</v>
      </c>
      <c r="I281">
        <v>32.5</v>
      </c>
      <c r="J281" t="s">
        <v>8360</v>
      </c>
      <c r="K281" s="12">
        <v>42620.91097222222</v>
      </c>
      <c r="L281" s="13">
        <v>42650.91097222222</v>
      </c>
      <c r="M281">
        <v>2016</v>
      </c>
    </row>
    <row r="282" spans="1:13" ht="30">
      <c r="A282">
        <v>4019</v>
      </c>
      <c r="B282" s="3" t="s">
        <v>4015</v>
      </c>
      <c r="C282" s="3" t="s">
        <v>8124</v>
      </c>
      <c r="D282" s="6">
        <v>3500</v>
      </c>
      <c r="E282" s="8">
        <v>29</v>
      </c>
      <c r="F282" t="s">
        <v>8220</v>
      </c>
      <c r="G282" t="s">
        <v>8274</v>
      </c>
      <c r="H282" s="9">
        <v>1</v>
      </c>
      <c r="I282">
        <v>7.25</v>
      </c>
      <c r="J282" t="s">
        <v>8360</v>
      </c>
      <c r="K282" s="12">
        <v>42417.675879629634</v>
      </c>
      <c r="L282" s="13">
        <v>42475.686111111107</v>
      </c>
      <c r="M282">
        <v>2016</v>
      </c>
    </row>
    <row r="283" spans="1:13" ht="30">
      <c r="A283">
        <v>4020</v>
      </c>
      <c r="B283" s="3" t="s">
        <v>4016</v>
      </c>
      <c r="C283" s="3" t="s">
        <v>8125</v>
      </c>
      <c r="D283" s="6">
        <v>600</v>
      </c>
      <c r="E283" s="8">
        <v>100</v>
      </c>
      <c r="F283" t="s">
        <v>8220</v>
      </c>
      <c r="G283" t="s">
        <v>8274</v>
      </c>
      <c r="H283" s="9">
        <v>17</v>
      </c>
      <c r="I283">
        <v>33.33</v>
      </c>
      <c r="J283" t="s">
        <v>8359</v>
      </c>
      <c r="K283" s="12">
        <v>42057.190960648149</v>
      </c>
      <c r="L283" s="13">
        <v>42087.149293981478</v>
      </c>
      <c r="M283">
        <v>2015</v>
      </c>
    </row>
    <row r="284" spans="1:13" ht="30">
      <c r="A284">
        <v>4021</v>
      </c>
      <c r="B284" s="3" t="s">
        <v>4017</v>
      </c>
      <c r="C284" s="3" t="s">
        <v>8126</v>
      </c>
      <c r="D284" s="6">
        <v>15000</v>
      </c>
      <c r="E284" s="8">
        <v>125</v>
      </c>
      <c r="F284" t="s">
        <v>8220</v>
      </c>
      <c r="G284" t="s">
        <v>8274</v>
      </c>
      <c r="H284" s="9">
        <v>1</v>
      </c>
      <c r="I284">
        <v>62.5</v>
      </c>
      <c r="J284" t="s">
        <v>8363</v>
      </c>
      <c r="K284" s="12">
        <v>41878.911550925928</v>
      </c>
      <c r="L284" s="13">
        <v>41938.911550925928</v>
      </c>
      <c r="M284">
        <v>2014</v>
      </c>
    </row>
    <row r="285" spans="1:13" ht="30">
      <c r="A285">
        <v>4022</v>
      </c>
      <c r="B285" s="3" t="s">
        <v>4018</v>
      </c>
      <c r="C285" s="3" t="s">
        <v>8127</v>
      </c>
      <c r="D285" s="6">
        <v>18000</v>
      </c>
      <c r="E285" s="8">
        <v>12521</v>
      </c>
      <c r="F285" t="s">
        <v>8220</v>
      </c>
      <c r="G285" t="s">
        <v>8274</v>
      </c>
      <c r="H285" s="9">
        <v>70</v>
      </c>
      <c r="I285">
        <v>63.56</v>
      </c>
      <c r="J285" t="s">
        <v>8363</v>
      </c>
      <c r="K285" s="12">
        <v>41990.584108796291</v>
      </c>
      <c r="L285" s="13">
        <v>42036.120833333334</v>
      </c>
      <c r="M285">
        <v>2014</v>
      </c>
    </row>
    <row r="286" spans="1:13" ht="30">
      <c r="A286">
        <v>4023</v>
      </c>
      <c r="B286" s="3" t="s">
        <v>4019</v>
      </c>
      <c r="C286" s="3" t="s">
        <v>8128</v>
      </c>
      <c r="D286" s="6">
        <v>7000</v>
      </c>
      <c r="E286" s="8">
        <v>0</v>
      </c>
      <c r="F286" t="s">
        <v>8220</v>
      </c>
      <c r="G286" t="s">
        <v>8274</v>
      </c>
      <c r="H286" s="9">
        <v>0</v>
      </c>
      <c r="I286">
        <v>0</v>
      </c>
      <c r="J286" t="s">
        <v>8361</v>
      </c>
      <c r="K286" s="12">
        <v>42408.999571759254</v>
      </c>
      <c r="L286" s="13">
        <v>42453.957905092597</v>
      </c>
      <c r="M286">
        <v>2016</v>
      </c>
    </row>
    <row r="287" spans="1:13" ht="30">
      <c r="A287">
        <v>4024</v>
      </c>
      <c r="B287" s="3" t="s">
        <v>4020</v>
      </c>
      <c r="C287" s="3" t="s">
        <v>8129</v>
      </c>
      <c r="D287" s="6">
        <v>800</v>
      </c>
      <c r="E287" s="8">
        <v>10</v>
      </c>
      <c r="F287" t="s">
        <v>8220</v>
      </c>
      <c r="G287" t="s">
        <v>8274</v>
      </c>
      <c r="H287" s="9">
        <v>1</v>
      </c>
      <c r="I287">
        <v>10</v>
      </c>
      <c r="J287" t="s">
        <v>8359</v>
      </c>
      <c r="K287" s="12">
        <v>42217.670104166667</v>
      </c>
      <c r="L287" s="13">
        <v>42247.670104166667</v>
      </c>
      <c r="M287">
        <v>2015</v>
      </c>
    </row>
    <row r="288" spans="1:13" ht="45">
      <c r="A288">
        <v>4025</v>
      </c>
      <c r="B288" s="3" t="s">
        <v>4021</v>
      </c>
      <c r="C288" s="3" t="s">
        <v>8130</v>
      </c>
      <c r="D288" s="6">
        <v>5000</v>
      </c>
      <c r="E288" s="8">
        <v>250</v>
      </c>
      <c r="F288" t="s">
        <v>8220</v>
      </c>
      <c r="G288" t="s">
        <v>8274</v>
      </c>
      <c r="H288" s="9">
        <v>5</v>
      </c>
      <c r="I288">
        <v>62.5</v>
      </c>
      <c r="J288" t="s">
        <v>8361</v>
      </c>
      <c r="K288" s="12">
        <v>42151.237685185188</v>
      </c>
      <c r="L288" s="13">
        <v>42211.237685185188</v>
      </c>
      <c r="M288">
        <v>2015</v>
      </c>
    </row>
    <row r="289" spans="1:13" ht="30">
      <c r="A289">
        <v>4026</v>
      </c>
      <c r="B289" s="3" t="s">
        <v>4022</v>
      </c>
      <c r="C289" s="3" t="s">
        <v>8131</v>
      </c>
      <c r="D289" s="6">
        <v>4000</v>
      </c>
      <c r="E289" s="8">
        <v>0</v>
      </c>
      <c r="F289" t="s">
        <v>8220</v>
      </c>
      <c r="G289" t="s">
        <v>8274</v>
      </c>
      <c r="H289" s="9">
        <v>0</v>
      </c>
      <c r="I289">
        <v>0</v>
      </c>
      <c r="J289" t="s">
        <v>8360</v>
      </c>
      <c r="K289" s="12">
        <v>42282.655543981484</v>
      </c>
      <c r="L289" s="13">
        <v>42342.697210648148</v>
      </c>
      <c r="M289">
        <v>2015</v>
      </c>
    </row>
    <row r="290" spans="1:13" ht="30">
      <c r="A290">
        <v>4027</v>
      </c>
      <c r="B290" s="3" t="s">
        <v>4023</v>
      </c>
      <c r="C290" s="3" t="s">
        <v>8132</v>
      </c>
      <c r="D290" s="6">
        <v>3000</v>
      </c>
      <c r="E290" s="8">
        <v>215</v>
      </c>
      <c r="F290" t="s">
        <v>8220</v>
      </c>
      <c r="G290" t="s">
        <v>8274</v>
      </c>
      <c r="H290" s="9">
        <v>7</v>
      </c>
      <c r="I290">
        <v>30.71</v>
      </c>
      <c r="J290" t="s">
        <v>8360</v>
      </c>
      <c r="K290" s="12">
        <v>42768.97084490741</v>
      </c>
      <c r="L290" s="13">
        <v>42789.041666666672</v>
      </c>
      <c r="M290">
        <v>2017</v>
      </c>
    </row>
    <row r="291" spans="1:13" ht="30">
      <c r="A291">
        <v>4028</v>
      </c>
      <c r="B291" s="3" t="s">
        <v>4024</v>
      </c>
      <c r="C291" s="3" t="s">
        <v>8133</v>
      </c>
      <c r="D291" s="6">
        <v>2000</v>
      </c>
      <c r="E291" s="8">
        <v>561</v>
      </c>
      <c r="F291" t="s">
        <v>8220</v>
      </c>
      <c r="G291" t="s">
        <v>8274</v>
      </c>
      <c r="H291" s="9">
        <v>28</v>
      </c>
      <c r="I291">
        <v>51</v>
      </c>
      <c r="J291" t="s">
        <v>8360</v>
      </c>
      <c r="K291" s="12">
        <v>41765.938657407409</v>
      </c>
      <c r="L291" s="13">
        <v>41795.938657407409</v>
      </c>
      <c r="M291">
        <v>2014</v>
      </c>
    </row>
    <row r="292" spans="1:13" ht="30">
      <c r="A292">
        <v>4029</v>
      </c>
      <c r="B292" s="3" t="s">
        <v>4025</v>
      </c>
      <c r="C292" s="3" t="s">
        <v>8134</v>
      </c>
      <c r="D292" s="6">
        <v>20000</v>
      </c>
      <c r="E292" s="8">
        <v>0</v>
      </c>
      <c r="F292" t="s">
        <v>8220</v>
      </c>
      <c r="G292" t="s">
        <v>8274</v>
      </c>
      <c r="H292" s="9">
        <v>0</v>
      </c>
      <c r="I292">
        <v>0</v>
      </c>
      <c r="J292" t="s">
        <v>8364</v>
      </c>
      <c r="K292" s="12">
        <v>42322.025115740747</v>
      </c>
      <c r="L292" s="13">
        <v>42352.025115740747</v>
      </c>
      <c r="M292">
        <v>2015</v>
      </c>
    </row>
    <row r="293" spans="1:13" ht="30">
      <c r="A293">
        <v>4030</v>
      </c>
      <c r="B293" s="3" t="s">
        <v>4026</v>
      </c>
      <c r="C293" s="3" t="s">
        <v>8135</v>
      </c>
      <c r="D293" s="6">
        <v>2500</v>
      </c>
      <c r="E293" s="8">
        <v>400</v>
      </c>
      <c r="F293" t="s">
        <v>8220</v>
      </c>
      <c r="G293" t="s">
        <v>8274</v>
      </c>
      <c r="H293" s="9">
        <v>16</v>
      </c>
      <c r="I293">
        <v>66.67</v>
      </c>
      <c r="J293" t="s">
        <v>8360</v>
      </c>
      <c r="K293" s="12">
        <v>42374.655081018514</v>
      </c>
      <c r="L293" s="13">
        <v>42403.784027777772</v>
      </c>
      <c r="M293">
        <v>2016</v>
      </c>
    </row>
    <row r="294" spans="1:13" ht="45">
      <c r="A294">
        <v>4031</v>
      </c>
      <c r="B294" s="3" t="s">
        <v>4027</v>
      </c>
      <c r="C294" s="3" t="s">
        <v>8136</v>
      </c>
      <c r="D294" s="6">
        <v>5000</v>
      </c>
      <c r="E294" s="8">
        <v>0</v>
      </c>
      <c r="F294" t="s">
        <v>8220</v>
      </c>
      <c r="G294" t="s">
        <v>8274</v>
      </c>
      <c r="H294" s="9">
        <v>0</v>
      </c>
      <c r="I294">
        <v>0</v>
      </c>
      <c r="J294" t="s">
        <v>8361</v>
      </c>
      <c r="K294" s="12">
        <v>41941.585231481484</v>
      </c>
      <c r="L294" s="13">
        <v>41991.626898148148</v>
      </c>
      <c r="M294">
        <v>2014</v>
      </c>
    </row>
    <row r="295" spans="1:13" ht="30">
      <c r="A295">
        <v>4032</v>
      </c>
      <c r="B295" s="3" t="s">
        <v>4028</v>
      </c>
      <c r="C295" s="3" t="s">
        <v>8137</v>
      </c>
      <c r="D295" s="6">
        <v>6048</v>
      </c>
      <c r="E295" s="8">
        <v>413</v>
      </c>
      <c r="F295" t="s">
        <v>8220</v>
      </c>
      <c r="G295" t="s">
        <v>8274</v>
      </c>
      <c r="H295" s="9">
        <v>7</v>
      </c>
      <c r="I295">
        <v>59</v>
      </c>
      <c r="J295" t="s">
        <v>8361</v>
      </c>
      <c r="K295" s="12">
        <v>42293.809212962966</v>
      </c>
      <c r="L295" s="13">
        <v>42353.85087962963</v>
      </c>
      <c r="M295">
        <v>2015</v>
      </c>
    </row>
    <row r="296" spans="1:13" ht="30">
      <c r="A296">
        <v>4033</v>
      </c>
      <c r="B296" s="3" t="s">
        <v>4029</v>
      </c>
      <c r="C296" s="3" t="s">
        <v>8138</v>
      </c>
      <c r="D296" s="6">
        <v>23900</v>
      </c>
      <c r="E296" s="8">
        <v>6141.99</v>
      </c>
      <c r="F296" t="s">
        <v>8220</v>
      </c>
      <c r="G296" t="s">
        <v>8274</v>
      </c>
      <c r="H296" s="9">
        <v>26</v>
      </c>
      <c r="I296">
        <v>65.34</v>
      </c>
      <c r="J296" t="s">
        <v>8364</v>
      </c>
      <c r="K296" s="12">
        <v>42614.268796296295</v>
      </c>
      <c r="L296" s="13">
        <v>42645.375</v>
      </c>
      <c r="M296">
        <v>2016</v>
      </c>
    </row>
    <row r="297" spans="1:13" ht="30">
      <c r="A297">
        <v>4034</v>
      </c>
      <c r="B297" s="3" t="s">
        <v>4030</v>
      </c>
      <c r="C297" s="3" t="s">
        <v>8139</v>
      </c>
      <c r="D297" s="6">
        <v>13500</v>
      </c>
      <c r="E297" s="8">
        <v>200</v>
      </c>
      <c r="F297" t="s">
        <v>8220</v>
      </c>
      <c r="G297" t="s">
        <v>8274</v>
      </c>
      <c r="H297" s="9">
        <v>1</v>
      </c>
      <c r="I297">
        <v>100</v>
      </c>
      <c r="J297" t="s">
        <v>8362</v>
      </c>
      <c r="K297" s="12">
        <v>42067.947337962964</v>
      </c>
      <c r="L297" s="13">
        <v>42097.905671296292</v>
      </c>
      <c r="M297">
        <v>2015</v>
      </c>
    </row>
    <row r="298" spans="1:13" ht="30">
      <c r="A298">
        <v>4035</v>
      </c>
      <c r="B298" s="3" t="s">
        <v>4031</v>
      </c>
      <c r="C298" s="3" t="s">
        <v>8140</v>
      </c>
      <c r="D298" s="6">
        <v>10000</v>
      </c>
      <c r="E298" s="8">
        <v>3685</v>
      </c>
      <c r="F298" t="s">
        <v>8220</v>
      </c>
      <c r="G298" t="s">
        <v>8274</v>
      </c>
      <c r="H298" s="9">
        <v>37</v>
      </c>
      <c r="I298">
        <v>147.4</v>
      </c>
      <c r="J298" t="s">
        <v>8362</v>
      </c>
      <c r="K298" s="12">
        <v>41903.882951388885</v>
      </c>
      <c r="L298" s="13">
        <v>41933.882951388885</v>
      </c>
      <c r="M298">
        <v>2014</v>
      </c>
    </row>
    <row r="299" spans="1:13" ht="30">
      <c r="A299">
        <v>4036</v>
      </c>
      <c r="B299" s="3" t="s">
        <v>4032</v>
      </c>
      <c r="C299" s="3" t="s">
        <v>7438</v>
      </c>
      <c r="D299" s="6">
        <v>6000</v>
      </c>
      <c r="E299" s="8">
        <v>2823</v>
      </c>
      <c r="F299" t="s">
        <v>8220</v>
      </c>
      <c r="G299" t="s">
        <v>8274</v>
      </c>
      <c r="H299" s="9">
        <v>47</v>
      </c>
      <c r="I299">
        <v>166.06</v>
      </c>
      <c r="J299" t="s">
        <v>8361</v>
      </c>
      <c r="K299" s="12">
        <v>41804.937083333331</v>
      </c>
      <c r="L299" s="13">
        <v>41821.9375</v>
      </c>
      <c r="M299">
        <v>2014</v>
      </c>
    </row>
    <row r="300" spans="1:13" ht="30">
      <c r="A300">
        <v>4037</v>
      </c>
      <c r="B300" s="3" t="s">
        <v>4033</v>
      </c>
      <c r="C300" s="3" t="s">
        <v>8141</v>
      </c>
      <c r="D300" s="6">
        <v>700</v>
      </c>
      <c r="E300" s="8">
        <v>80</v>
      </c>
      <c r="F300" t="s">
        <v>8220</v>
      </c>
      <c r="G300" t="s">
        <v>8274</v>
      </c>
      <c r="H300" s="9">
        <v>11</v>
      </c>
      <c r="I300">
        <v>40</v>
      </c>
      <c r="J300" t="s">
        <v>8359</v>
      </c>
      <c r="K300" s="12">
        <v>42497.070775462969</v>
      </c>
      <c r="L300" s="13">
        <v>42514.600694444445</v>
      </c>
      <c r="M300">
        <v>2016</v>
      </c>
    </row>
    <row r="301" spans="1:13" ht="30">
      <c r="A301">
        <v>4038</v>
      </c>
      <c r="B301" s="3" t="s">
        <v>4034</v>
      </c>
      <c r="C301" s="3" t="s">
        <v>8142</v>
      </c>
      <c r="D301" s="6">
        <v>2500</v>
      </c>
      <c r="E301" s="8">
        <v>301</v>
      </c>
      <c r="F301" t="s">
        <v>8220</v>
      </c>
      <c r="G301" t="s">
        <v>8274</v>
      </c>
      <c r="H301" s="9">
        <v>12</v>
      </c>
      <c r="I301">
        <v>75.25</v>
      </c>
      <c r="J301" t="s">
        <v>8360</v>
      </c>
      <c r="K301" s="12">
        <v>41869.798726851855</v>
      </c>
      <c r="L301" s="13">
        <v>41929.798726851855</v>
      </c>
      <c r="M301">
        <v>2014</v>
      </c>
    </row>
    <row r="302" spans="1:13" ht="30">
      <c r="A302">
        <v>4039</v>
      </c>
      <c r="B302" s="3" t="s">
        <v>4035</v>
      </c>
      <c r="C302" s="3" t="s">
        <v>8143</v>
      </c>
      <c r="D302" s="6">
        <v>500</v>
      </c>
      <c r="E302" s="8">
        <v>300</v>
      </c>
      <c r="F302" t="s">
        <v>8220</v>
      </c>
      <c r="G302" t="s">
        <v>8274</v>
      </c>
      <c r="H302" s="9">
        <v>60</v>
      </c>
      <c r="I302">
        <v>60</v>
      </c>
      <c r="J302" t="s">
        <v>8359</v>
      </c>
      <c r="K302" s="12">
        <v>42305.670914351853</v>
      </c>
      <c r="L302" s="13">
        <v>42339.249305555553</v>
      </c>
      <c r="M302">
        <v>2015</v>
      </c>
    </row>
    <row r="303" spans="1:13" ht="30">
      <c r="A303">
        <v>4040</v>
      </c>
      <c r="B303" s="3" t="s">
        <v>4036</v>
      </c>
      <c r="C303" s="3" t="s">
        <v>8144</v>
      </c>
      <c r="D303" s="6">
        <v>8000</v>
      </c>
      <c r="E303" s="8">
        <v>2500</v>
      </c>
      <c r="F303" t="s">
        <v>8220</v>
      </c>
      <c r="G303" t="s">
        <v>8274</v>
      </c>
      <c r="H303" s="9">
        <v>31</v>
      </c>
      <c r="I303">
        <v>1250</v>
      </c>
      <c r="J303" t="s">
        <v>8361</v>
      </c>
      <c r="K303" s="12">
        <v>42144.231527777782</v>
      </c>
      <c r="L303" s="13">
        <v>42203.125</v>
      </c>
      <c r="M303">
        <v>2015</v>
      </c>
    </row>
    <row r="304" spans="1:13" ht="30">
      <c r="A304">
        <v>4041</v>
      </c>
      <c r="B304" s="3" t="s">
        <v>4037</v>
      </c>
      <c r="C304" s="3" t="s">
        <v>8145</v>
      </c>
      <c r="D304" s="6">
        <v>5000</v>
      </c>
      <c r="E304" s="8">
        <v>21</v>
      </c>
      <c r="F304" t="s">
        <v>8220</v>
      </c>
      <c r="G304" t="s">
        <v>8274</v>
      </c>
      <c r="H304" s="9">
        <v>0</v>
      </c>
      <c r="I304">
        <v>10.5</v>
      </c>
      <c r="J304" t="s">
        <v>8361</v>
      </c>
      <c r="K304" s="12">
        <v>42559.474004629628</v>
      </c>
      <c r="L304" s="13">
        <v>42619.474004629628</v>
      </c>
      <c r="M304">
        <v>2016</v>
      </c>
    </row>
    <row r="305" spans="1:13" ht="30">
      <c r="A305">
        <v>4042</v>
      </c>
      <c r="B305" s="3" t="s">
        <v>4038</v>
      </c>
      <c r="C305" s="3" t="s">
        <v>8146</v>
      </c>
      <c r="D305" s="6">
        <v>10000</v>
      </c>
      <c r="E305" s="8">
        <v>21</v>
      </c>
      <c r="F305" t="s">
        <v>8220</v>
      </c>
      <c r="G305" t="s">
        <v>8274</v>
      </c>
      <c r="H305" s="9">
        <v>0</v>
      </c>
      <c r="I305">
        <v>7</v>
      </c>
      <c r="J305" t="s">
        <v>8362</v>
      </c>
      <c r="K305" s="12">
        <v>41995.084074074075</v>
      </c>
      <c r="L305" s="13">
        <v>42024.802777777775</v>
      </c>
      <c r="M305">
        <v>2014</v>
      </c>
    </row>
    <row r="306" spans="1:13" ht="30">
      <c r="A306">
        <v>4043</v>
      </c>
      <c r="B306" s="3" t="s">
        <v>4039</v>
      </c>
      <c r="C306" s="3" t="s">
        <v>8147</v>
      </c>
      <c r="D306" s="6">
        <v>300</v>
      </c>
      <c r="E306" s="8">
        <v>0</v>
      </c>
      <c r="F306" t="s">
        <v>8220</v>
      </c>
      <c r="G306" t="s">
        <v>8274</v>
      </c>
      <c r="H306" s="9">
        <v>0</v>
      </c>
      <c r="I306">
        <v>0</v>
      </c>
      <c r="J306" t="s">
        <v>8359</v>
      </c>
      <c r="K306" s="12">
        <v>41948.957465277781</v>
      </c>
      <c r="L306" s="13">
        <v>41963.957465277781</v>
      </c>
      <c r="M306">
        <v>2014</v>
      </c>
    </row>
    <row r="307" spans="1:13" ht="30">
      <c r="A307">
        <v>4044</v>
      </c>
      <c r="B307" s="3" t="s">
        <v>4040</v>
      </c>
      <c r="C307" s="3" t="s">
        <v>8148</v>
      </c>
      <c r="D307" s="6">
        <v>600</v>
      </c>
      <c r="E307" s="8">
        <v>225</v>
      </c>
      <c r="F307" t="s">
        <v>8220</v>
      </c>
      <c r="G307" t="s">
        <v>8274</v>
      </c>
      <c r="H307" s="9">
        <v>38</v>
      </c>
      <c r="I307">
        <v>56.25</v>
      </c>
      <c r="J307" t="s">
        <v>8359</v>
      </c>
      <c r="K307" s="12">
        <v>42074.219699074078</v>
      </c>
      <c r="L307" s="13">
        <v>42104.208333333328</v>
      </c>
      <c r="M307">
        <v>2015</v>
      </c>
    </row>
    <row r="308" spans="1:13" ht="30">
      <c r="A308">
        <v>4045</v>
      </c>
      <c r="B308" s="3" t="s">
        <v>4041</v>
      </c>
      <c r="C308" s="3" t="s">
        <v>8149</v>
      </c>
      <c r="D308" s="6">
        <v>5000</v>
      </c>
      <c r="E308" s="8">
        <v>1</v>
      </c>
      <c r="F308" t="s">
        <v>8220</v>
      </c>
      <c r="G308" t="s">
        <v>8274</v>
      </c>
      <c r="H308" s="9">
        <v>0</v>
      </c>
      <c r="I308">
        <v>1</v>
      </c>
      <c r="J308" t="s">
        <v>8361</v>
      </c>
      <c r="K308" s="12">
        <v>41842.201261574075</v>
      </c>
      <c r="L308" s="13">
        <v>41872.201261574075</v>
      </c>
      <c r="M308">
        <v>2014</v>
      </c>
    </row>
    <row r="309" spans="1:13" ht="30">
      <c r="A309">
        <v>4046</v>
      </c>
      <c r="B309" s="3" t="s">
        <v>4042</v>
      </c>
      <c r="C309" s="3" t="s">
        <v>8150</v>
      </c>
      <c r="D309" s="6">
        <v>5600</v>
      </c>
      <c r="E309" s="8">
        <v>460</v>
      </c>
      <c r="F309" t="s">
        <v>8220</v>
      </c>
      <c r="G309" t="s">
        <v>8274</v>
      </c>
      <c r="H309" s="9">
        <v>8</v>
      </c>
      <c r="I309">
        <v>38.33</v>
      </c>
      <c r="J309" t="s">
        <v>8361</v>
      </c>
      <c r="K309" s="12">
        <v>41904.650578703702</v>
      </c>
      <c r="L309" s="13">
        <v>41934.650578703702</v>
      </c>
      <c r="M309">
        <v>2014</v>
      </c>
    </row>
    <row r="310" spans="1:13" ht="30">
      <c r="A310">
        <v>4047</v>
      </c>
      <c r="B310" s="3" t="s">
        <v>4043</v>
      </c>
      <c r="C310" s="3" t="s">
        <v>8151</v>
      </c>
      <c r="D310" s="6">
        <v>5000</v>
      </c>
      <c r="E310" s="8">
        <v>110</v>
      </c>
      <c r="F310" t="s">
        <v>8220</v>
      </c>
      <c r="G310" t="s">
        <v>8274</v>
      </c>
      <c r="H310" s="9">
        <v>2</v>
      </c>
      <c r="I310">
        <v>27.5</v>
      </c>
      <c r="J310" t="s">
        <v>8361</v>
      </c>
      <c r="K310" s="12">
        <v>41991.022488425922</v>
      </c>
      <c r="L310" s="13">
        <v>42015.041666666672</v>
      </c>
      <c r="M310">
        <v>2014</v>
      </c>
    </row>
    <row r="311" spans="1:13" ht="30">
      <c r="A311">
        <v>4048</v>
      </c>
      <c r="B311" s="3" t="s">
        <v>4044</v>
      </c>
      <c r="C311" s="3" t="s">
        <v>8152</v>
      </c>
      <c r="D311" s="6">
        <v>17000</v>
      </c>
      <c r="E311" s="8">
        <v>3001</v>
      </c>
      <c r="F311" t="s">
        <v>8220</v>
      </c>
      <c r="G311" t="s">
        <v>8274</v>
      </c>
      <c r="H311" s="9">
        <v>18</v>
      </c>
      <c r="I311">
        <v>32.979999999999997</v>
      </c>
      <c r="J311" t="s">
        <v>8363</v>
      </c>
      <c r="K311" s="12">
        <v>42436.509108796294</v>
      </c>
      <c r="L311" s="13">
        <v>42471.467442129629</v>
      </c>
      <c r="M311">
        <v>2016</v>
      </c>
    </row>
    <row r="312" spans="1:13" ht="30">
      <c r="A312">
        <v>4049</v>
      </c>
      <c r="B312" s="3" t="s">
        <v>4045</v>
      </c>
      <c r="C312" s="3" t="s">
        <v>8153</v>
      </c>
      <c r="D312" s="6">
        <v>20000</v>
      </c>
      <c r="E312" s="8">
        <v>16</v>
      </c>
      <c r="F312" t="s">
        <v>8220</v>
      </c>
      <c r="G312" t="s">
        <v>8274</v>
      </c>
      <c r="H312" s="9">
        <v>0</v>
      </c>
      <c r="I312">
        <v>16</v>
      </c>
      <c r="J312" t="s">
        <v>8364</v>
      </c>
      <c r="K312" s="12">
        <v>42169.958506944444</v>
      </c>
      <c r="L312" s="13">
        <v>42199.958506944444</v>
      </c>
      <c r="M312">
        <v>2015</v>
      </c>
    </row>
    <row r="313" spans="1:13" ht="45">
      <c r="A313">
        <v>4050</v>
      </c>
      <c r="B313" s="3" t="s">
        <v>4046</v>
      </c>
      <c r="C313" s="3" t="s">
        <v>8154</v>
      </c>
      <c r="D313" s="6">
        <v>1500</v>
      </c>
      <c r="E313" s="8">
        <v>1</v>
      </c>
      <c r="F313" t="s">
        <v>8220</v>
      </c>
      <c r="G313" t="s">
        <v>8274</v>
      </c>
      <c r="H313" s="9">
        <v>0</v>
      </c>
      <c r="I313">
        <v>1</v>
      </c>
      <c r="J313" t="s">
        <v>8360</v>
      </c>
      <c r="K313" s="12">
        <v>41905.636469907404</v>
      </c>
      <c r="L313" s="13">
        <v>41935.636469907404</v>
      </c>
      <c r="M313">
        <v>2014</v>
      </c>
    </row>
    <row r="314" spans="1:13" ht="30">
      <c r="A314">
        <v>4051</v>
      </c>
      <c r="B314" s="3" t="s">
        <v>4047</v>
      </c>
      <c r="C314" s="3" t="s">
        <v>8155</v>
      </c>
      <c r="D314" s="6">
        <v>500</v>
      </c>
      <c r="E314" s="8">
        <v>0</v>
      </c>
      <c r="F314" t="s">
        <v>8220</v>
      </c>
      <c r="G314" t="s">
        <v>8274</v>
      </c>
      <c r="H314" s="9">
        <v>0</v>
      </c>
      <c r="I314">
        <v>0</v>
      </c>
      <c r="J314" t="s">
        <v>8359</v>
      </c>
      <c r="K314" s="12">
        <v>41761.810150462967</v>
      </c>
      <c r="L314" s="13">
        <v>41768.286805555559</v>
      </c>
      <c r="M314">
        <v>2014</v>
      </c>
    </row>
    <row r="315" spans="1:13" ht="45">
      <c r="A315">
        <v>4052</v>
      </c>
      <c r="B315" s="3" t="s">
        <v>4048</v>
      </c>
      <c r="C315" s="3" t="s">
        <v>8156</v>
      </c>
      <c r="D315" s="6">
        <v>3000</v>
      </c>
      <c r="E315" s="8">
        <v>1126</v>
      </c>
      <c r="F315" t="s">
        <v>8220</v>
      </c>
      <c r="G315" t="s">
        <v>8274</v>
      </c>
      <c r="H315" s="9">
        <v>38</v>
      </c>
      <c r="I315">
        <v>86.62</v>
      </c>
      <c r="J315" t="s">
        <v>8360</v>
      </c>
      <c r="K315" s="12">
        <v>41865.878657407404</v>
      </c>
      <c r="L315" s="13">
        <v>41925.878657407404</v>
      </c>
      <c r="M315">
        <v>2014</v>
      </c>
    </row>
    <row r="316" spans="1:13" ht="30">
      <c r="A316">
        <v>4053</v>
      </c>
      <c r="B316" s="3" t="s">
        <v>4049</v>
      </c>
      <c r="C316" s="3" t="s">
        <v>8157</v>
      </c>
      <c r="D316" s="6">
        <v>500</v>
      </c>
      <c r="E316" s="8">
        <v>110</v>
      </c>
      <c r="F316" t="s">
        <v>8220</v>
      </c>
      <c r="G316" t="s">
        <v>8274</v>
      </c>
      <c r="H316" s="9">
        <v>22</v>
      </c>
      <c r="I316">
        <v>55</v>
      </c>
      <c r="J316" t="s">
        <v>8359</v>
      </c>
      <c r="K316" s="12">
        <v>41928.690138888887</v>
      </c>
      <c r="L316" s="13">
        <v>41958.833333333328</v>
      </c>
      <c r="M316">
        <v>2014</v>
      </c>
    </row>
    <row r="317" spans="1:13" ht="30">
      <c r="A317">
        <v>4054</v>
      </c>
      <c r="B317" s="3" t="s">
        <v>4050</v>
      </c>
      <c r="C317" s="3" t="s">
        <v>8158</v>
      </c>
      <c r="D317" s="6">
        <v>8880</v>
      </c>
      <c r="E317" s="8">
        <v>0</v>
      </c>
      <c r="F317" t="s">
        <v>8220</v>
      </c>
      <c r="G317" t="s">
        <v>8274</v>
      </c>
      <c r="H317" s="9">
        <v>0</v>
      </c>
      <c r="I317">
        <v>0</v>
      </c>
      <c r="J317" t="s">
        <v>8361</v>
      </c>
      <c r="K317" s="12">
        <v>42613.841261574074</v>
      </c>
      <c r="L317" s="13">
        <v>42644.166666666672</v>
      </c>
      <c r="M317">
        <v>2016</v>
      </c>
    </row>
    <row r="318" spans="1:13" ht="30">
      <c r="A318">
        <v>4055</v>
      </c>
      <c r="B318" s="3" t="s">
        <v>4051</v>
      </c>
      <c r="C318" s="3" t="s">
        <v>8159</v>
      </c>
      <c r="D318" s="6">
        <v>5000</v>
      </c>
      <c r="E318" s="8">
        <v>881</v>
      </c>
      <c r="F318" t="s">
        <v>8220</v>
      </c>
      <c r="G318" t="s">
        <v>8274</v>
      </c>
      <c r="H318" s="9">
        <v>18</v>
      </c>
      <c r="I318">
        <v>41.95</v>
      </c>
      <c r="J318" t="s">
        <v>8361</v>
      </c>
      <c r="K318" s="12">
        <v>41779.648506944446</v>
      </c>
      <c r="L318" s="13">
        <v>41809.648506944446</v>
      </c>
      <c r="M318">
        <v>2014</v>
      </c>
    </row>
    <row r="319" spans="1:13" ht="30">
      <c r="A319">
        <v>4056</v>
      </c>
      <c r="B319" s="3" t="s">
        <v>4052</v>
      </c>
      <c r="C319" s="3" t="s">
        <v>8160</v>
      </c>
      <c r="D319" s="6">
        <v>1500</v>
      </c>
      <c r="E319" s="8">
        <v>795</v>
      </c>
      <c r="F319" t="s">
        <v>8220</v>
      </c>
      <c r="G319" t="s">
        <v>8274</v>
      </c>
      <c r="H319" s="9">
        <v>53</v>
      </c>
      <c r="I319">
        <v>88.33</v>
      </c>
      <c r="J319" t="s">
        <v>8360</v>
      </c>
      <c r="K319" s="12">
        <v>42534.933321759265</v>
      </c>
      <c r="L319" s="13">
        <v>42554.832638888889</v>
      </c>
      <c r="M319">
        <v>2016</v>
      </c>
    </row>
    <row r="320" spans="1:13" ht="45">
      <c r="A320">
        <v>4057</v>
      </c>
      <c r="B320" s="3" t="s">
        <v>4053</v>
      </c>
      <c r="C320" s="3" t="s">
        <v>8161</v>
      </c>
      <c r="D320" s="6">
        <v>3500</v>
      </c>
      <c r="E320" s="8">
        <v>775</v>
      </c>
      <c r="F320" t="s">
        <v>8220</v>
      </c>
      <c r="G320" t="s">
        <v>8274</v>
      </c>
      <c r="H320" s="9">
        <v>22</v>
      </c>
      <c r="I320">
        <v>129.16999999999999</v>
      </c>
      <c r="J320" t="s">
        <v>8360</v>
      </c>
      <c r="K320" s="12">
        <v>42310.968518518523</v>
      </c>
      <c r="L320" s="13">
        <v>42333.958333333328</v>
      </c>
      <c r="M320">
        <v>2015</v>
      </c>
    </row>
    <row r="321" spans="1:13" ht="30">
      <c r="A321">
        <v>4058</v>
      </c>
      <c r="B321" s="3" t="s">
        <v>4054</v>
      </c>
      <c r="C321" s="3" t="s">
        <v>8162</v>
      </c>
      <c r="D321" s="6">
        <v>3750</v>
      </c>
      <c r="E321" s="8">
        <v>95</v>
      </c>
      <c r="F321" t="s">
        <v>8220</v>
      </c>
      <c r="G321" t="s">
        <v>8274</v>
      </c>
      <c r="H321" s="9">
        <v>3</v>
      </c>
      <c r="I321">
        <v>23.75</v>
      </c>
      <c r="J321" t="s">
        <v>8360</v>
      </c>
      <c r="K321" s="12">
        <v>42446.060694444444</v>
      </c>
      <c r="L321" s="13">
        <v>42461.165972222225</v>
      </c>
      <c r="M321">
        <v>2016</v>
      </c>
    </row>
    <row r="322" spans="1:13" ht="30">
      <c r="A322">
        <v>4059</v>
      </c>
      <c r="B322" s="3" t="s">
        <v>4055</v>
      </c>
      <c r="C322" s="3" t="s">
        <v>8163</v>
      </c>
      <c r="D322" s="6">
        <v>10000</v>
      </c>
      <c r="E322" s="8">
        <v>250</v>
      </c>
      <c r="F322" t="s">
        <v>8220</v>
      </c>
      <c r="G322" t="s">
        <v>8274</v>
      </c>
      <c r="H322" s="9">
        <v>3</v>
      </c>
      <c r="I322">
        <v>35.71</v>
      </c>
      <c r="J322" t="s">
        <v>8362</v>
      </c>
      <c r="K322" s="12">
        <v>41866.640648148146</v>
      </c>
      <c r="L322" s="13">
        <v>41898.125</v>
      </c>
      <c r="M322">
        <v>2014</v>
      </c>
    </row>
    <row r="323" spans="1:13" ht="30">
      <c r="A323">
        <v>4060</v>
      </c>
      <c r="B323" s="3" t="s">
        <v>4056</v>
      </c>
      <c r="C323" s="3" t="s">
        <v>8164</v>
      </c>
      <c r="D323" s="6">
        <v>10000</v>
      </c>
      <c r="E323" s="8">
        <v>285</v>
      </c>
      <c r="F323" t="s">
        <v>8220</v>
      </c>
      <c r="G323" t="s">
        <v>8274</v>
      </c>
      <c r="H323" s="9">
        <v>3</v>
      </c>
      <c r="I323">
        <v>57</v>
      </c>
      <c r="J323" t="s">
        <v>8362</v>
      </c>
      <c r="K323" s="12">
        <v>41779.695092592592</v>
      </c>
      <c r="L323" s="13">
        <v>41813.666666666664</v>
      </c>
      <c r="M323">
        <v>2014</v>
      </c>
    </row>
    <row r="324" spans="1:13" ht="30">
      <c r="A324">
        <v>4061</v>
      </c>
      <c r="B324" s="3" t="s">
        <v>4057</v>
      </c>
      <c r="C324" s="3" t="s">
        <v>8165</v>
      </c>
      <c r="D324" s="6">
        <v>525</v>
      </c>
      <c r="E324" s="8">
        <v>0</v>
      </c>
      <c r="F324" t="s">
        <v>8220</v>
      </c>
      <c r="G324" t="s">
        <v>8274</v>
      </c>
      <c r="H324" s="9">
        <v>0</v>
      </c>
      <c r="I324">
        <v>0</v>
      </c>
      <c r="J324" t="s">
        <v>8359</v>
      </c>
      <c r="K324" s="12">
        <v>42421.141469907408</v>
      </c>
      <c r="L324" s="13">
        <v>42481.099803240737</v>
      </c>
      <c r="M324">
        <v>2016</v>
      </c>
    </row>
    <row r="325" spans="1:13" ht="30">
      <c r="A325">
        <v>4062</v>
      </c>
      <c r="B325" s="3" t="s">
        <v>4058</v>
      </c>
      <c r="C325" s="3" t="s">
        <v>8166</v>
      </c>
      <c r="D325" s="6">
        <v>20000</v>
      </c>
      <c r="E325" s="8">
        <v>490</v>
      </c>
      <c r="F325" t="s">
        <v>8220</v>
      </c>
      <c r="G325" t="s">
        <v>8274</v>
      </c>
      <c r="H325" s="9">
        <v>2</v>
      </c>
      <c r="I325">
        <v>163.33000000000001</v>
      </c>
      <c r="J325" t="s">
        <v>8364</v>
      </c>
      <c r="K325" s="12">
        <v>42523.739212962959</v>
      </c>
      <c r="L325" s="13">
        <v>42553.739212962959</v>
      </c>
      <c r="M325">
        <v>2016</v>
      </c>
    </row>
    <row r="326" spans="1:13" ht="30">
      <c r="A326">
        <v>4063</v>
      </c>
      <c r="B326" s="3" t="s">
        <v>4059</v>
      </c>
      <c r="C326" s="3" t="s">
        <v>8167</v>
      </c>
      <c r="D326" s="6">
        <v>9500</v>
      </c>
      <c r="E326" s="8">
        <v>135</v>
      </c>
      <c r="F326" t="s">
        <v>8220</v>
      </c>
      <c r="G326" t="s">
        <v>8274</v>
      </c>
      <c r="H326" s="9">
        <v>1</v>
      </c>
      <c r="I326">
        <v>15</v>
      </c>
      <c r="J326" t="s">
        <v>8361</v>
      </c>
      <c r="K326" s="12">
        <v>41787.681527777779</v>
      </c>
      <c r="L326" s="13">
        <v>41817.681527777779</v>
      </c>
      <c r="M326">
        <v>2014</v>
      </c>
    </row>
    <row r="327" spans="1:13" ht="30">
      <c r="A327">
        <v>4064</v>
      </c>
      <c r="B327" s="3" t="s">
        <v>4060</v>
      </c>
      <c r="C327" s="3" t="s">
        <v>8168</v>
      </c>
      <c r="D327" s="6">
        <v>2000</v>
      </c>
      <c r="E327" s="8">
        <v>385</v>
      </c>
      <c r="F327" t="s">
        <v>8220</v>
      </c>
      <c r="G327" t="s">
        <v>8274</v>
      </c>
      <c r="H327" s="9">
        <v>19</v>
      </c>
      <c r="I327">
        <v>64.17</v>
      </c>
      <c r="J327" t="s">
        <v>8360</v>
      </c>
      <c r="K327" s="12">
        <v>42093.588263888887</v>
      </c>
      <c r="L327" s="13">
        <v>42123.588263888887</v>
      </c>
      <c r="M327">
        <v>2015</v>
      </c>
    </row>
    <row r="328" spans="1:13" ht="30">
      <c r="A328">
        <v>4065</v>
      </c>
      <c r="B328" s="3" t="s">
        <v>4061</v>
      </c>
      <c r="C328" s="3" t="s">
        <v>8169</v>
      </c>
      <c r="D328" s="6">
        <v>4000</v>
      </c>
      <c r="E328" s="8">
        <v>27</v>
      </c>
      <c r="F328" t="s">
        <v>8220</v>
      </c>
      <c r="G328" t="s">
        <v>8274</v>
      </c>
      <c r="H328" s="9">
        <v>1</v>
      </c>
      <c r="I328">
        <v>6.75</v>
      </c>
      <c r="J328" t="s">
        <v>8360</v>
      </c>
      <c r="K328" s="12">
        <v>41833.951516203706</v>
      </c>
      <c r="L328" s="13">
        <v>41863.951516203706</v>
      </c>
      <c r="M328">
        <v>2014</v>
      </c>
    </row>
    <row r="329" spans="1:13" ht="30">
      <c r="A329">
        <v>4066</v>
      </c>
      <c r="B329" s="3" t="s">
        <v>4062</v>
      </c>
      <c r="C329" s="3" t="s">
        <v>8170</v>
      </c>
      <c r="D329" s="6">
        <v>15000</v>
      </c>
      <c r="E329" s="8">
        <v>25</v>
      </c>
      <c r="F329" t="s">
        <v>8220</v>
      </c>
      <c r="G329" t="s">
        <v>8274</v>
      </c>
      <c r="H329" s="9">
        <v>0</v>
      </c>
      <c r="I329">
        <v>25</v>
      </c>
      <c r="J329" t="s">
        <v>8363</v>
      </c>
      <c r="K329" s="12">
        <v>42479.039212962962</v>
      </c>
      <c r="L329" s="13">
        <v>42509.039212962962</v>
      </c>
      <c r="M329">
        <v>2016</v>
      </c>
    </row>
    <row r="330" spans="1:13" ht="30">
      <c r="A330">
        <v>4067</v>
      </c>
      <c r="B330" s="3" t="s">
        <v>4063</v>
      </c>
      <c r="C330" s="3" t="s">
        <v>7998</v>
      </c>
      <c r="D330" s="6">
        <v>5000</v>
      </c>
      <c r="E330" s="8">
        <v>3045</v>
      </c>
      <c r="F330" t="s">
        <v>8220</v>
      </c>
      <c r="G330" t="s">
        <v>8274</v>
      </c>
      <c r="H330" s="9">
        <v>61</v>
      </c>
      <c r="I330">
        <v>179.12</v>
      </c>
      <c r="J330" t="s">
        <v>8361</v>
      </c>
      <c r="K330" s="12">
        <v>42235.117476851854</v>
      </c>
      <c r="L330" s="13">
        <v>42275.117476851854</v>
      </c>
      <c r="M330">
        <v>2015</v>
      </c>
    </row>
    <row r="331" spans="1:13" ht="30">
      <c r="A331">
        <v>4068</v>
      </c>
      <c r="B331" s="3" t="s">
        <v>4064</v>
      </c>
      <c r="C331" s="3" t="s">
        <v>8171</v>
      </c>
      <c r="D331" s="6">
        <v>3495</v>
      </c>
      <c r="E331" s="8">
        <v>34.950000000000003</v>
      </c>
      <c r="F331" t="s">
        <v>8220</v>
      </c>
      <c r="G331" t="s">
        <v>8274</v>
      </c>
      <c r="H331" s="9">
        <v>1</v>
      </c>
      <c r="I331">
        <v>34.950000000000003</v>
      </c>
      <c r="J331" t="s">
        <v>8360</v>
      </c>
      <c r="K331" s="12">
        <v>42718.963599537034</v>
      </c>
      <c r="L331" s="13">
        <v>42748.961805555555</v>
      </c>
      <c r="M331">
        <v>2016</v>
      </c>
    </row>
    <row r="332" spans="1:13" ht="30">
      <c r="A332">
        <v>4069</v>
      </c>
      <c r="B332" s="3" t="s">
        <v>4065</v>
      </c>
      <c r="C332" s="3" t="s">
        <v>8172</v>
      </c>
      <c r="D332" s="6">
        <v>1250</v>
      </c>
      <c r="E332" s="8">
        <v>430</v>
      </c>
      <c r="F332" t="s">
        <v>8220</v>
      </c>
      <c r="G332" t="s">
        <v>8274</v>
      </c>
      <c r="H332" s="9">
        <v>34</v>
      </c>
      <c r="I332">
        <v>33.08</v>
      </c>
      <c r="J332" t="s">
        <v>8360</v>
      </c>
      <c r="K332" s="12">
        <v>42022.661527777775</v>
      </c>
      <c r="L332" s="13">
        <v>42063.5</v>
      </c>
      <c r="M332">
        <v>2015</v>
      </c>
    </row>
    <row r="333" spans="1:13" ht="30">
      <c r="A333">
        <v>4070</v>
      </c>
      <c r="B333" s="3" t="s">
        <v>4066</v>
      </c>
      <c r="C333" s="3" t="s">
        <v>8173</v>
      </c>
      <c r="D333" s="6">
        <v>1000</v>
      </c>
      <c r="E333" s="8">
        <v>165</v>
      </c>
      <c r="F333" t="s">
        <v>8220</v>
      </c>
      <c r="G333" t="s">
        <v>8274</v>
      </c>
      <c r="H333" s="9">
        <v>17</v>
      </c>
      <c r="I333">
        <v>27.5</v>
      </c>
      <c r="J333" t="s">
        <v>8360</v>
      </c>
      <c r="K333" s="12">
        <v>42031.666898148149</v>
      </c>
      <c r="L333" s="13">
        <v>42064.125</v>
      </c>
      <c r="M333">
        <v>2015</v>
      </c>
    </row>
    <row r="334" spans="1:13" ht="30">
      <c r="A334">
        <v>4071</v>
      </c>
      <c r="B334" s="3" t="s">
        <v>4067</v>
      </c>
      <c r="C334" s="3" t="s">
        <v>8174</v>
      </c>
      <c r="D334" s="6">
        <v>20000</v>
      </c>
      <c r="E334" s="8">
        <v>0</v>
      </c>
      <c r="F334" t="s">
        <v>8220</v>
      </c>
      <c r="G334" t="s">
        <v>8274</v>
      </c>
      <c r="H334" s="9">
        <v>0</v>
      </c>
      <c r="I334">
        <v>0</v>
      </c>
      <c r="J334" t="s">
        <v>8364</v>
      </c>
      <c r="K334" s="12">
        <v>42700.804756944446</v>
      </c>
      <c r="L334" s="13">
        <v>42730.804756944446</v>
      </c>
      <c r="M334">
        <v>2016</v>
      </c>
    </row>
    <row r="335" spans="1:13" ht="45">
      <c r="A335">
        <v>4072</v>
      </c>
      <c r="B335" s="3" t="s">
        <v>4068</v>
      </c>
      <c r="C335" s="3" t="s">
        <v>8175</v>
      </c>
      <c r="D335" s="6">
        <v>1000</v>
      </c>
      <c r="E335" s="8">
        <v>4</v>
      </c>
      <c r="F335" t="s">
        <v>8220</v>
      </c>
      <c r="G335" t="s">
        <v>8274</v>
      </c>
      <c r="H335" s="9">
        <v>0</v>
      </c>
      <c r="I335">
        <v>2</v>
      </c>
      <c r="J335" t="s">
        <v>8360</v>
      </c>
      <c r="K335" s="12">
        <v>41812.77443287037</v>
      </c>
      <c r="L335" s="13">
        <v>41872.77443287037</v>
      </c>
      <c r="M335">
        <v>2014</v>
      </c>
    </row>
    <row r="336" spans="1:13" ht="30">
      <c r="A336">
        <v>4073</v>
      </c>
      <c r="B336" s="3" t="s">
        <v>4069</v>
      </c>
      <c r="C336" s="3" t="s">
        <v>8176</v>
      </c>
      <c r="D336" s="6">
        <v>3500</v>
      </c>
      <c r="E336" s="8">
        <v>37</v>
      </c>
      <c r="F336" t="s">
        <v>8220</v>
      </c>
      <c r="G336" t="s">
        <v>8274</v>
      </c>
      <c r="H336" s="9">
        <v>1</v>
      </c>
      <c r="I336">
        <v>18.5</v>
      </c>
      <c r="J336" t="s">
        <v>8360</v>
      </c>
      <c r="K336" s="12">
        <v>42078.34520833334</v>
      </c>
      <c r="L336" s="13">
        <v>42133.166666666672</v>
      </c>
      <c r="M336">
        <v>2015</v>
      </c>
    </row>
    <row r="337" spans="1:13" ht="30">
      <c r="A337">
        <v>4074</v>
      </c>
      <c r="B337" s="3" t="s">
        <v>4070</v>
      </c>
      <c r="C337" s="3" t="s">
        <v>8177</v>
      </c>
      <c r="D337" s="6">
        <v>2750</v>
      </c>
      <c r="E337" s="8">
        <v>735</v>
      </c>
      <c r="F337" t="s">
        <v>8220</v>
      </c>
      <c r="G337" t="s">
        <v>8274</v>
      </c>
      <c r="H337" s="9">
        <v>27</v>
      </c>
      <c r="I337">
        <v>35</v>
      </c>
      <c r="J337" t="s">
        <v>8360</v>
      </c>
      <c r="K337" s="12">
        <v>42283.552951388891</v>
      </c>
      <c r="L337" s="13">
        <v>42313.594618055555</v>
      </c>
      <c r="M337">
        <v>2015</v>
      </c>
    </row>
    <row r="338" spans="1:13" ht="30">
      <c r="A338">
        <v>4075</v>
      </c>
      <c r="B338" s="3" t="s">
        <v>4071</v>
      </c>
      <c r="C338" s="3" t="s">
        <v>8178</v>
      </c>
      <c r="D338" s="6">
        <v>2000</v>
      </c>
      <c r="E338" s="8">
        <v>576</v>
      </c>
      <c r="F338" t="s">
        <v>8220</v>
      </c>
      <c r="G338" t="s">
        <v>8274</v>
      </c>
      <c r="H338" s="9">
        <v>29</v>
      </c>
      <c r="I338">
        <v>44.31</v>
      </c>
      <c r="J338" t="s">
        <v>8360</v>
      </c>
      <c r="K338" s="12">
        <v>41779.045937499999</v>
      </c>
      <c r="L338" s="13">
        <v>41820.727777777778</v>
      </c>
      <c r="M338">
        <v>2014</v>
      </c>
    </row>
    <row r="339" spans="1:13" ht="30">
      <c r="A339">
        <v>4076</v>
      </c>
      <c r="B339" s="3" t="s">
        <v>4072</v>
      </c>
      <c r="C339" s="3" t="s">
        <v>8179</v>
      </c>
      <c r="D339" s="6">
        <v>700</v>
      </c>
      <c r="E339" s="8">
        <v>0</v>
      </c>
      <c r="F339" t="s">
        <v>8220</v>
      </c>
      <c r="G339" t="s">
        <v>8274</v>
      </c>
      <c r="H339" s="9">
        <v>0</v>
      </c>
      <c r="I339">
        <v>0</v>
      </c>
      <c r="J339" t="s">
        <v>8359</v>
      </c>
      <c r="K339" s="12">
        <v>41905.795706018522</v>
      </c>
      <c r="L339" s="13">
        <v>41933.82708333333</v>
      </c>
      <c r="M339">
        <v>2014</v>
      </c>
    </row>
    <row r="340" spans="1:13" ht="30">
      <c r="A340">
        <v>4077</v>
      </c>
      <c r="B340" s="3" t="s">
        <v>4073</v>
      </c>
      <c r="C340" s="3" t="s">
        <v>8180</v>
      </c>
      <c r="D340" s="6">
        <v>15000</v>
      </c>
      <c r="E340" s="8">
        <v>1335</v>
      </c>
      <c r="F340" t="s">
        <v>8220</v>
      </c>
      <c r="G340" t="s">
        <v>8274</v>
      </c>
      <c r="H340" s="9">
        <v>9</v>
      </c>
      <c r="I340">
        <v>222.5</v>
      </c>
      <c r="J340" t="s">
        <v>8363</v>
      </c>
      <c r="K340" s="12">
        <v>42695.7105787037</v>
      </c>
      <c r="L340" s="13">
        <v>42725.7105787037</v>
      </c>
      <c r="M340">
        <v>2016</v>
      </c>
    </row>
    <row r="341" spans="1:13" ht="30">
      <c r="A341">
        <v>4078</v>
      </c>
      <c r="B341" s="3" t="s">
        <v>4074</v>
      </c>
      <c r="C341" s="3" t="s">
        <v>8181</v>
      </c>
      <c r="D341" s="6">
        <v>250</v>
      </c>
      <c r="E341" s="8">
        <v>0</v>
      </c>
      <c r="F341" t="s">
        <v>8220</v>
      </c>
      <c r="G341" t="s">
        <v>8274</v>
      </c>
      <c r="H341" s="9">
        <v>0</v>
      </c>
      <c r="I341">
        <v>0</v>
      </c>
      <c r="J341" t="s">
        <v>8359</v>
      </c>
      <c r="K341" s="12">
        <v>42732.787523148145</v>
      </c>
      <c r="L341" s="13">
        <v>42762.787523148145</v>
      </c>
      <c r="M341">
        <v>2016</v>
      </c>
    </row>
    <row r="342" spans="1:13" ht="30">
      <c r="A342">
        <v>4079</v>
      </c>
      <c r="B342" s="3" t="s">
        <v>4075</v>
      </c>
      <c r="C342" s="3" t="s">
        <v>8182</v>
      </c>
      <c r="D342" s="6">
        <v>3000</v>
      </c>
      <c r="E342" s="8">
        <v>5</v>
      </c>
      <c r="F342" t="s">
        <v>8220</v>
      </c>
      <c r="G342" t="s">
        <v>8274</v>
      </c>
      <c r="H342" s="9">
        <v>0</v>
      </c>
      <c r="I342">
        <v>5</v>
      </c>
      <c r="J342" t="s">
        <v>8360</v>
      </c>
      <c r="K342" s="12">
        <v>42510.938900462963</v>
      </c>
      <c r="L342" s="13">
        <v>42540.938900462963</v>
      </c>
      <c r="M342">
        <v>2016</v>
      </c>
    </row>
    <row r="343" spans="1:13" ht="30">
      <c r="A343">
        <v>4080</v>
      </c>
      <c r="B343" s="3" t="s">
        <v>4076</v>
      </c>
      <c r="C343" s="3" t="s">
        <v>8183</v>
      </c>
      <c r="D343" s="6">
        <v>3000</v>
      </c>
      <c r="E343" s="8">
        <v>0</v>
      </c>
      <c r="F343" t="s">
        <v>8220</v>
      </c>
      <c r="G343" t="s">
        <v>8274</v>
      </c>
      <c r="H343" s="9">
        <v>0</v>
      </c>
      <c r="I343">
        <v>0</v>
      </c>
      <c r="J343" t="s">
        <v>8360</v>
      </c>
      <c r="K343" s="12">
        <v>42511.698101851856</v>
      </c>
      <c r="L343" s="13">
        <v>42535.787500000006</v>
      </c>
      <c r="M343">
        <v>2016</v>
      </c>
    </row>
    <row r="344" spans="1:13" ht="30">
      <c r="A344">
        <v>4081</v>
      </c>
      <c r="B344" s="3" t="s">
        <v>4077</v>
      </c>
      <c r="C344" s="3" t="s">
        <v>8184</v>
      </c>
      <c r="D344" s="6">
        <v>2224</v>
      </c>
      <c r="E344" s="8">
        <v>350</v>
      </c>
      <c r="F344" t="s">
        <v>8220</v>
      </c>
      <c r="G344" t="s">
        <v>8274</v>
      </c>
      <c r="H344" s="9">
        <v>16</v>
      </c>
      <c r="I344">
        <v>29.17</v>
      </c>
      <c r="J344" t="s">
        <v>8360</v>
      </c>
      <c r="K344" s="12">
        <v>42041.581307870365</v>
      </c>
      <c r="L344" s="13">
        <v>42071.539641203708</v>
      </c>
      <c r="M344">
        <v>2015</v>
      </c>
    </row>
    <row r="345" spans="1:13" ht="30">
      <c r="A345">
        <v>4082</v>
      </c>
      <c r="B345" s="3" t="s">
        <v>4078</v>
      </c>
      <c r="C345" s="3" t="s">
        <v>8185</v>
      </c>
      <c r="D345" s="6">
        <v>150</v>
      </c>
      <c r="E345" s="8">
        <v>3</v>
      </c>
      <c r="F345" t="s">
        <v>8220</v>
      </c>
      <c r="G345" t="s">
        <v>8274</v>
      </c>
      <c r="H345" s="9">
        <v>2</v>
      </c>
      <c r="I345">
        <v>1.5</v>
      </c>
      <c r="J345" t="s">
        <v>8359</v>
      </c>
      <c r="K345" s="12">
        <v>42307.189270833333</v>
      </c>
      <c r="L345" s="13">
        <v>42322.958333333328</v>
      </c>
      <c r="M345">
        <v>2015</v>
      </c>
    </row>
    <row r="346" spans="1:13" ht="30">
      <c r="A346">
        <v>4083</v>
      </c>
      <c r="B346" s="3" t="s">
        <v>4079</v>
      </c>
      <c r="C346" s="3" t="s">
        <v>8186</v>
      </c>
      <c r="D346" s="6">
        <v>3500</v>
      </c>
      <c r="E346" s="8">
        <v>759</v>
      </c>
      <c r="F346" t="s">
        <v>8220</v>
      </c>
      <c r="G346" t="s">
        <v>8274</v>
      </c>
      <c r="H346" s="9">
        <v>22</v>
      </c>
      <c r="I346">
        <v>126.5</v>
      </c>
      <c r="J346" t="s">
        <v>8360</v>
      </c>
      <c r="K346" s="12">
        <v>42353.761759259258</v>
      </c>
      <c r="L346" s="13">
        <v>42383.761759259258</v>
      </c>
      <c r="M346">
        <v>2015</v>
      </c>
    </row>
    <row r="347" spans="1:13" ht="30">
      <c r="A347">
        <v>4084</v>
      </c>
      <c r="B347" s="3" t="s">
        <v>4080</v>
      </c>
      <c r="C347" s="3" t="s">
        <v>8187</v>
      </c>
      <c r="D347" s="6">
        <v>3000</v>
      </c>
      <c r="E347" s="8">
        <v>10</v>
      </c>
      <c r="F347" t="s">
        <v>8220</v>
      </c>
      <c r="G347" t="s">
        <v>8274</v>
      </c>
      <c r="H347" s="9">
        <v>0</v>
      </c>
      <c r="I347">
        <v>10</v>
      </c>
      <c r="J347" t="s">
        <v>8360</v>
      </c>
      <c r="K347" s="12">
        <v>42622.436412037037</v>
      </c>
      <c r="L347" s="13">
        <v>42652.436412037037</v>
      </c>
      <c r="M347">
        <v>2016</v>
      </c>
    </row>
    <row r="348" spans="1:13" ht="30">
      <c r="A348">
        <v>4085</v>
      </c>
      <c r="B348" s="3" t="s">
        <v>4081</v>
      </c>
      <c r="C348" s="3" t="s">
        <v>8188</v>
      </c>
      <c r="D348" s="6">
        <v>3500</v>
      </c>
      <c r="E348" s="8">
        <v>10</v>
      </c>
      <c r="F348" t="s">
        <v>8220</v>
      </c>
      <c r="G348" t="s">
        <v>8274</v>
      </c>
      <c r="H348" s="9">
        <v>0</v>
      </c>
      <c r="I348">
        <v>10</v>
      </c>
      <c r="J348" t="s">
        <v>8360</v>
      </c>
      <c r="K348" s="12">
        <v>42058.603877314818</v>
      </c>
      <c r="L348" s="13">
        <v>42087.165972222225</v>
      </c>
      <c r="M348">
        <v>2015</v>
      </c>
    </row>
    <row r="349" spans="1:13" ht="30">
      <c r="A349">
        <v>4086</v>
      </c>
      <c r="B349" s="3" t="s">
        <v>4082</v>
      </c>
      <c r="C349" s="3" t="s">
        <v>8189</v>
      </c>
      <c r="D349" s="6">
        <v>1000</v>
      </c>
      <c r="E349" s="8">
        <v>47</v>
      </c>
      <c r="F349" t="s">
        <v>8220</v>
      </c>
      <c r="G349" t="s">
        <v>8274</v>
      </c>
      <c r="H349" s="9">
        <v>5</v>
      </c>
      <c r="I349">
        <v>9.4</v>
      </c>
      <c r="J349" t="s">
        <v>8360</v>
      </c>
      <c r="K349" s="12">
        <v>42304.940960648149</v>
      </c>
      <c r="L349" s="13">
        <v>42329.166666666672</v>
      </c>
      <c r="M349">
        <v>2015</v>
      </c>
    </row>
    <row r="350" spans="1:13">
      <c r="A350">
        <v>4087</v>
      </c>
      <c r="B350" s="3" t="s">
        <v>4083</v>
      </c>
      <c r="C350" s="3" t="s">
        <v>8190</v>
      </c>
      <c r="D350" s="6">
        <v>9600</v>
      </c>
      <c r="E350" s="8">
        <v>0</v>
      </c>
      <c r="F350" t="s">
        <v>8220</v>
      </c>
      <c r="G350" t="s">
        <v>8274</v>
      </c>
      <c r="H350" s="9">
        <v>0</v>
      </c>
      <c r="I350">
        <v>0</v>
      </c>
      <c r="J350" t="s">
        <v>8361</v>
      </c>
      <c r="K350" s="12">
        <v>42538.742893518516</v>
      </c>
      <c r="L350" s="13">
        <v>42568.742893518516</v>
      </c>
      <c r="M350">
        <v>2016</v>
      </c>
    </row>
    <row r="351" spans="1:13" ht="30">
      <c r="A351">
        <v>4088</v>
      </c>
      <c r="B351" s="3" t="s">
        <v>4084</v>
      </c>
      <c r="C351" s="3" t="s">
        <v>8191</v>
      </c>
      <c r="D351" s="6">
        <v>2000</v>
      </c>
      <c r="E351" s="8">
        <v>216</v>
      </c>
      <c r="F351" t="s">
        <v>8220</v>
      </c>
      <c r="G351" t="s">
        <v>8274</v>
      </c>
      <c r="H351" s="9">
        <v>11</v>
      </c>
      <c r="I351">
        <v>72</v>
      </c>
      <c r="J351" t="s">
        <v>8360</v>
      </c>
      <c r="K351" s="12">
        <v>41990.612546296295</v>
      </c>
      <c r="L351" s="13">
        <v>42020.434722222228</v>
      </c>
      <c r="M351">
        <v>2014</v>
      </c>
    </row>
    <row r="352" spans="1:13" ht="30">
      <c r="A352">
        <v>4089</v>
      </c>
      <c r="B352" s="3" t="s">
        <v>4085</v>
      </c>
      <c r="C352" s="3" t="s">
        <v>8192</v>
      </c>
      <c r="D352" s="6">
        <v>5000</v>
      </c>
      <c r="E352" s="8">
        <v>240</v>
      </c>
      <c r="F352" t="s">
        <v>8220</v>
      </c>
      <c r="G352" t="s">
        <v>8274</v>
      </c>
      <c r="H352" s="9">
        <v>5</v>
      </c>
      <c r="I352">
        <v>30</v>
      </c>
      <c r="J352" t="s">
        <v>8361</v>
      </c>
      <c r="K352" s="12">
        <v>42122.732499999998</v>
      </c>
      <c r="L352" s="13">
        <v>42155.732638888891</v>
      </c>
      <c r="M352">
        <v>2015</v>
      </c>
    </row>
    <row r="353" spans="1:13" ht="30">
      <c r="A353">
        <v>4090</v>
      </c>
      <c r="B353" s="3" t="s">
        <v>4086</v>
      </c>
      <c r="C353" s="3" t="s">
        <v>8193</v>
      </c>
      <c r="D353" s="6">
        <v>1000</v>
      </c>
      <c r="E353" s="8">
        <v>32</v>
      </c>
      <c r="F353" t="s">
        <v>8220</v>
      </c>
      <c r="G353" t="s">
        <v>8274</v>
      </c>
      <c r="H353" s="9">
        <v>3</v>
      </c>
      <c r="I353">
        <v>10.67</v>
      </c>
      <c r="J353" t="s">
        <v>8360</v>
      </c>
      <c r="K353" s="12">
        <v>42209.67288194444</v>
      </c>
      <c r="L353" s="13">
        <v>42223.625</v>
      </c>
      <c r="M353">
        <v>2015</v>
      </c>
    </row>
    <row r="354" spans="1:13" ht="30">
      <c r="A354">
        <v>4091</v>
      </c>
      <c r="B354" s="3" t="s">
        <v>4087</v>
      </c>
      <c r="C354" s="3" t="s">
        <v>8194</v>
      </c>
      <c r="D354" s="6">
        <v>1600</v>
      </c>
      <c r="E354" s="8">
        <v>204</v>
      </c>
      <c r="F354" t="s">
        <v>8220</v>
      </c>
      <c r="G354" t="s">
        <v>8274</v>
      </c>
      <c r="H354" s="9">
        <v>13</v>
      </c>
      <c r="I354">
        <v>25.5</v>
      </c>
      <c r="J354" t="s">
        <v>8360</v>
      </c>
      <c r="K354" s="12">
        <v>41990.506377314814</v>
      </c>
      <c r="L354" s="13">
        <v>42020.506377314814</v>
      </c>
      <c r="M354">
        <v>2014</v>
      </c>
    </row>
    <row r="355" spans="1:13" ht="30">
      <c r="A355">
        <v>4092</v>
      </c>
      <c r="B355" s="3" t="s">
        <v>4088</v>
      </c>
      <c r="C355" s="3" t="s">
        <v>8195</v>
      </c>
      <c r="D355" s="6">
        <v>110000</v>
      </c>
      <c r="E355" s="8">
        <v>20</v>
      </c>
      <c r="F355" t="s">
        <v>8220</v>
      </c>
      <c r="G355" t="s">
        <v>8274</v>
      </c>
      <c r="H355" s="9">
        <v>0</v>
      </c>
      <c r="I355">
        <v>20</v>
      </c>
      <c r="J355" t="s">
        <v>8370</v>
      </c>
      <c r="K355" s="12">
        <v>42039.194988425923</v>
      </c>
      <c r="L355" s="13">
        <v>42099.153321759266</v>
      </c>
      <c r="M355">
        <v>2015</v>
      </c>
    </row>
    <row r="356" spans="1:13" ht="30">
      <c r="A356">
        <v>4093</v>
      </c>
      <c r="B356" s="3" t="s">
        <v>4089</v>
      </c>
      <c r="C356" s="3" t="s">
        <v>8196</v>
      </c>
      <c r="D356" s="6">
        <v>2500</v>
      </c>
      <c r="E356" s="8">
        <v>60</v>
      </c>
      <c r="F356" t="s">
        <v>8220</v>
      </c>
      <c r="G356" t="s">
        <v>8274</v>
      </c>
      <c r="H356" s="9">
        <v>2</v>
      </c>
      <c r="I356">
        <v>15</v>
      </c>
      <c r="J356" t="s">
        <v>8360</v>
      </c>
      <c r="K356" s="12">
        <v>42178.815891203703</v>
      </c>
      <c r="L356" s="13">
        <v>42238.815891203703</v>
      </c>
      <c r="M356">
        <v>2015</v>
      </c>
    </row>
    <row r="357" spans="1:13" ht="30">
      <c r="A357">
        <v>4094</v>
      </c>
      <c r="B357" s="3" t="s">
        <v>4090</v>
      </c>
      <c r="C357" s="3" t="s">
        <v>8197</v>
      </c>
      <c r="D357" s="6">
        <v>2000</v>
      </c>
      <c r="E357" s="8">
        <v>730</v>
      </c>
      <c r="F357" t="s">
        <v>8220</v>
      </c>
      <c r="G357" t="s">
        <v>8274</v>
      </c>
      <c r="H357" s="9">
        <v>37</v>
      </c>
      <c r="I357">
        <v>91.25</v>
      </c>
      <c r="J357" t="s">
        <v>8360</v>
      </c>
      <c r="K357" s="12">
        <v>41890.086805555555</v>
      </c>
      <c r="L357" s="13">
        <v>41934.207638888889</v>
      </c>
      <c r="M357">
        <v>2014</v>
      </c>
    </row>
    <row r="358" spans="1:13" ht="30">
      <c r="A358">
        <v>4095</v>
      </c>
      <c r="B358" s="3" t="s">
        <v>4091</v>
      </c>
      <c r="C358" s="3" t="s">
        <v>8198</v>
      </c>
      <c r="D358" s="6">
        <v>30000</v>
      </c>
      <c r="E358" s="8">
        <v>800</v>
      </c>
      <c r="F358" t="s">
        <v>8220</v>
      </c>
      <c r="G358" t="s">
        <v>8274</v>
      </c>
      <c r="H358" s="9">
        <v>3</v>
      </c>
      <c r="I358">
        <v>800</v>
      </c>
      <c r="J358" t="s">
        <v>8366</v>
      </c>
      <c r="K358" s="12">
        <v>42693.031828703708</v>
      </c>
      <c r="L358" s="13">
        <v>42723.031828703708</v>
      </c>
      <c r="M358">
        <v>2016</v>
      </c>
    </row>
    <row r="359" spans="1:13" ht="30">
      <c r="A359">
        <v>4096</v>
      </c>
      <c r="B359" s="3" t="s">
        <v>4092</v>
      </c>
      <c r="C359" s="3" t="s">
        <v>8199</v>
      </c>
      <c r="D359" s="6">
        <v>3500</v>
      </c>
      <c r="E359" s="8">
        <v>400</v>
      </c>
      <c r="F359" t="s">
        <v>8220</v>
      </c>
      <c r="G359" t="s">
        <v>8274</v>
      </c>
      <c r="H359" s="9">
        <v>11</v>
      </c>
      <c r="I359">
        <v>80</v>
      </c>
      <c r="J359" t="s">
        <v>8360</v>
      </c>
      <c r="K359" s="12">
        <v>42750.530312499999</v>
      </c>
      <c r="L359" s="13">
        <v>42794.368749999994</v>
      </c>
      <c r="M359">
        <v>2017</v>
      </c>
    </row>
    <row r="360" spans="1:13" ht="30">
      <c r="A360">
        <v>4097</v>
      </c>
      <c r="B360" s="3" t="s">
        <v>4093</v>
      </c>
      <c r="C360" s="3" t="s">
        <v>8200</v>
      </c>
      <c r="D360" s="6">
        <v>10000</v>
      </c>
      <c r="E360" s="8">
        <v>0</v>
      </c>
      <c r="F360" t="s">
        <v>8220</v>
      </c>
      <c r="G360" t="s">
        <v>8274</v>
      </c>
      <c r="H360" s="9">
        <v>0</v>
      </c>
      <c r="I360">
        <v>0</v>
      </c>
      <c r="J360" t="s">
        <v>8362</v>
      </c>
      <c r="K360" s="12">
        <v>42344.824502314819</v>
      </c>
      <c r="L360" s="13">
        <v>42400.996527777781</v>
      </c>
      <c r="M360">
        <v>2015</v>
      </c>
    </row>
    <row r="361" spans="1:13" ht="30">
      <c r="A361">
        <v>4098</v>
      </c>
      <c r="B361" s="3" t="s">
        <v>4094</v>
      </c>
      <c r="C361" s="3" t="s">
        <v>8201</v>
      </c>
      <c r="D361" s="6">
        <v>75000</v>
      </c>
      <c r="E361" s="8">
        <v>0</v>
      </c>
      <c r="F361" t="s">
        <v>8220</v>
      </c>
      <c r="G361" t="s">
        <v>8274</v>
      </c>
      <c r="H361" s="9">
        <v>0</v>
      </c>
      <c r="I361">
        <v>0</v>
      </c>
      <c r="J361" t="s">
        <v>8370</v>
      </c>
      <c r="K361" s="12">
        <v>42495.722187499996</v>
      </c>
      <c r="L361" s="13">
        <v>42525.722187499996</v>
      </c>
      <c r="M361">
        <v>2016</v>
      </c>
    </row>
    <row r="362" spans="1:13" ht="30">
      <c r="A362">
        <v>4099</v>
      </c>
      <c r="B362" s="3" t="s">
        <v>4095</v>
      </c>
      <c r="C362" s="3" t="s">
        <v>8202</v>
      </c>
      <c r="D362" s="6">
        <v>4500</v>
      </c>
      <c r="E362" s="8">
        <v>50</v>
      </c>
      <c r="F362" t="s">
        <v>8220</v>
      </c>
      <c r="G362" t="s">
        <v>8274</v>
      </c>
      <c r="H362" s="9">
        <v>1</v>
      </c>
      <c r="I362">
        <v>50</v>
      </c>
      <c r="J362" t="s">
        <v>8360</v>
      </c>
      <c r="K362" s="12">
        <v>42570.850381944445</v>
      </c>
      <c r="L362" s="13">
        <v>42615.850381944445</v>
      </c>
      <c r="M362">
        <v>2016</v>
      </c>
    </row>
    <row r="363" spans="1:13" ht="30">
      <c r="A363">
        <v>4100</v>
      </c>
      <c r="B363" s="3" t="s">
        <v>4096</v>
      </c>
      <c r="C363" s="3" t="s">
        <v>8203</v>
      </c>
      <c r="D363" s="6">
        <v>270</v>
      </c>
      <c r="E363" s="8">
        <v>0</v>
      </c>
      <c r="F363" t="s">
        <v>8220</v>
      </c>
      <c r="G363" t="s">
        <v>8274</v>
      </c>
      <c r="H363" s="9">
        <v>0</v>
      </c>
      <c r="I363">
        <v>0</v>
      </c>
      <c r="J363" t="s">
        <v>8359</v>
      </c>
      <c r="K363" s="12">
        <v>41927.124884259261</v>
      </c>
      <c r="L363" s="13">
        <v>41937.124884259261</v>
      </c>
      <c r="M363">
        <v>2014</v>
      </c>
    </row>
    <row r="364" spans="1:13" ht="30">
      <c r="A364">
        <v>4101</v>
      </c>
      <c r="B364" s="3" t="s">
        <v>4097</v>
      </c>
      <c r="C364" s="3" t="s">
        <v>8204</v>
      </c>
      <c r="D364" s="6">
        <v>600</v>
      </c>
      <c r="E364" s="8">
        <v>0</v>
      </c>
      <c r="F364" t="s">
        <v>8220</v>
      </c>
      <c r="G364" t="s">
        <v>8274</v>
      </c>
      <c r="H364" s="9">
        <v>0</v>
      </c>
      <c r="I364">
        <v>0</v>
      </c>
      <c r="J364" t="s">
        <v>8359</v>
      </c>
      <c r="K364" s="12">
        <v>42730.903726851851</v>
      </c>
      <c r="L364" s="13">
        <v>42760.903726851851</v>
      </c>
      <c r="M364">
        <v>2016</v>
      </c>
    </row>
    <row r="365" spans="1:13" ht="30">
      <c r="A365">
        <v>4102</v>
      </c>
      <c r="B365" s="3" t="s">
        <v>4098</v>
      </c>
      <c r="C365" s="3" t="s">
        <v>8205</v>
      </c>
      <c r="D365" s="6">
        <v>500</v>
      </c>
      <c r="E365" s="8">
        <v>137</v>
      </c>
      <c r="F365" t="s">
        <v>8220</v>
      </c>
      <c r="G365" t="s">
        <v>8274</v>
      </c>
      <c r="H365" s="9">
        <v>27</v>
      </c>
      <c r="I365">
        <v>22.83</v>
      </c>
      <c r="J365" t="s">
        <v>8359</v>
      </c>
      <c r="K365" s="12">
        <v>42475.848067129627</v>
      </c>
      <c r="L365" s="13">
        <v>42505.848067129627</v>
      </c>
      <c r="M365">
        <v>2016</v>
      </c>
    </row>
    <row r="366" spans="1:13" ht="30">
      <c r="A366">
        <v>4103</v>
      </c>
      <c r="B366" s="3" t="s">
        <v>4099</v>
      </c>
      <c r="C366" s="3" t="s">
        <v>8206</v>
      </c>
      <c r="D366" s="6">
        <v>1000</v>
      </c>
      <c r="E366" s="8">
        <v>100</v>
      </c>
      <c r="F366" t="s">
        <v>8220</v>
      </c>
      <c r="G366" t="s">
        <v>8274</v>
      </c>
      <c r="H366" s="9">
        <v>10</v>
      </c>
      <c r="I366">
        <v>16.670000000000002</v>
      </c>
      <c r="J366" t="s">
        <v>8360</v>
      </c>
      <c r="K366" s="12">
        <v>42188.83293981482</v>
      </c>
      <c r="L366" s="13">
        <v>42242.772222222222</v>
      </c>
      <c r="M366">
        <v>2015</v>
      </c>
    </row>
    <row r="367" spans="1:13" ht="30">
      <c r="A367">
        <v>4104</v>
      </c>
      <c r="B367" s="3" t="s">
        <v>4100</v>
      </c>
      <c r="C367" s="3" t="s">
        <v>8207</v>
      </c>
      <c r="D367" s="6">
        <v>3000</v>
      </c>
      <c r="E367" s="8">
        <v>641</v>
      </c>
      <c r="F367" t="s">
        <v>8220</v>
      </c>
      <c r="G367" t="s">
        <v>8274</v>
      </c>
      <c r="H367" s="9">
        <v>21</v>
      </c>
      <c r="I367">
        <v>45.79</v>
      </c>
      <c r="J367" t="s">
        <v>8360</v>
      </c>
      <c r="K367" s="12">
        <v>42640.278171296297</v>
      </c>
      <c r="L367" s="13">
        <v>42670.278171296297</v>
      </c>
      <c r="M367">
        <v>2016</v>
      </c>
    </row>
    <row r="368" spans="1:13" ht="30">
      <c r="A368">
        <v>4105</v>
      </c>
      <c r="B368" s="3" t="s">
        <v>4101</v>
      </c>
      <c r="C368" s="3" t="s">
        <v>8208</v>
      </c>
      <c r="D368" s="6">
        <v>33000</v>
      </c>
      <c r="E368" s="8">
        <v>2300</v>
      </c>
      <c r="F368" t="s">
        <v>8220</v>
      </c>
      <c r="G368" t="s">
        <v>8274</v>
      </c>
      <c r="H368" s="9">
        <v>7</v>
      </c>
      <c r="I368">
        <v>383.33</v>
      </c>
      <c r="J368" t="s">
        <v>8366</v>
      </c>
      <c r="K368" s="12">
        <v>42697.010520833333</v>
      </c>
      <c r="L368" s="13">
        <v>42730.010520833333</v>
      </c>
      <c r="M368">
        <v>2016</v>
      </c>
    </row>
    <row r="369" spans="1:13" ht="30">
      <c r="A369">
        <v>4106</v>
      </c>
      <c r="B369" s="3" t="s">
        <v>4102</v>
      </c>
      <c r="C369" s="3" t="s">
        <v>8209</v>
      </c>
      <c r="D369" s="6">
        <v>5000</v>
      </c>
      <c r="E369" s="8">
        <v>3530</v>
      </c>
      <c r="F369" t="s">
        <v>8220</v>
      </c>
      <c r="G369" t="s">
        <v>8274</v>
      </c>
      <c r="H369" s="9">
        <v>71</v>
      </c>
      <c r="I369">
        <v>106.97</v>
      </c>
      <c r="J369" t="s">
        <v>8361</v>
      </c>
      <c r="K369" s="12">
        <v>42053.049375000002</v>
      </c>
      <c r="L369" s="13">
        <v>42096.041666666672</v>
      </c>
      <c r="M369">
        <v>2015</v>
      </c>
    </row>
    <row r="370" spans="1:13" ht="30">
      <c r="A370">
        <v>4107</v>
      </c>
      <c r="B370" s="3" t="s">
        <v>4103</v>
      </c>
      <c r="C370" s="3" t="s">
        <v>8210</v>
      </c>
      <c r="D370" s="6">
        <v>2000</v>
      </c>
      <c r="E370" s="8">
        <v>41</v>
      </c>
      <c r="F370" t="s">
        <v>8220</v>
      </c>
      <c r="G370" t="s">
        <v>8274</v>
      </c>
      <c r="H370" s="9">
        <v>2</v>
      </c>
      <c r="I370">
        <v>10.25</v>
      </c>
      <c r="J370" t="s">
        <v>8360</v>
      </c>
      <c r="K370" s="12">
        <v>41883.916678240741</v>
      </c>
      <c r="L370" s="13">
        <v>41906.916678240741</v>
      </c>
      <c r="M370">
        <v>2014</v>
      </c>
    </row>
    <row r="371" spans="1:13" ht="30">
      <c r="A371">
        <v>4108</v>
      </c>
      <c r="B371" s="3" t="s">
        <v>4104</v>
      </c>
      <c r="C371" s="3" t="s">
        <v>8211</v>
      </c>
      <c r="D371" s="6">
        <v>3000</v>
      </c>
      <c r="E371" s="8">
        <v>59</v>
      </c>
      <c r="F371" t="s">
        <v>8220</v>
      </c>
      <c r="G371" t="s">
        <v>8274</v>
      </c>
      <c r="H371" s="9">
        <v>2</v>
      </c>
      <c r="I371">
        <v>59</v>
      </c>
      <c r="J371" t="s">
        <v>8360</v>
      </c>
      <c r="K371" s="12">
        <v>42767.031678240746</v>
      </c>
      <c r="L371" s="13">
        <v>42797.208333333328</v>
      </c>
      <c r="M371">
        <v>2017</v>
      </c>
    </row>
    <row r="372" spans="1:13" ht="30">
      <c r="A372">
        <v>4109</v>
      </c>
      <c r="B372" s="3" t="s">
        <v>4105</v>
      </c>
      <c r="C372" s="3" t="s">
        <v>8212</v>
      </c>
      <c r="D372" s="6">
        <v>500</v>
      </c>
      <c r="E372" s="8">
        <v>0</v>
      </c>
      <c r="F372" t="s">
        <v>8220</v>
      </c>
      <c r="G372" t="s">
        <v>8274</v>
      </c>
      <c r="H372" s="9">
        <v>0</v>
      </c>
      <c r="I372">
        <v>0</v>
      </c>
      <c r="J372" t="s">
        <v>8359</v>
      </c>
      <c r="K372" s="12">
        <v>42307.539398148147</v>
      </c>
      <c r="L372" s="13">
        <v>42337.581064814818</v>
      </c>
      <c r="M372">
        <v>2015</v>
      </c>
    </row>
    <row r="373" spans="1:13" ht="30">
      <c r="A373">
        <v>4110</v>
      </c>
      <c r="B373" s="3" t="s">
        <v>4106</v>
      </c>
      <c r="C373" s="3" t="s">
        <v>8213</v>
      </c>
      <c r="D373" s="6">
        <v>300</v>
      </c>
      <c r="E373" s="8">
        <v>86</v>
      </c>
      <c r="F373" t="s">
        <v>8220</v>
      </c>
      <c r="G373" t="s">
        <v>8274</v>
      </c>
      <c r="H373" s="9">
        <v>29</v>
      </c>
      <c r="I373">
        <v>14.33</v>
      </c>
      <c r="J373" t="s">
        <v>8359</v>
      </c>
      <c r="K373" s="12">
        <v>42512.626747685179</v>
      </c>
      <c r="L373" s="13">
        <v>42572.626747685179</v>
      </c>
      <c r="M373">
        <v>2016</v>
      </c>
    </row>
    <row r="374" spans="1:13" ht="30">
      <c r="A374">
        <v>4111</v>
      </c>
      <c r="B374" s="3" t="s">
        <v>4107</v>
      </c>
      <c r="C374" s="3" t="s">
        <v>8214</v>
      </c>
      <c r="D374" s="6">
        <v>3000</v>
      </c>
      <c r="E374" s="8">
        <v>94</v>
      </c>
      <c r="F374" t="s">
        <v>8220</v>
      </c>
      <c r="G374" t="s">
        <v>8274</v>
      </c>
      <c r="H374" s="9">
        <v>3</v>
      </c>
      <c r="I374">
        <v>15.67</v>
      </c>
      <c r="J374" t="s">
        <v>8360</v>
      </c>
      <c r="K374" s="12">
        <v>42029.135879629626</v>
      </c>
      <c r="L374" s="13">
        <v>42059.135879629626</v>
      </c>
      <c r="M374">
        <v>2015</v>
      </c>
    </row>
    <row r="375" spans="1:13" ht="30">
      <c r="A375">
        <v>4112</v>
      </c>
      <c r="B375" s="3" t="s">
        <v>4108</v>
      </c>
      <c r="C375" s="3" t="s">
        <v>6961</v>
      </c>
      <c r="D375" s="6">
        <v>2500</v>
      </c>
      <c r="E375" s="8">
        <v>1</v>
      </c>
      <c r="F375" t="s">
        <v>8220</v>
      </c>
      <c r="G375" t="s">
        <v>8274</v>
      </c>
      <c r="H375" s="9">
        <v>0</v>
      </c>
      <c r="I375">
        <v>1</v>
      </c>
      <c r="J375" t="s">
        <v>8360</v>
      </c>
      <c r="K375" s="12">
        <v>42400.946597222224</v>
      </c>
      <c r="L375" s="13">
        <v>42428</v>
      </c>
      <c r="M375">
        <v>2016</v>
      </c>
    </row>
    <row r="376" spans="1:13" ht="30">
      <c r="A376">
        <v>4113</v>
      </c>
      <c r="B376" s="3" t="s">
        <v>4109</v>
      </c>
      <c r="C376" s="3" t="s">
        <v>8215</v>
      </c>
      <c r="D376" s="6">
        <v>1500</v>
      </c>
      <c r="E376" s="8">
        <v>3</v>
      </c>
      <c r="F376" t="s">
        <v>8220</v>
      </c>
      <c r="G376" t="s">
        <v>8274</v>
      </c>
      <c r="H376" s="9">
        <v>0</v>
      </c>
      <c r="I376">
        <v>1</v>
      </c>
      <c r="J376" t="s">
        <v>8360</v>
      </c>
      <c r="K376" s="12">
        <v>42358.573182870372</v>
      </c>
      <c r="L376" s="13">
        <v>42377.273611111115</v>
      </c>
      <c r="M376">
        <v>2015</v>
      </c>
    </row>
    <row r="377" spans="1:13" ht="30">
      <c r="A377">
        <v>3128</v>
      </c>
      <c r="B377" s="3" t="s">
        <v>3128</v>
      </c>
      <c r="C377" s="3" t="s">
        <v>7238</v>
      </c>
      <c r="D377" s="6">
        <v>15000</v>
      </c>
      <c r="E377" s="8">
        <v>16291</v>
      </c>
      <c r="F377" t="s">
        <v>8221</v>
      </c>
      <c r="G377" t="s">
        <v>8274</v>
      </c>
      <c r="H377" s="9">
        <v>109</v>
      </c>
      <c r="I377">
        <v>139.24</v>
      </c>
      <c r="J377" t="s">
        <v>8363</v>
      </c>
      <c r="K377" s="12">
        <v>42780.825706018513</v>
      </c>
      <c r="L377" s="13">
        <v>42810.784039351856</v>
      </c>
      <c r="M377">
        <v>2017</v>
      </c>
    </row>
    <row r="378" spans="1:13" ht="30">
      <c r="A378">
        <v>3129</v>
      </c>
      <c r="B378" s="3" t="s">
        <v>3129</v>
      </c>
      <c r="C378" s="3" t="s">
        <v>7239</v>
      </c>
      <c r="D378" s="6">
        <v>1250</v>
      </c>
      <c r="E378" s="8">
        <v>10</v>
      </c>
      <c r="F378" t="s">
        <v>8221</v>
      </c>
      <c r="G378" t="s">
        <v>8274</v>
      </c>
      <c r="H378" s="9">
        <v>1</v>
      </c>
      <c r="I378">
        <v>10</v>
      </c>
      <c r="J378" t="s">
        <v>8360</v>
      </c>
      <c r="K378" s="12">
        <v>42803.842812499999</v>
      </c>
      <c r="L378" s="13">
        <v>42843.801145833335</v>
      </c>
      <c r="M378">
        <v>2017</v>
      </c>
    </row>
    <row r="379" spans="1:13" ht="30">
      <c r="A379">
        <v>3130</v>
      </c>
      <c r="B379" s="3" t="s">
        <v>3130</v>
      </c>
      <c r="C379" s="3" t="s">
        <v>7240</v>
      </c>
      <c r="D379" s="6">
        <v>10000</v>
      </c>
      <c r="E379" s="8">
        <v>375</v>
      </c>
      <c r="F379" t="s">
        <v>8221</v>
      </c>
      <c r="G379" t="s">
        <v>8274</v>
      </c>
      <c r="H379" s="9">
        <v>4</v>
      </c>
      <c r="I379">
        <v>93.75</v>
      </c>
      <c r="J379" t="s">
        <v>8362</v>
      </c>
      <c r="K379" s="12">
        <v>42808.640231481477</v>
      </c>
      <c r="L379" s="13">
        <v>42839.207638888889</v>
      </c>
      <c r="M379">
        <v>2017</v>
      </c>
    </row>
    <row r="380" spans="1:13">
      <c r="A380">
        <v>3131</v>
      </c>
      <c r="B380" s="3" t="s">
        <v>3131</v>
      </c>
      <c r="C380" s="3" t="s">
        <v>7241</v>
      </c>
      <c r="D380" s="6">
        <v>4100</v>
      </c>
      <c r="E380" s="8">
        <v>645</v>
      </c>
      <c r="F380" t="s">
        <v>8221</v>
      </c>
      <c r="G380" t="s">
        <v>8274</v>
      </c>
      <c r="H380" s="9">
        <v>16</v>
      </c>
      <c r="I380">
        <v>53.75</v>
      </c>
      <c r="J380" t="s">
        <v>8360</v>
      </c>
      <c r="K380" s="12">
        <v>42803.579224537039</v>
      </c>
      <c r="L380" s="13">
        <v>42833.537557870368</v>
      </c>
      <c r="M380">
        <v>2017</v>
      </c>
    </row>
    <row r="381" spans="1:13" ht="30">
      <c r="A381">
        <v>3132</v>
      </c>
      <c r="B381" s="3" t="s">
        <v>3132</v>
      </c>
      <c r="C381" s="3" t="s">
        <v>7242</v>
      </c>
      <c r="D381" s="6">
        <v>30000</v>
      </c>
      <c r="E381" s="8">
        <v>10</v>
      </c>
      <c r="F381" t="s">
        <v>8221</v>
      </c>
      <c r="G381" t="s">
        <v>8274</v>
      </c>
      <c r="H381" s="9">
        <v>0</v>
      </c>
      <c r="I381">
        <v>10</v>
      </c>
      <c r="J381" t="s">
        <v>8366</v>
      </c>
      <c r="K381" s="12">
        <v>42786.350231481483</v>
      </c>
      <c r="L381" s="13">
        <v>42846.308564814812</v>
      </c>
      <c r="M381">
        <v>2017</v>
      </c>
    </row>
    <row r="382" spans="1:13" ht="30">
      <c r="A382">
        <v>3133</v>
      </c>
      <c r="B382" s="3" t="s">
        <v>3133</v>
      </c>
      <c r="C382" s="3" t="s">
        <v>7243</v>
      </c>
      <c r="D382" s="6">
        <v>500</v>
      </c>
      <c r="E382" s="8">
        <v>540</v>
      </c>
      <c r="F382" t="s">
        <v>8221</v>
      </c>
      <c r="G382" t="s">
        <v>8274</v>
      </c>
      <c r="H382" s="9">
        <v>108</v>
      </c>
      <c r="I382">
        <v>33.75</v>
      </c>
      <c r="J382" t="s">
        <v>8359</v>
      </c>
      <c r="K382" s="12">
        <v>42788.565208333333</v>
      </c>
      <c r="L382" s="13">
        <v>42818.523541666669</v>
      </c>
      <c r="M382">
        <v>2017</v>
      </c>
    </row>
    <row r="383" spans="1:13" ht="30">
      <c r="A383">
        <v>3134</v>
      </c>
      <c r="B383" s="3" t="s">
        <v>3134</v>
      </c>
      <c r="C383" s="3" t="s">
        <v>7244</v>
      </c>
      <c r="D383" s="6">
        <v>1000</v>
      </c>
      <c r="E383" s="8">
        <v>225</v>
      </c>
      <c r="F383" t="s">
        <v>8221</v>
      </c>
      <c r="G383" t="s">
        <v>8274</v>
      </c>
      <c r="H383" s="9">
        <v>23</v>
      </c>
      <c r="I383">
        <v>18.75</v>
      </c>
      <c r="J383" t="s">
        <v>8360</v>
      </c>
      <c r="K383" s="12">
        <v>42800.720127314817</v>
      </c>
      <c r="L383" s="13">
        <v>42821.678460648152</v>
      </c>
      <c r="M383">
        <v>2017</v>
      </c>
    </row>
    <row r="384" spans="1:13" ht="30">
      <c r="A384">
        <v>3135</v>
      </c>
      <c r="B384" s="3" t="s">
        <v>3135</v>
      </c>
      <c r="C384" s="3" t="s">
        <v>7245</v>
      </c>
      <c r="D384" s="6">
        <v>777</v>
      </c>
      <c r="E384" s="8">
        <v>162</v>
      </c>
      <c r="F384" t="s">
        <v>8221</v>
      </c>
      <c r="G384" t="s">
        <v>8274</v>
      </c>
      <c r="H384" s="9">
        <v>21</v>
      </c>
      <c r="I384">
        <v>23.14</v>
      </c>
      <c r="J384" t="s">
        <v>8359</v>
      </c>
      <c r="K384" s="12">
        <v>42807.151863425926</v>
      </c>
      <c r="L384" s="13">
        <v>42829.151863425926</v>
      </c>
      <c r="M384">
        <v>2017</v>
      </c>
    </row>
    <row r="385" spans="1:13" ht="30">
      <c r="A385">
        <v>3136</v>
      </c>
      <c r="B385" s="3" t="s">
        <v>3136</v>
      </c>
      <c r="C385" s="3" t="s">
        <v>7246</v>
      </c>
      <c r="D385" s="6">
        <v>500</v>
      </c>
      <c r="E385" s="8">
        <v>639</v>
      </c>
      <c r="F385" t="s">
        <v>8221</v>
      </c>
      <c r="G385" t="s">
        <v>8274</v>
      </c>
      <c r="H385" s="9">
        <v>128</v>
      </c>
      <c r="I385">
        <v>29.05</v>
      </c>
      <c r="J385" t="s">
        <v>8359</v>
      </c>
      <c r="K385" s="12">
        <v>42789.462430555555</v>
      </c>
      <c r="L385" s="13">
        <v>42825.957638888889</v>
      </c>
      <c r="M385">
        <v>2017</v>
      </c>
    </row>
    <row r="386" spans="1:13" ht="30">
      <c r="A386">
        <v>3137</v>
      </c>
      <c r="B386" s="3" t="s">
        <v>3137</v>
      </c>
      <c r="C386" s="3" t="s">
        <v>7247</v>
      </c>
      <c r="D386" s="6">
        <v>1500</v>
      </c>
      <c r="E386" s="8">
        <v>50</v>
      </c>
      <c r="F386" t="s">
        <v>8221</v>
      </c>
      <c r="G386" t="s">
        <v>8274</v>
      </c>
      <c r="H386" s="9">
        <v>3</v>
      </c>
      <c r="I386">
        <v>50</v>
      </c>
      <c r="J386" t="s">
        <v>8360</v>
      </c>
      <c r="K386" s="12">
        <v>42807.885057870371</v>
      </c>
      <c r="L386" s="13">
        <v>42858.8</v>
      </c>
      <c r="M386">
        <v>2017</v>
      </c>
    </row>
    <row r="387" spans="1:13" ht="45">
      <c r="A387">
        <v>3138</v>
      </c>
      <c r="B387" s="3" t="s">
        <v>3138</v>
      </c>
      <c r="C387" s="3" t="s">
        <v>7248</v>
      </c>
      <c r="D387" s="6">
        <v>200</v>
      </c>
      <c r="E387" s="8">
        <v>0</v>
      </c>
      <c r="F387" t="s">
        <v>8221</v>
      </c>
      <c r="G387" t="s">
        <v>8274</v>
      </c>
      <c r="H387" s="9">
        <v>0</v>
      </c>
      <c r="I387">
        <v>0</v>
      </c>
      <c r="J387" t="s">
        <v>8359</v>
      </c>
      <c r="K387" s="12">
        <v>42809.645914351851</v>
      </c>
      <c r="L387" s="13">
        <v>42828.645914351851</v>
      </c>
      <c r="M387">
        <v>2017</v>
      </c>
    </row>
    <row r="388" spans="1:13" ht="30">
      <c r="A388">
        <v>3139</v>
      </c>
      <c r="B388" s="3" t="s">
        <v>3139</v>
      </c>
      <c r="C388" s="3" t="s">
        <v>7249</v>
      </c>
      <c r="D388" s="6">
        <v>50000</v>
      </c>
      <c r="E388" s="8">
        <v>2700</v>
      </c>
      <c r="F388" t="s">
        <v>8221</v>
      </c>
      <c r="G388" t="s">
        <v>8274</v>
      </c>
      <c r="H388" s="9">
        <v>5</v>
      </c>
      <c r="I388">
        <v>450</v>
      </c>
      <c r="J388" t="s">
        <v>8370</v>
      </c>
      <c r="K388" s="12">
        <v>42785.270370370374</v>
      </c>
      <c r="L388" s="13">
        <v>42819.189583333333</v>
      </c>
      <c r="M388">
        <v>2017</v>
      </c>
    </row>
    <row r="389" spans="1:13" ht="30">
      <c r="A389">
        <v>3140</v>
      </c>
      <c r="B389" s="3" t="s">
        <v>3140</v>
      </c>
      <c r="C389" s="3" t="s">
        <v>7250</v>
      </c>
      <c r="D389" s="6">
        <v>10000</v>
      </c>
      <c r="E389" s="8">
        <v>96</v>
      </c>
      <c r="F389" t="s">
        <v>8221</v>
      </c>
      <c r="G389" t="s">
        <v>8274</v>
      </c>
      <c r="H389" s="9">
        <v>1</v>
      </c>
      <c r="I389">
        <v>24</v>
      </c>
      <c r="J389" t="s">
        <v>8362</v>
      </c>
      <c r="K389" s="12">
        <v>42802.718784722223</v>
      </c>
      <c r="L389" s="13">
        <v>42832.677118055552</v>
      </c>
      <c r="M389">
        <v>2017</v>
      </c>
    </row>
    <row r="390" spans="1:13" ht="45">
      <c r="A390">
        <v>3141</v>
      </c>
      <c r="B390" s="3" t="s">
        <v>3141</v>
      </c>
      <c r="C390" s="3" t="s">
        <v>7251</v>
      </c>
      <c r="D390" s="6">
        <v>500</v>
      </c>
      <c r="E390" s="8">
        <v>258</v>
      </c>
      <c r="F390" t="s">
        <v>8221</v>
      </c>
      <c r="G390" t="s">
        <v>8274</v>
      </c>
      <c r="H390" s="9">
        <v>52</v>
      </c>
      <c r="I390">
        <v>32.25</v>
      </c>
      <c r="J390" t="s">
        <v>8359</v>
      </c>
      <c r="K390" s="12">
        <v>42800.753333333334</v>
      </c>
      <c r="L390" s="13">
        <v>42841.833333333328</v>
      </c>
      <c r="M390">
        <v>2017</v>
      </c>
    </row>
    <row r="391" spans="1:13" ht="30">
      <c r="A391">
        <v>3142</v>
      </c>
      <c r="B391" s="3" t="s">
        <v>3142</v>
      </c>
      <c r="C391" s="3" t="s">
        <v>7252</v>
      </c>
      <c r="D391" s="6">
        <v>2750</v>
      </c>
      <c r="E391" s="8">
        <v>45</v>
      </c>
      <c r="F391" t="s">
        <v>8221</v>
      </c>
      <c r="G391" t="s">
        <v>8274</v>
      </c>
      <c r="H391" s="9">
        <v>2</v>
      </c>
      <c r="I391">
        <v>15</v>
      </c>
      <c r="J391" t="s">
        <v>8360</v>
      </c>
      <c r="K391" s="12">
        <v>42783.513182870374</v>
      </c>
      <c r="L391" s="13">
        <v>42813.471516203703</v>
      </c>
      <c r="M391">
        <v>2017</v>
      </c>
    </row>
    <row r="392" spans="1:13" ht="45">
      <c r="A392">
        <v>3143</v>
      </c>
      <c r="B392" s="3" t="s">
        <v>3143</v>
      </c>
      <c r="C392" s="3" t="s">
        <v>7253</v>
      </c>
      <c r="D392" s="6">
        <v>700</v>
      </c>
      <c r="E392" s="8">
        <v>0</v>
      </c>
      <c r="F392" t="s">
        <v>8221</v>
      </c>
      <c r="G392" t="s">
        <v>8274</v>
      </c>
      <c r="H392" s="9">
        <v>0</v>
      </c>
      <c r="I392">
        <v>0</v>
      </c>
      <c r="J392" t="s">
        <v>8359</v>
      </c>
      <c r="K392" s="12">
        <v>42808.358287037037</v>
      </c>
      <c r="L392" s="13">
        <v>42834.358287037037</v>
      </c>
      <c r="M392">
        <v>2017</v>
      </c>
    </row>
    <row r="393" spans="1:13" ht="30">
      <c r="A393">
        <v>3144</v>
      </c>
      <c r="B393" s="3" t="s">
        <v>3144</v>
      </c>
      <c r="C393" s="3" t="s">
        <v>7254</v>
      </c>
      <c r="D393" s="6">
        <v>10000</v>
      </c>
      <c r="E393" s="8">
        <v>7540</v>
      </c>
      <c r="F393" t="s">
        <v>8221</v>
      </c>
      <c r="G393" t="s">
        <v>8274</v>
      </c>
      <c r="H393" s="9">
        <v>75</v>
      </c>
      <c r="I393">
        <v>251.33</v>
      </c>
      <c r="J393" t="s">
        <v>8362</v>
      </c>
      <c r="K393" s="12">
        <v>42796.538275462968</v>
      </c>
      <c r="L393" s="13">
        <v>42813.25</v>
      </c>
      <c r="M393">
        <v>2017</v>
      </c>
    </row>
    <row r="394" spans="1:13" ht="30">
      <c r="A394">
        <v>3145</v>
      </c>
      <c r="B394" s="3" t="s">
        <v>3145</v>
      </c>
      <c r="C394" s="3" t="s">
        <v>7255</v>
      </c>
      <c r="D394" s="6">
        <v>25000</v>
      </c>
      <c r="E394" s="8">
        <v>0</v>
      </c>
      <c r="F394" t="s">
        <v>8221</v>
      </c>
      <c r="G394" t="s">
        <v>8274</v>
      </c>
      <c r="H394" s="9">
        <v>0</v>
      </c>
      <c r="I394">
        <v>0</v>
      </c>
      <c r="J394" t="s">
        <v>8365</v>
      </c>
      <c r="K394" s="12">
        <v>42762.040902777779</v>
      </c>
      <c r="L394" s="13">
        <v>42821.999236111107</v>
      </c>
      <c r="M394">
        <v>2017</v>
      </c>
    </row>
    <row r="395" spans="1:13" ht="30">
      <c r="A395">
        <v>3146</v>
      </c>
      <c r="B395" s="3" t="s">
        <v>3146</v>
      </c>
      <c r="C395" s="3" t="s">
        <v>7256</v>
      </c>
      <c r="D395" s="6">
        <v>50000</v>
      </c>
      <c r="E395" s="8">
        <v>5250</v>
      </c>
      <c r="F395" t="s">
        <v>8221</v>
      </c>
      <c r="G395" t="s">
        <v>8274</v>
      </c>
      <c r="H395" s="9">
        <v>11</v>
      </c>
      <c r="I395">
        <v>437.5</v>
      </c>
      <c r="J395" t="s">
        <v>8370</v>
      </c>
      <c r="K395" s="12">
        <v>42796.682476851856</v>
      </c>
      <c r="L395" s="13">
        <v>42841.640810185185</v>
      </c>
      <c r="M395">
        <v>2017</v>
      </c>
    </row>
    <row r="396" spans="1:13" ht="30">
      <c r="A396">
        <v>520</v>
      </c>
      <c r="B396" s="3" t="s">
        <v>521</v>
      </c>
      <c r="C396" s="3" t="s">
        <v>4630</v>
      </c>
      <c r="D396" s="6">
        <v>5000</v>
      </c>
      <c r="E396" s="8">
        <v>5105</v>
      </c>
      <c r="F396" t="s">
        <v>8218</v>
      </c>
      <c r="G396" t="s">
        <v>8274</v>
      </c>
      <c r="H396" s="9">
        <v>102</v>
      </c>
      <c r="I396">
        <v>150.15</v>
      </c>
      <c r="J396" t="s">
        <v>8361</v>
      </c>
      <c r="K396" s="12">
        <v>42318.702094907407</v>
      </c>
      <c r="L396" s="13">
        <v>42348.702094907407</v>
      </c>
      <c r="M396">
        <v>2015</v>
      </c>
    </row>
    <row r="397" spans="1:13" ht="30">
      <c r="A397">
        <v>521</v>
      </c>
      <c r="B397" s="3" t="s">
        <v>522</v>
      </c>
      <c r="C397" s="3" t="s">
        <v>4631</v>
      </c>
      <c r="D397" s="6">
        <v>5000</v>
      </c>
      <c r="E397" s="8">
        <v>5232</v>
      </c>
      <c r="F397" t="s">
        <v>8218</v>
      </c>
      <c r="G397" t="s">
        <v>8274</v>
      </c>
      <c r="H397" s="9">
        <v>105</v>
      </c>
      <c r="I397">
        <v>93.43</v>
      </c>
      <c r="J397" t="s">
        <v>8361</v>
      </c>
      <c r="K397" s="12">
        <v>42646.092812499999</v>
      </c>
      <c r="L397" s="13">
        <v>42675.207638888889</v>
      </c>
      <c r="M397">
        <v>2016</v>
      </c>
    </row>
    <row r="398" spans="1:13" ht="30">
      <c r="A398">
        <v>522</v>
      </c>
      <c r="B398" s="3" t="s">
        <v>523</v>
      </c>
      <c r="C398" s="3" t="s">
        <v>4632</v>
      </c>
      <c r="D398" s="6">
        <v>3000</v>
      </c>
      <c r="E398" s="8">
        <v>3440</v>
      </c>
      <c r="F398" t="s">
        <v>8218</v>
      </c>
      <c r="G398" t="s">
        <v>8274</v>
      </c>
      <c r="H398" s="9">
        <v>115</v>
      </c>
      <c r="I398">
        <v>110.97</v>
      </c>
      <c r="J398" t="s">
        <v>8360</v>
      </c>
      <c r="K398" s="12">
        <v>42430.040798611109</v>
      </c>
      <c r="L398" s="13">
        <v>42449.999131944445</v>
      </c>
      <c r="M398">
        <v>2016</v>
      </c>
    </row>
    <row r="399" spans="1:13" ht="30">
      <c r="A399">
        <v>523</v>
      </c>
      <c r="B399" s="3" t="s">
        <v>524</v>
      </c>
      <c r="C399" s="3" t="s">
        <v>4633</v>
      </c>
      <c r="D399" s="6">
        <v>5000</v>
      </c>
      <c r="E399" s="8">
        <v>6030</v>
      </c>
      <c r="F399" t="s">
        <v>8218</v>
      </c>
      <c r="G399" t="s">
        <v>8274</v>
      </c>
      <c r="H399" s="9">
        <v>121</v>
      </c>
      <c r="I399">
        <v>71.790000000000006</v>
      </c>
      <c r="J399" t="s">
        <v>8361</v>
      </c>
      <c r="K399" s="12">
        <v>42238.13282407407</v>
      </c>
      <c r="L399" s="13">
        <v>42268.13282407407</v>
      </c>
      <c r="M399">
        <v>2015</v>
      </c>
    </row>
    <row r="400" spans="1:13" ht="30">
      <c r="A400">
        <v>524</v>
      </c>
      <c r="B400" s="3" t="s">
        <v>525</v>
      </c>
      <c r="C400" s="3" t="s">
        <v>4634</v>
      </c>
      <c r="D400" s="6">
        <v>3500</v>
      </c>
      <c r="E400" s="8">
        <v>3803.55</v>
      </c>
      <c r="F400" t="s">
        <v>8218</v>
      </c>
      <c r="G400" t="s">
        <v>8274</v>
      </c>
      <c r="H400" s="9">
        <v>109</v>
      </c>
      <c r="I400">
        <v>29.26</v>
      </c>
      <c r="J400" t="s">
        <v>8360</v>
      </c>
      <c r="K400" s="12">
        <v>42492.717233796298</v>
      </c>
      <c r="L400" s="13">
        <v>42522.717233796298</v>
      </c>
      <c r="M400">
        <v>2016</v>
      </c>
    </row>
    <row r="401" spans="1:13" ht="30">
      <c r="A401">
        <v>525</v>
      </c>
      <c r="B401" s="3" t="s">
        <v>526</v>
      </c>
      <c r="C401" s="3" t="s">
        <v>4635</v>
      </c>
      <c r="D401" s="6">
        <v>12000</v>
      </c>
      <c r="E401" s="8">
        <v>12000</v>
      </c>
      <c r="F401" t="s">
        <v>8218</v>
      </c>
      <c r="G401" t="s">
        <v>8274</v>
      </c>
      <c r="H401" s="9">
        <v>100</v>
      </c>
      <c r="I401">
        <v>1000</v>
      </c>
      <c r="J401" t="s">
        <v>8362</v>
      </c>
      <c r="K401" s="12">
        <v>41850.400937500002</v>
      </c>
      <c r="L401" s="13">
        <v>41895.400937500002</v>
      </c>
      <c r="M401">
        <v>2014</v>
      </c>
    </row>
    <row r="402" spans="1:13" ht="30">
      <c r="A402">
        <v>526</v>
      </c>
      <c r="B402" s="3" t="s">
        <v>527</v>
      </c>
      <c r="C402" s="3" t="s">
        <v>4636</v>
      </c>
      <c r="D402" s="6">
        <v>1500</v>
      </c>
      <c r="E402" s="8">
        <v>1710</v>
      </c>
      <c r="F402" t="s">
        <v>8218</v>
      </c>
      <c r="G402" t="s">
        <v>8274</v>
      </c>
      <c r="H402" s="9">
        <v>114</v>
      </c>
      <c r="I402">
        <v>74.349999999999994</v>
      </c>
      <c r="J402" t="s">
        <v>8360</v>
      </c>
      <c r="K402" s="12">
        <v>42192.591944444444</v>
      </c>
      <c r="L402" s="13">
        <v>42223.708333333328</v>
      </c>
      <c r="M402">
        <v>2015</v>
      </c>
    </row>
    <row r="403" spans="1:13" ht="45">
      <c r="A403">
        <v>527</v>
      </c>
      <c r="B403" s="3" t="s">
        <v>528</v>
      </c>
      <c r="C403" s="3" t="s">
        <v>4637</v>
      </c>
      <c r="D403" s="6">
        <v>10000</v>
      </c>
      <c r="E403" s="8">
        <v>10085</v>
      </c>
      <c r="F403" t="s">
        <v>8218</v>
      </c>
      <c r="G403" t="s">
        <v>8274</v>
      </c>
      <c r="H403" s="9">
        <v>101</v>
      </c>
      <c r="I403">
        <v>63.83</v>
      </c>
      <c r="J403" t="s">
        <v>8362</v>
      </c>
      <c r="K403" s="12">
        <v>42753.205625000002</v>
      </c>
      <c r="L403" s="13">
        <v>42783.670138888891</v>
      </c>
      <c r="M403">
        <v>2017</v>
      </c>
    </row>
    <row r="404" spans="1:13">
      <c r="A404">
        <v>528</v>
      </c>
      <c r="B404" s="3" t="s">
        <v>529</v>
      </c>
      <c r="C404" s="3" t="s">
        <v>4638</v>
      </c>
      <c r="D404" s="6">
        <v>1150</v>
      </c>
      <c r="E404" s="8">
        <v>1330</v>
      </c>
      <c r="F404" t="s">
        <v>8218</v>
      </c>
      <c r="G404" t="s">
        <v>8274</v>
      </c>
      <c r="H404" s="9">
        <v>116</v>
      </c>
      <c r="I404">
        <v>44.33</v>
      </c>
      <c r="J404" t="s">
        <v>8360</v>
      </c>
      <c r="K404" s="12">
        <v>42155.920219907406</v>
      </c>
      <c r="L404" s="13">
        <v>42176.888888888891</v>
      </c>
      <c r="M404">
        <v>2015</v>
      </c>
    </row>
    <row r="405" spans="1:13" ht="45">
      <c r="A405">
        <v>529</v>
      </c>
      <c r="B405" s="3" t="s">
        <v>530</v>
      </c>
      <c r="C405" s="3" t="s">
        <v>4639</v>
      </c>
      <c r="D405" s="6">
        <v>1200</v>
      </c>
      <c r="E405" s="8">
        <v>1565</v>
      </c>
      <c r="F405" t="s">
        <v>8218</v>
      </c>
      <c r="G405" t="s">
        <v>8274</v>
      </c>
      <c r="H405" s="9">
        <v>130</v>
      </c>
      <c r="I405">
        <v>86.94</v>
      </c>
      <c r="J405" t="s">
        <v>8360</v>
      </c>
      <c r="K405" s="12">
        <v>42725.031180555554</v>
      </c>
      <c r="L405" s="13">
        <v>42746.208333333328</v>
      </c>
      <c r="M405">
        <v>2016</v>
      </c>
    </row>
    <row r="406" spans="1:13" ht="30">
      <c r="A406">
        <v>530</v>
      </c>
      <c r="B406" s="3" t="s">
        <v>531</v>
      </c>
      <c r="C406" s="3" t="s">
        <v>4640</v>
      </c>
      <c r="D406" s="6">
        <v>3405</v>
      </c>
      <c r="E406" s="8">
        <v>3670</v>
      </c>
      <c r="F406" t="s">
        <v>8218</v>
      </c>
      <c r="G406" t="s">
        <v>8274</v>
      </c>
      <c r="H406" s="9">
        <v>108</v>
      </c>
      <c r="I406">
        <v>126.55</v>
      </c>
      <c r="J406" t="s">
        <v>8360</v>
      </c>
      <c r="K406" s="12">
        <v>42157.591064814813</v>
      </c>
      <c r="L406" s="13">
        <v>42179.083333333328</v>
      </c>
      <c r="M406">
        <v>2015</v>
      </c>
    </row>
    <row r="407" spans="1:13" ht="30">
      <c r="A407">
        <v>531</v>
      </c>
      <c r="B407" s="3" t="s">
        <v>532</v>
      </c>
      <c r="C407" s="3" t="s">
        <v>4641</v>
      </c>
      <c r="D407" s="6">
        <v>4000</v>
      </c>
      <c r="E407" s="8">
        <v>4000</v>
      </c>
      <c r="F407" t="s">
        <v>8218</v>
      </c>
      <c r="G407" t="s">
        <v>8274</v>
      </c>
      <c r="H407" s="9">
        <v>100</v>
      </c>
      <c r="I407">
        <v>129.03</v>
      </c>
      <c r="J407" t="s">
        <v>8360</v>
      </c>
      <c r="K407" s="12">
        <v>42676.065150462964</v>
      </c>
      <c r="L407" s="13">
        <v>42721.290972222225</v>
      </c>
      <c r="M407">
        <v>2016</v>
      </c>
    </row>
    <row r="408" spans="1:13" ht="30">
      <c r="A408">
        <v>532</v>
      </c>
      <c r="B408" s="3" t="s">
        <v>533</v>
      </c>
      <c r="C408" s="3" t="s">
        <v>4642</v>
      </c>
      <c r="D408" s="6">
        <v>10000</v>
      </c>
      <c r="E408" s="8">
        <v>12325</v>
      </c>
      <c r="F408" t="s">
        <v>8218</v>
      </c>
      <c r="G408" t="s">
        <v>8274</v>
      </c>
      <c r="H408" s="9">
        <v>123</v>
      </c>
      <c r="I408">
        <v>71.239999999999995</v>
      </c>
      <c r="J408" t="s">
        <v>8362</v>
      </c>
      <c r="K408" s="12">
        <v>42473.007037037038</v>
      </c>
      <c r="L408" s="13">
        <v>42503.007037037038</v>
      </c>
      <c r="M408">
        <v>2016</v>
      </c>
    </row>
    <row r="409" spans="1:13" ht="30">
      <c r="A409">
        <v>533</v>
      </c>
      <c r="B409" s="3" t="s">
        <v>534</v>
      </c>
      <c r="C409" s="3" t="s">
        <v>4643</v>
      </c>
      <c r="D409" s="6">
        <v>2000</v>
      </c>
      <c r="E409" s="8">
        <v>2004</v>
      </c>
      <c r="F409" t="s">
        <v>8218</v>
      </c>
      <c r="G409" t="s">
        <v>8274</v>
      </c>
      <c r="H409" s="9">
        <v>100</v>
      </c>
      <c r="I409">
        <v>117.88</v>
      </c>
      <c r="J409" t="s">
        <v>8360</v>
      </c>
      <c r="K409" s="12">
        <v>42482.43478009259</v>
      </c>
      <c r="L409" s="13">
        <v>42506.43478009259</v>
      </c>
      <c r="M409">
        <v>2016</v>
      </c>
    </row>
    <row r="410" spans="1:13" ht="30">
      <c r="A410">
        <v>534</v>
      </c>
      <c r="B410" s="3" t="s">
        <v>535</v>
      </c>
      <c r="C410" s="3" t="s">
        <v>4644</v>
      </c>
      <c r="D410" s="6">
        <v>15000</v>
      </c>
      <c r="E410" s="8">
        <v>15700</v>
      </c>
      <c r="F410" t="s">
        <v>8218</v>
      </c>
      <c r="G410" t="s">
        <v>8274</v>
      </c>
      <c r="H410" s="9">
        <v>105</v>
      </c>
      <c r="I410">
        <v>327.08</v>
      </c>
      <c r="J410" t="s">
        <v>8363</v>
      </c>
      <c r="K410" s="12">
        <v>42270.810995370368</v>
      </c>
      <c r="L410" s="13">
        <v>42309.958333333328</v>
      </c>
      <c r="M410">
        <v>2015</v>
      </c>
    </row>
    <row r="411" spans="1:13" ht="30">
      <c r="A411">
        <v>535</v>
      </c>
      <c r="B411" s="3" t="s">
        <v>536</v>
      </c>
      <c r="C411" s="3" t="s">
        <v>4645</v>
      </c>
      <c r="D411" s="6">
        <v>2000</v>
      </c>
      <c r="E411" s="8">
        <v>2050</v>
      </c>
      <c r="F411" t="s">
        <v>8218</v>
      </c>
      <c r="G411" t="s">
        <v>8274</v>
      </c>
      <c r="H411" s="9">
        <v>103</v>
      </c>
      <c r="I411">
        <v>34.75</v>
      </c>
      <c r="J411" t="s">
        <v>8360</v>
      </c>
      <c r="K411" s="12">
        <v>42711.545196759253</v>
      </c>
      <c r="L411" s="13">
        <v>42741.545196759253</v>
      </c>
      <c r="M411">
        <v>2016</v>
      </c>
    </row>
    <row r="412" spans="1:13" ht="45">
      <c r="A412">
        <v>536</v>
      </c>
      <c r="B412" s="3" t="s">
        <v>537</v>
      </c>
      <c r="C412" s="3" t="s">
        <v>4646</v>
      </c>
      <c r="D412" s="6">
        <v>3300</v>
      </c>
      <c r="E412" s="8">
        <v>3902.5</v>
      </c>
      <c r="F412" t="s">
        <v>8218</v>
      </c>
      <c r="G412" t="s">
        <v>8274</v>
      </c>
      <c r="H412" s="9">
        <v>118</v>
      </c>
      <c r="I412">
        <v>100.06</v>
      </c>
      <c r="J412" t="s">
        <v>8360</v>
      </c>
      <c r="K412" s="12">
        <v>42179.344988425932</v>
      </c>
      <c r="L412" s="13">
        <v>42219.75</v>
      </c>
      <c r="M412">
        <v>2015</v>
      </c>
    </row>
    <row r="413" spans="1:13" ht="30">
      <c r="A413">
        <v>537</v>
      </c>
      <c r="B413" s="3" t="s">
        <v>538</v>
      </c>
      <c r="C413" s="3" t="s">
        <v>4647</v>
      </c>
      <c r="D413" s="6">
        <v>2000</v>
      </c>
      <c r="E413" s="8">
        <v>2410</v>
      </c>
      <c r="F413" t="s">
        <v>8218</v>
      </c>
      <c r="G413" t="s">
        <v>8274</v>
      </c>
      <c r="H413" s="9">
        <v>121</v>
      </c>
      <c r="I413">
        <v>40.85</v>
      </c>
      <c r="J413" t="s">
        <v>8360</v>
      </c>
      <c r="K413" s="12">
        <v>42282.768414351856</v>
      </c>
      <c r="L413" s="13">
        <v>42312.810081018513</v>
      </c>
      <c r="M413">
        <v>2015</v>
      </c>
    </row>
    <row r="414" spans="1:13" ht="30">
      <c r="A414">
        <v>538</v>
      </c>
      <c r="B414" s="3" t="s">
        <v>539</v>
      </c>
      <c r="C414" s="3" t="s">
        <v>4648</v>
      </c>
      <c r="D414" s="6">
        <v>5000</v>
      </c>
      <c r="E414" s="8">
        <v>15121</v>
      </c>
      <c r="F414" t="s">
        <v>8218</v>
      </c>
      <c r="G414" t="s">
        <v>8274</v>
      </c>
      <c r="H414" s="9">
        <v>302</v>
      </c>
      <c r="I414">
        <v>252.02</v>
      </c>
      <c r="J414" t="s">
        <v>8361</v>
      </c>
      <c r="K414" s="12">
        <v>42473.794710648144</v>
      </c>
      <c r="L414" s="13">
        <v>42503.794710648144</v>
      </c>
      <c r="M414">
        <v>2016</v>
      </c>
    </row>
    <row r="415" spans="1:13" ht="30">
      <c r="A415">
        <v>539</v>
      </c>
      <c r="B415" s="3" t="s">
        <v>540</v>
      </c>
      <c r="C415" s="3" t="s">
        <v>4649</v>
      </c>
      <c r="D415" s="6">
        <v>500</v>
      </c>
      <c r="E415" s="8">
        <v>503.22</v>
      </c>
      <c r="F415" t="s">
        <v>8218</v>
      </c>
      <c r="G415" t="s">
        <v>8274</v>
      </c>
      <c r="H415" s="9">
        <v>101</v>
      </c>
      <c r="I415">
        <v>25.16</v>
      </c>
      <c r="J415" t="s">
        <v>8359</v>
      </c>
      <c r="K415" s="12">
        <v>42535.049849537041</v>
      </c>
      <c r="L415" s="13">
        <v>42556.049849537041</v>
      </c>
      <c r="M415">
        <v>2016</v>
      </c>
    </row>
    <row r="416" spans="1:13" ht="30">
      <c r="A416">
        <v>1284</v>
      </c>
      <c r="B416" s="3" t="s">
        <v>1285</v>
      </c>
      <c r="C416" s="3" t="s">
        <v>5394</v>
      </c>
      <c r="D416" s="6">
        <v>2000</v>
      </c>
      <c r="E416" s="8">
        <v>2020</v>
      </c>
      <c r="F416" t="s">
        <v>8218</v>
      </c>
      <c r="G416" t="s">
        <v>8274</v>
      </c>
      <c r="H416" s="9">
        <v>101</v>
      </c>
      <c r="I416">
        <v>65.16</v>
      </c>
      <c r="J416" t="s">
        <v>8360</v>
      </c>
      <c r="K416" s="12">
        <v>42712.23474537037</v>
      </c>
      <c r="L416" s="13">
        <v>42735.707638888889</v>
      </c>
      <c r="M416">
        <v>2016</v>
      </c>
    </row>
    <row r="417" spans="1:13" ht="30">
      <c r="A417">
        <v>1285</v>
      </c>
      <c r="B417" s="3" t="s">
        <v>1286</v>
      </c>
      <c r="C417" s="3" t="s">
        <v>5395</v>
      </c>
      <c r="D417" s="6">
        <v>2000</v>
      </c>
      <c r="E417" s="8">
        <v>2033</v>
      </c>
      <c r="F417" t="s">
        <v>8218</v>
      </c>
      <c r="G417" t="s">
        <v>8274</v>
      </c>
      <c r="H417" s="9">
        <v>102</v>
      </c>
      <c r="I417">
        <v>32.270000000000003</v>
      </c>
      <c r="J417" t="s">
        <v>8360</v>
      </c>
      <c r="K417" s="12">
        <v>42160.583043981482</v>
      </c>
      <c r="L417" s="13">
        <v>42175.583043981482</v>
      </c>
      <c r="M417">
        <v>2015</v>
      </c>
    </row>
    <row r="418" spans="1:13" ht="30">
      <c r="A418">
        <v>1286</v>
      </c>
      <c r="B418" s="3" t="s">
        <v>1287</v>
      </c>
      <c r="C418" s="3" t="s">
        <v>5396</v>
      </c>
      <c r="D418" s="6">
        <v>1500</v>
      </c>
      <c r="E418" s="8">
        <v>1625</v>
      </c>
      <c r="F418" t="s">
        <v>8218</v>
      </c>
      <c r="G418" t="s">
        <v>8274</v>
      </c>
      <c r="H418" s="9">
        <v>108</v>
      </c>
      <c r="I418">
        <v>81.25</v>
      </c>
      <c r="J418" t="s">
        <v>8360</v>
      </c>
      <c r="K418" s="12">
        <v>42039.384571759263</v>
      </c>
      <c r="L418" s="13">
        <v>42052.583333333328</v>
      </c>
      <c r="M418">
        <v>2015</v>
      </c>
    </row>
    <row r="419" spans="1:13" ht="60">
      <c r="A419">
        <v>1287</v>
      </c>
      <c r="B419" s="3" t="s">
        <v>1288</v>
      </c>
      <c r="C419" s="3" t="s">
        <v>5397</v>
      </c>
      <c r="D419" s="6">
        <v>250</v>
      </c>
      <c r="E419" s="8">
        <v>605</v>
      </c>
      <c r="F419" t="s">
        <v>8218</v>
      </c>
      <c r="G419" t="s">
        <v>8274</v>
      </c>
      <c r="H419" s="9">
        <v>242</v>
      </c>
      <c r="I419">
        <v>24.2</v>
      </c>
      <c r="J419" t="s">
        <v>8359</v>
      </c>
      <c r="K419" s="12">
        <v>42107.621018518519</v>
      </c>
      <c r="L419" s="13">
        <v>42167.621018518519</v>
      </c>
      <c r="M419">
        <v>2015</v>
      </c>
    </row>
    <row r="420" spans="1:13" ht="45">
      <c r="A420">
        <v>1288</v>
      </c>
      <c r="B420" s="3" t="s">
        <v>1289</v>
      </c>
      <c r="C420" s="3" t="s">
        <v>5398</v>
      </c>
      <c r="D420" s="6">
        <v>4000</v>
      </c>
      <c r="E420" s="8">
        <v>4018</v>
      </c>
      <c r="F420" t="s">
        <v>8218</v>
      </c>
      <c r="G420" t="s">
        <v>8274</v>
      </c>
      <c r="H420" s="9">
        <v>100</v>
      </c>
      <c r="I420">
        <v>65.87</v>
      </c>
      <c r="J420" t="s">
        <v>8360</v>
      </c>
      <c r="K420" s="12">
        <v>42561.154664351852</v>
      </c>
      <c r="L420" s="13">
        <v>42592.166666666672</v>
      </c>
      <c r="M420">
        <v>2016</v>
      </c>
    </row>
    <row r="421" spans="1:13" ht="30">
      <c r="A421">
        <v>1289</v>
      </c>
      <c r="B421" s="3" t="s">
        <v>1290</v>
      </c>
      <c r="C421" s="3" t="s">
        <v>5399</v>
      </c>
      <c r="D421" s="6">
        <v>1500</v>
      </c>
      <c r="E421" s="8">
        <v>1876</v>
      </c>
      <c r="F421" t="s">
        <v>8218</v>
      </c>
      <c r="G421" t="s">
        <v>8274</v>
      </c>
      <c r="H421" s="9">
        <v>125</v>
      </c>
      <c r="I421">
        <v>36.08</v>
      </c>
      <c r="J421" t="s">
        <v>8360</v>
      </c>
      <c r="K421" s="12">
        <v>42709.134780092587</v>
      </c>
      <c r="L421" s="13">
        <v>42739.134780092587</v>
      </c>
      <c r="M421">
        <v>2016</v>
      </c>
    </row>
    <row r="422" spans="1:13">
      <c r="A422">
        <v>1290</v>
      </c>
      <c r="B422" s="3" t="s">
        <v>1291</v>
      </c>
      <c r="C422" s="3" t="s">
        <v>5400</v>
      </c>
      <c r="D422" s="6">
        <v>3500</v>
      </c>
      <c r="E422" s="8">
        <v>3800</v>
      </c>
      <c r="F422" t="s">
        <v>8218</v>
      </c>
      <c r="G422" t="s">
        <v>8274</v>
      </c>
      <c r="H422" s="9">
        <v>109</v>
      </c>
      <c r="I422">
        <v>44.19</v>
      </c>
      <c r="J422" t="s">
        <v>8360</v>
      </c>
      <c r="K422" s="12">
        <v>42086.614942129629</v>
      </c>
      <c r="L422" s="13">
        <v>42117.290972222225</v>
      </c>
      <c r="M422">
        <v>2015</v>
      </c>
    </row>
    <row r="423" spans="1:13" ht="30">
      <c r="A423">
        <v>1291</v>
      </c>
      <c r="B423" s="3" t="s">
        <v>1292</v>
      </c>
      <c r="C423" s="3" t="s">
        <v>5401</v>
      </c>
      <c r="D423" s="6">
        <v>3000</v>
      </c>
      <c r="E423" s="8">
        <v>4371</v>
      </c>
      <c r="F423" t="s">
        <v>8218</v>
      </c>
      <c r="G423" t="s">
        <v>8274</v>
      </c>
      <c r="H423" s="9">
        <v>146</v>
      </c>
      <c r="I423">
        <v>104.07</v>
      </c>
      <c r="J423" t="s">
        <v>8360</v>
      </c>
      <c r="K423" s="12">
        <v>42064.652673611112</v>
      </c>
      <c r="L423" s="13">
        <v>42101.291666666672</v>
      </c>
      <c r="M423">
        <v>2015</v>
      </c>
    </row>
    <row r="424" spans="1:13" ht="45">
      <c r="A424">
        <v>1292</v>
      </c>
      <c r="B424" s="3" t="s">
        <v>1293</v>
      </c>
      <c r="C424" s="3" t="s">
        <v>5402</v>
      </c>
      <c r="D424" s="6">
        <v>1700</v>
      </c>
      <c r="E424" s="8">
        <v>1870</v>
      </c>
      <c r="F424" t="s">
        <v>8218</v>
      </c>
      <c r="G424" t="s">
        <v>8274</v>
      </c>
      <c r="H424" s="9">
        <v>110</v>
      </c>
      <c r="I424">
        <v>35.96</v>
      </c>
      <c r="J424" t="s">
        <v>8360</v>
      </c>
      <c r="K424" s="12">
        <v>42256.764212962968</v>
      </c>
      <c r="L424" s="13">
        <v>42283.957638888889</v>
      </c>
      <c r="M424">
        <v>2015</v>
      </c>
    </row>
    <row r="425" spans="1:13" ht="45">
      <c r="A425">
        <v>1293</v>
      </c>
      <c r="B425" s="3" t="s">
        <v>1294</v>
      </c>
      <c r="C425" s="3" t="s">
        <v>5403</v>
      </c>
      <c r="D425" s="6">
        <v>15000</v>
      </c>
      <c r="E425" s="8">
        <v>15335</v>
      </c>
      <c r="F425" t="s">
        <v>8218</v>
      </c>
      <c r="G425" t="s">
        <v>8274</v>
      </c>
      <c r="H425" s="9">
        <v>102</v>
      </c>
      <c r="I425">
        <v>127.79</v>
      </c>
      <c r="J425" t="s">
        <v>8363</v>
      </c>
      <c r="K425" s="12">
        <v>42292.701053240744</v>
      </c>
      <c r="L425" s="13">
        <v>42322.742719907401</v>
      </c>
      <c r="M425">
        <v>2015</v>
      </c>
    </row>
    <row r="426" spans="1:13" ht="30">
      <c r="A426">
        <v>1294</v>
      </c>
      <c r="B426" s="3" t="s">
        <v>1295</v>
      </c>
      <c r="C426" s="3" t="s">
        <v>5404</v>
      </c>
      <c r="D426" s="6">
        <v>500</v>
      </c>
      <c r="E426" s="8">
        <v>610</v>
      </c>
      <c r="F426" t="s">
        <v>8218</v>
      </c>
      <c r="G426" t="s">
        <v>8274</v>
      </c>
      <c r="H426" s="9">
        <v>122</v>
      </c>
      <c r="I426">
        <v>27.73</v>
      </c>
      <c r="J426" t="s">
        <v>8359</v>
      </c>
      <c r="K426" s="12">
        <v>42278.453668981485</v>
      </c>
      <c r="L426" s="13">
        <v>42296.458333333328</v>
      </c>
      <c r="M426">
        <v>2015</v>
      </c>
    </row>
    <row r="427" spans="1:13" ht="30">
      <c r="A427">
        <v>1295</v>
      </c>
      <c r="B427" s="3" t="s">
        <v>1296</v>
      </c>
      <c r="C427" s="3" t="s">
        <v>5405</v>
      </c>
      <c r="D427" s="6">
        <v>2500</v>
      </c>
      <c r="E427" s="8">
        <v>2549</v>
      </c>
      <c r="F427" t="s">
        <v>8218</v>
      </c>
      <c r="G427" t="s">
        <v>8274</v>
      </c>
      <c r="H427" s="9">
        <v>102</v>
      </c>
      <c r="I427">
        <v>39.83</v>
      </c>
      <c r="J427" t="s">
        <v>8360</v>
      </c>
      <c r="K427" s="12">
        <v>42184.572881944448</v>
      </c>
      <c r="L427" s="13">
        <v>42214.708333333328</v>
      </c>
      <c r="M427">
        <v>2015</v>
      </c>
    </row>
    <row r="428" spans="1:13" ht="30">
      <c r="A428">
        <v>1296</v>
      </c>
      <c r="B428" s="3" t="s">
        <v>1297</v>
      </c>
      <c r="C428" s="3" t="s">
        <v>5406</v>
      </c>
      <c r="D428" s="6">
        <v>850</v>
      </c>
      <c r="E428" s="8">
        <v>1200</v>
      </c>
      <c r="F428" t="s">
        <v>8218</v>
      </c>
      <c r="G428" t="s">
        <v>8274</v>
      </c>
      <c r="H428" s="9">
        <v>141</v>
      </c>
      <c r="I428">
        <v>52.17</v>
      </c>
      <c r="J428" t="s">
        <v>8359</v>
      </c>
      <c r="K428" s="12">
        <v>42423.050613425927</v>
      </c>
      <c r="L428" s="13">
        <v>42443.008946759262</v>
      </c>
      <c r="M428">
        <v>2016</v>
      </c>
    </row>
    <row r="429" spans="1:13" ht="30">
      <c r="A429">
        <v>1297</v>
      </c>
      <c r="B429" s="3" t="s">
        <v>1298</v>
      </c>
      <c r="C429" s="3" t="s">
        <v>5407</v>
      </c>
      <c r="D429" s="6">
        <v>20000</v>
      </c>
      <c r="E429" s="8">
        <v>21905</v>
      </c>
      <c r="F429" t="s">
        <v>8218</v>
      </c>
      <c r="G429" t="s">
        <v>8274</v>
      </c>
      <c r="H429" s="9">
        <v>110</v>
      </c>
      <c r="I429">
        <v>92.04</v>
      </c>
      <c r="J429" t="s">
        <v>8364</v>
      </c>
      <c r="K429" s="12">
        <v>42461.747199074074</v>
      </c>
      <c r="L429" s="13">
        <v>42491.747199074074</v>
      </c>
      <c r="M429">
        <v>2016</v>
      </c>
    </row>
    <row r="430" spans="1:13" ht="30">
      <c r="A430">
        <v>1298</v>
      </c>
      <c r="B430" s="3" t="s">
        <v>1299</v>
      </c>
      <c r="C430" s="3" t="s">
        <v>5408</v>
      </c>
      <c r="D430" s="6">
        <v>2000</v>
      </c>
      <c r="E430" s="8">
        <v>2093</v>
      </c>
      <c r="F430" t="s">
        <v>8218</v>
      </c>
      <c r="G430" t="s">
        <v>8274</v>
      </c>
      <c r="H430" s="9">
        <v>105</v>
      </c>
      <c r="I430">
        <v>63.42</v>
      </c>
      <c r="J430" t="s">
        <v>8360</v>
      </c>
      <c r="K430" s="12">
        <v>42458.680925925932</v>
      </c>
      <c r="L430" s="13">
        <v>42488.680925925932</v>
      </c>
      <c r="M430">
        <v>2016</v>
      </c>
    </row>
    <row r="431" spans="1:13" ht="30">
      <c r="A431">
        <v>1299</v>
      </c>
      <c r="B431" s="3" t="s">
        <v>1300</v>
      </c>
      <c r="C431" s="3" t="s">
        <v>5409</v>
      </c>
      <c r="D431" s="6">
        <v>3500</v>
      </c>
      <c r="E431" s="8">
        <v>4340</v>
      </c>
      <c r="F431" t="s">
        <v>8218</v>
      </c>
      <c r="G431" t="s">
        <v>8274</v>
      </c>
      <c r="H431" s="9">
        <v>124</v>
      </c>
      <c r="I431">
        <v>135.63</v>
      </c>
      <c r="J431" t="s">
        <v>8360</v>
      </c>
      <c r="K431" s="12">
        <v>42169.814340277779</v>
      </c>
      <c r="L431" s="13">
        <v>42199.814340277779</v>
      </c>
      <c r="M431">
        <v>2015</v>
      </c>
    </row>
    <row r="432" spans="1:13" ht="30">
      <c r="A432">
        <v>1300</v>
      </c>
      <c r="B432" s="3" t="s">
        <v>1301</v>
      </c>
      <c r="C432" s="3" t="s">
        <v>5410</v>
      </c>
      <c r="D432" s="6">
        <v>3000</v>
      </c>
      <c r="E432" s="8">
        <v>4050</v>
      </c>
      <c r="F432" t="s">
        <v>8218</v>
      </c>
      <c r="G432" t="s">
        <v>8274</v>
      </c>
      <c r="H432" s="9">
        <v>135</v>
      </c>
      <c r="I432">
        <v>168.75</v>
      </c>
      <c r="J432" t="s">
        <v>8360</v>
      </c>
      <c r="K432" s="12">
        <v>42483.675208333334</v>
      </c>
      <c r="L432" s="13">
        <v>42522.789583333331</v>
      </c>
      <c r="M432">
        <v>2016</v>
      </c>
    </row>
    <row r="433" spans="1:13" ht="30">
      <c r="A433">
        <v>1301</v>
      </c>
      <c r="B433" s="3" t="s">
        <v>1302</v>
      </c>
      <c r="C433" s="3" t="s">
        <v>5411</v>
      </c>
      <c r="D433" s="6">
        <v>2000</v>
      </c>
      <c r="E433" s="8">
        <v>2055</v>
      </c>
      <c r="F433" t="s">
        <v>8218</v>
      </c>
      <c r="G433" t="s">
        <v>8274</v>
      </c>
      <c r="H433" s="9">
        <v>103</v>
      </c>
      <c r="I433">
        <v>70.86</v>
      </c>
      <c r="J433" t="s">
        <v>8360</v>
      </c>
      <c r="K433" s="12">
        <v>42195.749745370369</v>
      </c>
      <c r="L433" s="13">
        <v>42206.125</v>
      </c>
      <c r="M433">
        <v>2015</v>
      </c>
    </row>
    <row r="434" spans="1:13" ht="30">
      <c r="A434">
        <v>1302</v>
      </c>
      <c r="B434" s="3" t="s">
        <v>1303</v>
      </c>
      <c r="C434" s="3" t="s">
        <v>5412</v>
      </c>
      <c r="D434" s="6">
        <v>2500</v>
      </c>
      <c r="E434" s="8">
        <v>2500</v>
      </c>
      <c r="F434" t="s">
        <v>8218</v>
      </c>
      <c r="G434" t="s">
        <v>8274</v>
      </c>
      <c r="H434" s="9">
        <v>100</v>
      </c>
      <c r="I434">
        <v>50</v>
      </c>
      <c r="J434" t="s">
        <v>8360</v>
      </c>
      <c r="K434" s="12">
        <v>42675.057997685188</v>
      </c>
      <c r="L434" s="13">
        <v>42705.099664351852</v>
      </c>
      <c r="M434">
        <v>2016</v>
      </c>
    </row>
    <row r="435" spans="1:13" ht="30">
      <c r="A435">
        <v>1303</v>
      </c>
      <c r="B435" s="3" t="s">
        <v>1304</v>
      </c>
      <c r="C435" s="3" t="s">
        <v>5413</v>
      </c>
      <c r="D435" s="6">
        <v>3500</v>
      </c>
      <c r="E435" s="8">
        <v>4559.13</v>
      </c>
      <c r="F435" t="s">
        <v>8218</v>
      </c>
      <c r="G435" t="s">
        <v>8274</v>
      </c>
      <c r="H435" s="9">
        <v>130</v>
      </c>
      <c r="I435">
        <v>42.21</v>
      </c>
      <c r="J435" t="s">
        <v>8360</v>
      </c>
      <c r="K435" s="12">
        <v>42566.441203703704</v>
      </c>
      <c r="L435" s="13">
        <v>42582.458333333328</v>
      </c>
      <c r="M435">
        <v>2016</v>
      </c>
    </row>
    <row r="436" spans="1:13" ht="30">
      <c r="A436">
        <v>2781</v>
      </c>
      <c r="B436" s="3" t="s">
        <v>2781</v>
      </c>
      <c r="C436" s="3" t="s">
        <v>6891</v>
      </c>
      <c r="D436" s="6">
        <v>1250</v>
      </c>
      <c r="E436" s="8">
        <v>1316</v>
      </c>
      <c r="F436" t="s">
        <v>8218</v>
      </c>
      <c r="G436" t="s">
        <v>8274</v>
      </c>
      <c r="H436" s="9">
        <v>105</v>
      </c>
      <c r="I436">
        <v>47</v>
      </c>
      <c r="J436" t="s">
        <v>8360</v>
      </c>
      <c r="K436" s="12">
        <v>42018.94159722222</v>
      </c>
      <c r="L436" s="13">
        <v>42047.291666666672</v>
      </c>
      <c r="M436">
        <v>2015</v>
      </c>
    </row>
    <row r="437" spans="1:13" ht="30">
      <c r="A437">
        <v>2782</v>
      </c>
      <c r="B437" s="3" t="s">
        <v>2782</v>
      </c>
      <c r="C437" s="3" t="s">
        <v>6892</v>
      </c>
      <c r="D437" s="6">
        <v>1000</v>
      </c>
      <c r="E437" s="8">
        <v>1200</v>
      </c>
      <c r="F437" t="s">
        <v>8218</v>
      </c>
      <c r="G437" t="s">
        <v>8274</v>
      </c>
      <c r="H437" s="9">
        <v>120</v>
      </c>
      <c r="I437">
        <v>66.67</v>
      </c>
      <c r="J437" t="s">
        <v>8360</v>
      </c>
      <c r="K437" s="12">
        <v>42026.924976851849</v>
      </c>
      <c r="L437" s="13">
        <v>42052.207638888889</v>
      </c>
      <c r="M437">
        <v>2015</v>
      </c>
    </row>
    <row r="438" spans="1:13" ht="30">
      <c r="A438">
        <v>2783</v>
      </c>
      <c r="B438" s="3" t="s">
        <v>2783</v>
      </c>
      <c r="C438" s="3" t="s">
        <v>6893</v>
      </c>
      <c r="D438" s="6">
        <v>1000</v>
      </c>
      <c r="E438" s="8">
        <v>1145</v>
      </c>
      <c r="F438" t="s">
        <v>8218</v>
      </c>
      <c r="G438" t="s">
        <v>8274</v>
      </c>
      <c r="H438" s="9">
        <v>115</v>
      </c>
      <c r="I438">
        <v>18.77</v>
      </c>
      <c r="J438" t="s">
        <v>8360</v>
      </c>
      <c r="K438" s="12">
        <v>42103.535254629634</v>
      </c>
      <c r="L438" s="13">
        <v>42117.535254629634</v>
      </c>
      <c r="M438">
        <v>2015</v>
      </c>
    </row>
    <row r="439" spans="1:13" ht="30">
      <c r="A439">
        <v>2784</v>
      </c>
      <c r="B439" s="3" t="s">
        <v>2784</v>
      </c>
      <c r="C439" s="3" t="s">
        <v>6894</v>
      </c>
      <c r="D439" s="6">
        <v>6000</v>
      </c>
      <c r="E439" s="8">
        <v>7140</v>
      </c>
      <c r="F439" t="s">
        <v>8218</v>
      </c>
      <c r="G439" t="s">
        <v>8274</v>
      </c>
      <c r="H439" s="9">
        <v>119</v>
      </c>
      <c r="I439">
        <v>66.11</v>
      </c>
      <c r="J439" t="s">
        <v>8361</v>
      </c>
      <c r="K439" s="12">
        <v>41920.787534722222</v>
      </c>
      <c r="L439" s="13">
        <v>41941.787534722222</v>
      </c>
      <c r="M439">
        <v>2014</v>
      </c>
    </row>
    <row r="440" spans="1:13" ht="30">
      <c r="A440">
        <v>2785</v>
      </c>
      <c r="B440" s="3" t="s">
        <v>2785</v>
      </c>
      <c r="C440" s="3" t="s">
        <v>6895</v>
      </c>
      <c r="D440" s="6">
        <v>5000</v>
      </c>
      <c r="E440" s="8">
        <v>5234</v>
      </c>
      <c r="F440" t="s">
        <v>8218</v>
      </c>
      <c r="G440" t="s">
        <v>8274</v>
      </c>
      <c r="H440" s="9">
        <v>105</v>
      </c>
      <c r="I440">
        <v>36.86</v>
      </c>
      <c r="J440" t="s">
        <v>8361</v>
      </c>
      <c r="K440" s="12">
        <v>42558.189432870371</v>
      </c>
      <c r="L440" s="13">
        <v>42587.875</v>
      </c>
      <c r="M440">
        <v>2016</v>
      </c>
    </row>
    <row r="441" spans="1:13" ht="30">
      <c r="A441">
        <v>2786</v>
      </c>
      <c r="B441" s="3" t="s">
        <v>2786</v>
      </c>
      <c r="C441" s="3" t="s">
        <v>6896</v>
      </c>
      <c r="D441" s="6">
        <v>2500</v>
      </c>
      <c r="E441" s="8">
        <v>2946</v>
      </c>
      <c r="F441" t="s">
        <v>8218</v>
      </c>
      <c r="G441" t="s">
        <v>8274</v>
      </c>
      <c r="H441" s="9">
        <v>118</v>
      </c>
      <c r="I441">
        <v>39.81</v>
      </c>
      <c r="J441" t="s">
        <v>8360</v>
      </c>
      <c r="K441" s="12">
        <v>41815.569212962961</v>
      </c>
      <c r="L441" s="13">
        <v>41829.569212962961</v>
      </c>
      <c r="M441">
        <v>2014</v>
      </c>
    </row>
    <row r="442" spans="1:13" ht="30">
      <c r="A442">
        <v>2787</v>
      </c>
      <c r="B442" s="3" t="s">
        <v>2787</v>
      </c>
      <c r="C442" s="3" t="s">
        <v>6897</v>
      </c>
      <c r="D442" s="6">
        <v>1000</v>
      </c>
      <c r="E442" s="8">
        <v>1197</v>
      </c>
      <c r="F442" t="s">
        <v>8218</v>
      </c>
      <c r="G442" t="s">
        <v>8274</v>
      </c>
      <c r="H442" s="9">
        <v>120</v>
      </c>
      <c r="I442">
        <v>31.5</v>
      </c>
      <c r="J442" t="s">
        <v>8360</v>
      </c>
      <c r="K442" s="12">
        <v>41808.198518518519</v>
      </c>
      <c r="L442" s="13">
        <v>41838.198518518519</v>
      </c>
      <c r="M442">
        <v>2014</v>
      </c>
    </row>
    <row r="443" spans="1:13" ht="30">
      <c r="A443">
        <v>2788</v>
      </c>
      <c r="B443" s="3" t="s">
        <v>2788</v>
      </c>
      <c r="C443" s="3" t="s">
        <v>6898</v>
      </c>
      <c r="D443" s="6">
        <v>2000</v>
      </c>
      <c r="E443" s="8">
        <v>2050</v>
      </c>
      <c r="F443" t="s">
        <v>8218</v>
      </c>
      <c r="G443" t="s">
        <v>8274</v>
      </c>
      <c r="H443" s="9">
        <v>103</v>
      </c>
      <c r="I443">
        <v>102.5</v>
      </c>
      <c r="J443" t="s">
        <v>8360</v>
      </c>
      <c r="K443" s="12">
        <v>42550.701886574068</v>
      </c>
      <c r="L443" s="13">
        <v>42580.701886574068</v>
      </c>
      <c r="M443">
        <v>2016</v>
      </c>
    </row>
    <row r="444" spans="1:13">
      <c r="A444">
        <v>2789</v>
      </c>
      <c r="B444" s="3" t="s">
        <v>2789</v>
      </c>
      <c r="C444" s="3" t="s">
        <v>6899</v>
      </c>
      <c r="D444" s="6">
        <v>3000</v>
      </c>
      <c r="E444" s="8">
        <v>3035</v>
      </c>
      <c r="F444" t="s">
        <v>8218</v>
      </c>
      <c r="G444" t="s">
        <v>8274</v>
      </c>
      <c r="H444" s="9">
        <v>101</v>
      </c>
      <c r="I444">
        <v>126.46</v>
      </c>
      <c r="J444" t="s">
        <v>8360</v>
      </c>
      <c r="K444" s="12">
        <v>42056.013124999998</v>
      </c>
      <c r="L444" s="13">
        <v>42075.166666666672</v>
      </c>
      <c r="M444">
        <v>2015</v>
      </c>
    </row>
    <row r="445" spans="1:13" ht="30">
      <c r="A445">
        <v>2790</v>
      </c>
      <c r="B445" s="3" t="s">
        <v>2790</v>
      </c>
      <c r="C445" s="3" t="s">
        <v>6900</v>
      </c>
      <c r="D445" s="6">
        <v>3000</v>
      </c>
      <c r="E445" s="8">
        <v>3160</v>
      </c>
      <c r="F445" t="s">
        <v>8218</v>
      </c>
      <c r="G445" t="s">
        <v>8274</v>
      </c>
      <c r="H445" s="9">
        <v>105</v>
      </c>
      <c r="I445">
        <v>47.88</v>
      </c>
      <c r="J445" t="s">
        <v>8360</v>
      </c>
      <c r="K445" s="12">
        <v>42016.938692129625</v>
      </c>
      <c r="L445" s="13">
        <v>42046.938692129625</v>
      </c>
      <c r="M445">
        <v>2015</v>
      </c>
    </row>
    <row r="446" spans="1:13" ht="30">
      <c r="A446">
        <v>2791</v>
      </c>
      <c r="B446" s="3" t="s">
        <v>2791</v>
      </c>
      <c r="C446" s="3" t="s">
        <v>6901</v>
      </c>
      <c r="D446" s="6">
        <v>2000</v>
      </c>
      <c r="E446" s="8">
        <v>2050</v>
      </c>
      <c r="F446" t="s">
        <v>8218</v>
      </c>
      <c r="G446" t="s">
        <v>8274</v>
      </c>
      <c r="H446" s="9">
        <v>103</v>
      </c>
      <c r="I446">
        <v>73.209999999999994</v>
      </c>
      <c r="J446" t="s">
        <v>8360</v>
      </c>
      <c r="K446" s="12">
        <v>42591.899988425925</v>
      </c>
      <c r="L446" s="13">
        <v>42622.166666666672</v>
      </c>
      <c r="M446">
        <v>2016</v>
      </c>
    </row>
    <row r="447" spans="1:13" ht="30">
      <c r="A447">
        <v>2792</v>
      </c>
      <c r="B447" s="3" t="s">
        <v>2792</v>
      </c>
      <c r="C447" s="3" t="s">
        <v>6902</v>
      </c>
      <c r="D447" s="6">
        <v>2000</v>
      </c>
      <c r="E447" s="8">
        <v>2152</v>
      </c>
      <c r="F447" t="s">
        <v>8218</v>
      </c>
      <c r="G447" t="s">
        <v>8274</v>
      </c>
      <c r="H447" s="9">
        <v>108</v>
      </c>
      <c r="I447">
        <v>89.67</v>
      </c>
      <c r="J447" t="s">
        <v>8360</v>
      </c>
      <c r="K447" s="12">
        <v>42183.231006944443</v>
      </c>
      <c r="L447" s="13">
        <v>42228.231006944443</v>
      </c>
      <c r="M447">
        <v>2015</v>
      </c>
    </row>
    <row r="448" spans="1:13" ht="45">
      <c r="A448">
        <v>2793</v>
      </c>
      <c r="B448" s="3" t="s">
        <v>2793</v>
      </c>
      <c r="C448" s="3" t="s">
        <v>6903</v>
      </c>
      <c r="D448" s="6">
        <v>10000</v>
      </c>
      <c r="E448" s="8">
        <v>11056.75</v>
      </c>
      <c r="F448" t="s">
        <v>8218</v>
      </c>
      <c r="G448" t="s">
        <v>8274</v>
      </c>
      <c r="H448" s="9">
        <v>111</v>
      </c>
      <c r="I448">
        <v>151.46</v>
      </c>
      <c r="J448" t="s">
        <v>8362</v>
      </c>
      <c r="K448" s="12">
        <v>42176.419039351851</v>
      </c>
      <c r="L448" s="13">
        <v>42206.419039351851</v>
      </c>
      <c r="M448">
        <v>2015</v>
      </c>
    </row>
    <row r="449" spans="1:13" ht="45">
      <c r="A449">
        <v>2794</v>
      </c>
      <c r="B449" s="3" t="s">
        <v>2794</v>
      </c>
      <c r="C449" s="3" t="s">
        <v>6904</v>
      </c>
      <c r="D449" s="6">
        <v>50</v>
      </c>
      <c r="E449" s="8">
        <v>75</v>
      </c>
      <c r="F449" t="s">
        <v>8218</v>
      </c>
      <c r="G449" t="s">
        <v>8274</v>
      </c>
      <c r="H449" s="9">
        <v>150</v>
      </c>
      <c r="I449">
        <v>25</v>
      </c>
      <c r="J449" t="s">
        <v>8359</v>
      </c>
      <c r="K449" s="12">
        <v>42416.691655092596</v>
      </c>
      <c r="L449" s="13">
        <v>42432.791666666672</v>
      </c>
      <c r="M449">
        <v>2016</v>
      </c>
    </row>
    <row r="450" spans="1:13" ht="30">
      <c r="A450">
        <v>2795</v>
      </c>
      <c r="B450" s="3" t="s">
        <v>2795</v>
      </c>
      <c r="C450" s="3" t="s">
        <v>6905</v>
      </c>
      <c r="D450" s="6">
        <v>700</v>
      </c>
      <c r="E450" s="8">
        <v>730</v>
      </c>
      <c r="F450" t="s">
        <v>8218</v>
      </c>
      <c r="G450" t="s">
        <v>8274</v>
      </c>
      <c r="H450" s="9">
        <v>104</v>
      </c>
      <c r="I450">
        <v>36.5</v>
      </c>
      <c r="J450" t="s">
        <v>8359</v>
      </c>
      <c r="K450" s="12">
        <v>41780.525937500002</v>
      </c>
      <c r="L450" s="13">
        <v>41796.958333333336</v>
      </c>
      <c r="M450">
        <v>2014</v>
      </c>
    </row>
    <row r="451" spans="1:13" ht="30">
      <c r="A451">
        <v>2796</v>
      </c>
      <c r="B451" s="3" t="s">
        <v>2796</v>
      </c>
      <c r="C451" s="3" t="s">
        <v>6906</v>
      </c>
      <c r="D451" s="6">
        <v>800</v>
      </c>
      <c r="E451" s="8">
        <v>924</v>
      </c>
      <c r="F451" t="s">
        <v>8218</v>
      </c>
      <c r="G451" t="s">
        <v>8274</v>
      </c>
      <c r="H451" s="9">
        <v>116</v>
      </c>
      <c r="I451">
        <v>44</v>
      </c>
      <c r="J451" t="s">
        <v>8359</v>
      </c>
      <c r="K451" s="12">
        <v>41795.528101851851</v>
      </c>
      <c r="L451" s="13">
        <v>41825.528101851851</v>
      </c>
      <c r="M451">
        <v>2014</v>
      </c>
    </row>
    <row r="452" spans="1:13" ht="30">
      <c r="A452">
        <v>2797</v>
      </c>
      <c r="B452" s="3" t="s">
        <v>2797</v>
      </c>
      <c r="C452" s="3" t="s">
        <v>6907</v>
      </c>
      <c r="D452" s="6">
        <v>8000</v>
      </c>
      <c r="E452" s="8">
        <v>8211.61</v>
      </c>
      <c r="F452" t="s">
        <v>8218</v>
      </c>
      <c r="G452" t="s">
        <v>8274</v>
      </c>
      <c r="H452" s="9">
        <v>103</v>
      </c>
      <c r="I452">
        <v>87.36</v>
      </c>
      <c r="J452" t="s">
        <v>8361</v>
      </c>
      <c r="K452" s="12">
        <v>41798.94027777778</v>
      </c>
      <c r="L452" s="13">
        <v>41828.94027777778</v>
      </c>
      <c r="M452">
        <v>2014</v>
      </c>
    </row>
    <row r="453" spans="1:13" ht="45">
      <c r="A453">
        <v>2798</v>
      </c>
      <c r="B453" s="3" t="s">
        <v>2798</v>
      </c>
      <c r="C453" s="3" t="s">
        <v>6908</v>
      </c>
      <c r="D453" s="6">
        <v>5000</v>
      </c>
      <c r="E453" s="8">
        <v>5070</v>
      </c>
      <c r="F453" t="s">
        <v>8218</v>
      </c>
      <c r="G453" t="s">
        <v>8274</v>
      </c>
      <c r="H453" s="9">
        <v>101</v>
      </c>
      <c r="I453">
        <v>36.47</v>
      </c>
      <c r="J453" t="s">
        <v>8361</v>
      </c>
      <c r="K453" s="12">
        <v>42201.675011574072</v>
      </c>
      <c r="L453" s="13">
        <v>42216.666666666672</v>
      </c>
      <c r="M453">
        <v>2015</v>
      </c>
    </row>
    <row r="454" spans="1:13" ht="30">
      <c r="A454">
        <v>2799</v>
      </c>
      <c r="B454" s="3" t="s">
        <v>2799</v>
      </c>
      <c r="C454" s="3" t="s">
        <v>6909</v>
      </c>
      <c r="D454" s="6">
        <v>5000</v>
      </c>
      <c r="E454" s="8">
        <v>5831.74</v>
      </c>
      <c r="F454" t="s">
        <v>8218</v>
      </c>
      <c r="G454" t="s">
        <v>8274</v>
      </c>
      <c r="H454" s="9">
        <v>117</v>
      </c>
      <c r="I454">
        <v>44.86</v>
      </c>
      <c r="J454" t="s">
        <v>8361</v>
      </c>
      <c r="K454" s="12">
        <v>42507.264699074076</v>
      </c>
      <c r="L454" s="13">
        <v>42538.666666666672</v>
      </c>
      <c r="M454">
        <v>2016</v>
      </c>
    </row>
    <row r="455" spans="1:13" ht="30">
      <c r="A455">
        <v>2800</v>
      </c>
      <c r="B455" s="3" t="s">
        <v>2800</v>
      </c>
      <c r="C455" s="3" t="s">
        <v>6910</v>
      </c>
      <c r="D455" s="6">
        <v>1000</v>
      </c>
      <c r="E455" s="8">
        <v>1330</v>
      </c>
      <c r="F455" t="s">
        <v>8218</v>
      </c>
      <c r="G455" t="s">
        <v>8274</v>
      </c>
      <c r="H455" s="9">
        <v>133</v>
      </c>
      <c r="I455">
        <v>42.9</v>
      </c>
      <c r="J455" t="s">
        <v>8360</v>
      </c>
      <c r="K455" s="12">
        <v>41948.552847222221</v>
      </c>
      <c r="L455" s="13">
        <v>42008.552847222221</v>
      </c>
      <c r="M455">
        <v>2014</v>
      </c>
    </row>
    <row r="456" spans="1:13" ht="30">
      <c r="A456">
        <v>2801</v>
      </c>
      <c r="B456" s="3" t="s">
        <v>2801</v>
      </c>
      <c r="C456" s="3" t="s">
        <v>6911</v>
      </c>
      <c r="D456" s="6">
        <v>500</v>
      </c>
      <c r="E456" s="8">
        <v>666</v>
      </c>
      <c r="F456" t="s">
        <v>8218</v>
      </c>
      <c r="G456" t="s">
        <v>8274</v>
      </c>
      <c r="H456" s="9">
        <v>133</v>
      </c>
      <c r="I456">
        <v>51.23</v>
      </c>
      <c r="J456" t="s">
        <v>8359</v>
      </c>
      <c r="K456" s="12">
        <v>41900.243159722224</v>
      </c>
      <c r="L456" s="13">
        <v>41922.458333333336</v>
      </c>
      <c r="M456">
        <v>2014</v>
      </c>
    </row>
    <row r="457" spans="1:13" ht="30">
      <c r="A457">
        <v>2802</v>
      </c>
      <c r="B457" s="3" t="s">
        <v>2802</v>
      </c>
      <c r="C457" s="3" t="s">
        <v>6912</v>
      </c>
      <c r="D457" s="6">
        <v>3000</v>
      </c>
      <c r="E457" s="8">
        <v>3055</v>
      </c>
      <c r="F457" t="s">
        <v>8218</v>
      </c>
      <c r="G457" t="s">
        <v>8274</v>
      </c>
      <c r="H457" s="9">
        <v>102</v>
      </c>
      <c r="I457">
        <v>33.94</v>
      </c>
      <c r="J457" t="s">
        <v>8360</v>
      </c>
      <c r="K457" s="12">
        <v>42192.64707175926</v>
      </c>
      <c r="L457" s="13">
        <v>42222.64707175926</v>
      </c>
      <c r="M457">
        <v>2015</v>
      </c>
    </row>
    <row r="458" spans="1:13" ht="45">
      <c r="A458">
        <v>2803</v>
      </c>
      <c r="B458" s="3" t="s">
        <v>2803</v>
      </c>
      <c r="C458" s="3" t="s">
        <v>6913</v>
      </c>
      <c r="D458" s="6">
        <v>10000</v>
      </c>
      <c r="E458" s="8">
        <v>12795</v>
      </c>
      <c r="F458" t="s">
        <v>8218</v>
      </c>
      <c r="G458" t="s">
        <v>8274</v>
      </c>
      <c r="H458" s="9">
        <v>128</v>
      </c>
      <c r="I458">
        <v>90.74</v>
      </c>
      <c r="J458" t="s">
        <v>8362</v>
      </c>
      <c r="K458" s="12">
        <v>42158.065694444449</v>
      </c>
      <c r="L458" s="13">
        <v>42201</v>
      </c>
      <c r="M458">
        <v>2015</v>
      </c>
    </row>
    <row r="459" spans="1:13" ht="30">
      <c r="A459">
        <v>2804</v>
      </c>
      <c r="B459" s="3" t="s">
        <v>2804</v>
      </c>
      <c r="C459" s="3" t="s">
        <v>6914</v>
      </c>
      <c r="D459" s="6">
        <v>1000</v>
      </c>
      <c r="E459" s="8">
        <v>1150</v>
      </c>
      <c r="F459" t="s">
        <v>8218</v>
      </c>
      <c r="G459" t="s">
        <v>8274</v>
      </c>
      <c r="H459" s="9">
        <v>115</v>
      </c>
      <c r="I459">
        <v>50</v>
      </c>
      <c r="J459" t="s">
        <v>8360</v>
      </c>
      <c r="K459" s="12">
        <v>41881.453587962962</v>
      </c>
      <c r="L459" s="13">
        <v>41911.453587962962</v>
      </c>
      <c r="M459">
        <v>2014</v>
      </c>
    </row>
    <row r="460" spans="1:13" ht="30">
      <c r="A460">
        <v>2805</v>
      </c>
      <c r="B460" s="3" t="s">
        <v>2805</v>
      </c>
      <c r="C460" s="3" t="s">
        <v>6915</v>
      </c>
      <c r="D460" s="6">
        <v>400</v>
      </c>
      <c r="E460" s="8">
        <v>440</v>
      </c>
      <c r="F460" t="s">
        <v>8218</v>
      </c>
      <c r="G460" t="s">
        <v>8274</v>
      </c>
      <c r="H460" s="9">
        <v>110</v>
      </c>
      <c r="I460">
        <v>24.44</v>
      </c>
      <c r="J460" t="s">
        <v>8359</v>
      </c>
      <c r="K460" s="12">
        <v>42213.505474537036</v>
      </c>
      <c r="L460" s="13">
        <v>42238.505474537036</v>
      </c>
      <c r="M460">
        <v>2015</v>
      </c>
    </row>
    <row r="461" spans="1:13" ht="30">
      <c r="A461">
        <v>2806</v>
      </c>
      <c r="B461" s="3" t="s">
        <v>2806</v>
      </c>
      <c r="C461" s="3" t="s">
        <v>6916</v>
      </c>
      <c r="D461" s="6">
        <v>3000</v>
      </c>
      <c r="E461" s="8">
        <v>3363</v>
      </c>
      <c r="F461" t="s">
        <v>8218</v>
      </c>
      <c r="G461" t="s">
        <v>8274</v>
      </c>
      <c r="H461" s="9">
        <v>112</v>
      </c>
      <c r="I461">
        <v>44.25</v>
      </c>
      <c r="J461" t="s">
        <v>8360</v>
      </c>
      <c r="K461" s="12">
        <v>42185.267245370371</v>
      </c>
      <c r="L461" s="13">
        <v>42221.458333333328</v>
      </c>
      <c r="M461">
        <v>2015</v>
      </c>
    </row>
    <row r="462" spans="1:13">
      <c r="A462">
        <v>2807</v>
      </c>
      <c r="B462" s="3" t="s">
        <v>2807</v>
      </c>
      <c r="C462" s="3" t="s">
        <v>6917</v>
      </c>
      <c r="D462" s="6">
        <v>5000</v>
      </c>
      <c r="E462" s="8">
        <v>6300</v>
      </c>
      <c r="F462" t="s">
        <v>8218</v>
      </c>
      <c r="G462" t="s">
        <v>8274</v>
      </c>
      <c r="H462" s="9">
        <v>126</v>
      </c>
      <c r="I462">
        <v>67.739999999999995</v>
      </c>
      <c r="J462" t="s">
        <v>8361</v>
      </c>
      <c r="K462" s="12">
        <v>42154.873124999998</v>
      </c>
      <c r="L462" s="13">
        <v>42184.873124999998</v>
      </c>
      <c r="M462">
        <v>2015</v>
      </c>
    </row>
    <row r="463" spans="1:13" ht="30">
      <c r="A463">
        <v>2808</v>
      </c>
      <c r="B463" s="3" t="s">
        <v>2808</v>
      </c>
      <c r="C463" s="3" t="s">
        <v>6918</v>
      </c>
      <c r="D463" s="6">
        <v>4500</v>
      </c>
      <c r="E463" s="8">
        <v>4511</v>
      </c>
      <c r="F463" t="s">
        <v>8218</v>
      </c>
      <c r="G463" t="s">
        <v>8274</v>
      </c>
      <c r="H463" s="9">
        <v>100</v>
      </c>
      <c r="I463">
        <v>65.38</v>
      </c>
      <c r="J463" t="s">
        <v>8360</v>
      </c>
      <c r="K463" s="12">
        <v>42208.84646990741</v>
      </c>
      <c r="L463" s="13">
        <v>42238.84646990741</v>
      </c>
      <c r="M463">
        <v>2015</v>
      </c>
    </row>
    <row r="464" spans="1:13" ht="30">
      <c r="A464">
        <v>2809</v>
      </c>
      <c r="B464" s="3" t="s">
        <v>2809</v>
      </c>
      <c r="C464" s="3" t="s">
        <v>6919</v>
      </c>
      <c r="D464" s="6">
        <v>2500</v>
      </c>
      <c r="E464" s="8">
        <v>2560</v>
      </c>
      <c r="F464" t="s">
        <v>8218</v>
      </c>
      <c r="G464" t="s">
        <v>8274</v>
      </c>
      <c r="H464" s="9">
        <v>102</v>
      </c>
      <c r="I464">
        <v>121.9</v>
      </c>
      <c r="J464" t="s">
        <v>8360</v>
      </c>
      <c r="K464" s="12">
        <v>42451.496817129635</v>
      </c>
      <c r="L464" s="13">
        <v>42459.610416666663</v>
      </c>
      <c r="M464">
        <v>2016</v>
      </c>
    </row>
    <row r="465" spans="1:13" ht="30">
      <c r="A465">
        <v>2810</v>
      </c>
      <c r="B465" s="3" t="s">
        <v>2810</v>
      </c>
      <c r="C465" s="3" t="s">
        <v>6920</v>
      </c>
      <c r="D465" s="6">
        <v>2500</v>
      </c>
      <c r="E465" s="8">
        <v>2705</v>
      </c>
      <c r="F465" t="s">
        <v>8218</v>
      </c>
      <c r="G465" t="s">
        <v>8274</v>
      </c>
      <c r="H465" s="9">
        <v>108</v>
      </c>
      <c r="I465">
        <v>47.46</v>
      </c>
      <c r="J465" t="s">
        <v>8360</v>
      </c>
      <c r="K465" s="12">
        <v>41759.13962962963</v>
      </c>
      <c r="L465" s="13">
        <v>41791.165972222225</v>
      </c>
      <c r="M465">
        <v>2014</v>
      </c>
    </row>
    <row r="466" spans="1:13" ht="30">
      <c r="A466">
        <v>2811</v>
      </c>
      <c r="B466" s="3" t="s">
        <v>2811</v>
      </c>
      <c r="C466" s="3" t="s">
        <v>6921</v>
      </c>
      <c r="D466" s="6">
        <v>10000</v>
      </c>
      <c r="E466" s="8">
        <v>10027</v>
      </c>
      <c r="F466" t="s">
        <v>8218</v>
      </c>
      <c r="G466" t="s">
        <v>8274</v>
      </c>
      <c r="H466" s="9">
        <v>100</v>
      </c>
      <c r="I466">
        <v>92.84</v>
      </c>
      <c r="J466" t="s">
        <v>8362</v>
      </c>
      <c r="K466" s="12">
        <v>42028.496562500004</v>
      </c>
      <c r="L466" s="13">
        <v>42058.496562500004</v>
      </c>
      <c r="M466">
        <v>2015</v>
      </c>
    </row>
    <row r="467" spans="1:13" ht="30">
      <c r="A467">
        <v>2812</v>
      </c>
      <c r="B467" s="3" t="s">
        <v>2812</v>
      </c>
      <c r="C467" s="3" t="s">
        <v>6922</v>
      </c>
      <c r="D467" s="6">
        <v>5000</v>
      </c>
      <c r="E467" s="8">
        <v>5665</v>
      </c>
      <c r="F467" t="s">
        <v>8218</v>
      </c>
      <c r="G467" t="s">
        <v>8274</v>
      </c>
      <c r="H467" s="9">
        <v>113</v>
      </c>
      <c r="I467">
        <v>68.25</v>
      </c>
      <c r="J467" t="s">
        <v>8361</v>
      </c>
      <c r="K467" s="12">
        <v>42054.74418981481</v>
      </c>
      <c r="L467" s="13">
        <v>42100.166666666672</v>
      </c>
      <c r="M467">
        <v>2015</v>
      </c>
    </row>
    <row r="468" spans="1:13" ht="30">
      <c r="A468">
        <v>2813</v>
      </c>
      <c r="B468" s="3" t="s">
        <v>2813</v>
      </c>
      <c r="C468" s="3" t="s">
        <v>6923</v>
      </c>
      <c r="D468" s="6">
        <v>2800</v>
      </c>
      <c r="E468" s="8">
        <v>3572.12</v>
      </c>
      <c r="F468" t="s">
        <v>8218</v>
      </c>
      <c r="G468" t="s">
        <v>8274</v>
      </c>
      <c r="H468" s="9">
        <v>128</v>
      </c>
      <c r="I468">
        <v>37.21</v>
      </c>
      <c r="J468" t="s">
        <v>8360</v>
      </c>
      <c r="K468" s="12">
        <v>42693.742604166662</v>
      </c>
      <c r="L468" s="13">
        <v>42718.742604166662</v>
      </c>
      <c r="M468">
        <v>2016</v>
      </c>
    </row>
    <row r="469" spans="1:13" ht="30">
      <c r="A469">
        <v>2814</v>
      </c>
      <c r="B469" s="3" t="s">
        <v>2814</v>
      </c>
      <c r="C469" s="3" t="s">
        <v>6924</v>
      </c>
      <c r="D469" s="6">
        <v>1500</v>
      </c>
      <c r="E469" s="8">
        <v>1616</v>
      </c>
      <c r="F469" t="s">
        <v>8218</v>
      </c>
      <c r="G469" t="s">
        <v>8274</v>
      </c>
      <c r="H469" s="9">
        <v>108</v>
      </c>
      <c r="I469">
        <v>25.25</v>
      </c>
      <c r="J469" t="s">
        <v>8360</v>
      </c>
      <c r="K469" s="12">
        <v>42103.399479166663</v>
      </c>
      <c r="L469" s="13">
        <v>42133.399479166663</v>
      </c>
      <c r="M469">
        <v>2015</v>
      </c>
    </row>
    <row r="470" spans="1:13" ht="30">
      <c r="A470">
        <v>2815</v>
      </c>
      <c r="B470" s="3" t="s">
        <v>2815</v>
      </c>
      <c r="C470" s="3" t="s">
        <v>6925</v>
      </c>
      <c r="D470" s="6">
        <v>250</v>
      </c>
      <c r="E470" s="8">
        <v>605</v>
      </c>
      <c r="F470" t="s">
        <v>8218</v>
      </c>
      <c r="G470" t="s">
        <v>8274</v>
      </c>
      <c r="H470" s="9">
        <v>242</v>
      </c>
      <c r="I470">
        <v>43.21</v>
      </c>
      <c r="J470" t="s">
        <v>8359</v>
      </c>
      <c r="K470" s="12">
        <v>42559.776724537034</v>
      </c>
      <c r="L470" s="13">
        <v>42589.776724537034</v>
      </c>
      <c r="M470">
        <v>2016</v>
      </c>
    </row>
    <row r="471" spans="1:13" ht="30">
      <c r="A471">
        <v>2816</v>
      </c>
      <c r="B471" s="3" t="s">
        <v>2816</v>
      </c>
      <c r="C471" s="3" t="s">
        <v>6926</v>
      </c>
      <c r="D471" s="6">
        <v>3000</v>
      </c>
      <c r="E471" s="8">
        <v>4247</v>
      </c>
      <c r="F471" t="s">
        <v>8218</v>
      </c>
      <c r="G471" t="s">
        <v>8274</v>
      </c>
      <c r="H471" s="9">
        <v>142</v>
      </c>
      <c r="I471">
        <v>25.13</v>
      </c>
      <c r="J471" t="s">
        <v>8360</v>
      </c>
      <c r="K471" s="12">
        <v>42188.467499999999</v>
      </c>
      <c r="L471" s="13">
        <v>42218.666666666672</v>
      </c>
      <c r="M471">
        <v>2015</v>
      </c>
    </row>
    <row r="472" spans="1:13" ht="30">
      <c r="A472">
        <v>2817</v>
      </c>
      <c r="B472" s="3" t="s">
        <v>2817</v>
      </c>
      <c r="C472" s="3" t="s">
        <v>6927</v>
      </c>
      <c r="D472" s="6">
        <v>600</v>
      </c>
      <c r="E472" s="8">
        <v>780</v>
      </c>
      <c r="F472" t="s">
        <v>8218</v>
      </c>
      <c r="G472" t="s">
        <v>8274</v>
      </c>
      <c r="H472" s="9">
        <v>130</v>
      </c>
      <c r="I472">
        <v>23.64</v>
      </c>
      <c r="J472" t="s">
        <v>8359</v>
      </c>
      <c r="K472" s="12">
        <v>42023.634976851856</v>
      </c>
      <c r="L472" s="13">
        <v>42063.634976851856</v>
      </c>
      <c r="M472">
        <v>2015</v>
      </c>
    </row>
    <row r="473" spans="1:13" ht="30">
      <c r="A473">
        <v>2818</v>
      </c>
      <c r="B473" s="3" t="s">
        <v>2818</v>
      </c>
      <c r="C473" s="3" t="s">
        <v>6928</v>
      </c>
      <c r="D473" s="6">
        <v>10000</v>
      </c>
      <c r="E473" s="8">
        <v>10603</v>
      </c>
      <c r="F473" t="s">
        <v>8218</v>
      </c>
      <c r="G473" t="s">
        <v>8274</v>
      </c>
      <c r="H473" s="9">
        <v>106</v>
      </c>
      <c r="I473">
        <v>103.95</v>
      </c>
      <c r="J473" t="s">
        <v>8362</v>
      </c>
      <c r="K473" s="12">
        <v>42250.598217592589</v>
      </c>
      <c r="L473" s="13">
        <v>42270.598217592589</v>
      </c>
      <c r="M473">
        <v>2015</v>
      </c>
    </row>
    <row r="474" spans="1:13" ht="30">
      <c r="A474">
        <v>2819</v>
      </c>
      <c r="B474" s="3" t="s">
        <v>2819</v>
      </c>
      <c r="C474" s="3" t="s">
        <v>6929</v>
      </c>
      <c r="D474" s="6">
        <v>5000</v>
      </c>
      <c r="E474" s="8">
        <v>5240</v>
      </c>
      <c r="F474" t="s">
        <v>8218</v>
      </c>
      <c r="G474" t="s">
        <v>8274</v>
      </c>
      <c r="H474" s="9">
        <v>105</v>
      </c>
      <c r="I474">
        <v>50.38</v>
      </c>
      <c r="J474" t="s">
        <v>8361</v>
      </c>
      <c r="K474" s="12">
        <v>42139.525567129633</v>
      </c>
      <c r="L474" s="13">
        <v>42169.525567129633</v>
      </c>
      <c r="M474">
        <v>2015</v>
      </c>
    </row>
    <row r="475" spans="1:13" ht="30">
      <c r="A475">
        <v>2820</v>
      </c>
      <c r="B475" s="3" t="s">
        <v>2820</v>
      </c>
      <c r="C475" s="3" t="s">
        <v>6930</v>
      </c>
      <c r="D475" s="6">
        <v>200</v>
      </c>
      <c r="E475" s="8">
        <v>272</v>
      </c>
      <c r="F475" t="s">
        <v>8218</v>
      </c>
      <c r="G475" t="s">
        <v>8274</v>
      </c>
      <c r="H475" s="9">
        <v>136</v>
      </c>
      <c r="I475">
        <v>13.6</v>
      </c>
      <c r="J475" t="s">
        <v>8359</v>
      </c>
      <c r="K475" s="12">
        <v>42401.610983796301</v>
      </c>
      <c r="L475" s="13">
        <v>42426</v>
      </c>
      <c r="M475">
        <v>2016</v>
      </c>
    </row>
    <row r="476" spans="1:13" ht="30">
      <c r="A476">
        <v>2821</v>
      </c>
      <c r="B476" s="3" t="s">
        <v>2821</v>
      </c>
      <c r="C476" s="3" t="s">
        <v>6931</v>
      </c>
      <c r="D476" s="6">
        <v>1000</v>
      </c>
      <c r="E476" s="8">
        <v>1000</v>
      </c>
      <c r="F476" t="s">
        <v>8218</v>
      </c>
      <c r="G476" t="s">
        <v>8274</v>
      </c>
      <c r="H476" s="9">
        <v>100</v>
      </c>
      <c r="I476">
        <v>28.57</v>
      </c>
      <c r="J476" t="s">
        <v>8360</v>
      </c>
      <c r="K476" s="12">
        <v>41875.922858796301</v>
      </c>
      <c r="L476" s="13">
        <v>41905.922858796301</v>
      </c>
      <c r="M476">
        <v>2014</v>
      </c>
    </row>
    <row r="477" spans="1:13" ht="30">
      <c r="A477">
        <v>2822</v>
      </c>
      <c r="B477" s="3" t="s">
        <v>2822</v>
      </c>
      <c r="C477" s="3" t="s">
        <v>6932</v>
      </c>
      <c r="D477" s="6">
        <v>6000</v>
      </c>
      <c r="E477" s="8">
        <v>6000</v>
      </c>
      <c r="F477" t="s">
        <v>8218</v>
      </c>
      <c r="G477" t="s">
        <v>8274</v>
      </c>
      <c r="H477" s="9">
        <v>100</v>
      </c>
      <c r="I477">
        <v>63.83</v>
      </c>
      <c r="J477" t="s">
        <v>8361</v>
      </c>
      <c r="K477" s="12">
        <v>42060.683935185181</v>
      </c>
      <c r="L477" s="13">
        <v>42090.642268518524</v>
      </c>
      <c r="M477">
        <v>2015</v>
      </c>
    </row>
    <row r="478" spans="1:13" ht="30">
      <c r="A478">
        <v>2823</v>
      </c>
      <c r="B478" s="3" t="s">
        <v>2823</v>
      </c>
      <c r="C478" s="3" t="s">
        <v>6933</v>
      </c>
      <c r="D478" s="6">
        <v>100</v>
      </c>
      <c r="E478" s="8">
        <v>124</v>
      </c>
      <c r="F478" t="s">
        <v>8218</v>
      </c>
      <c r="G478" t="s">
        <v>8274</v>
      </c>
      <c r="H478" s="9">
        <v>124</v>
      </c>
      <c r="I478">
        <v>8.86</v>
      </c>
      <c r="J478" t="s">
        <v>8359</v>
      </c>
      <c r="K478" s="12">
        <v>42067.011643518519</v>
      </c>
      <c r="L478" s="13">
        <v>42094.957638888889</v>
      </c>
      <c r="M478">
        <v>2015</v>
      </c>
    </row>
    <row r="479" spans="1:13" ht="30">
      <c r="A479">
        <v>2824</v>
      </c>
      <c r="B479" s="3" t="s">
        <v>2824</v>
      </c>
      <c r="C479" s="3" t="s">
        <v>6934</v>
      </c>
      <c r="D479" s="6">
        <v>650</v>
      </c>
      <c r="E479" s="8">
        <v>760</v>
      </c>
      <c r="F479" t="s">
        <v>8218</v>
      </c>
      <c r="G479" t="s">
        <v>8274</v>
      </c>
      <c r="H479" s="9">
        <v>117</v>
      </c>
      <c r="I479">
        <v>50.67</v>
      </c>
      <c r="J479" t="s">
        <v>8359</v>
      </c>
      <c r="K479" s="12">
        <v>42136.270787037036</v>
      </c>
      <c r="L479" s="13">
        <v>42168.071527777778</v>
      </c>
      <c r="M479">
        <v>2015</v>
      </c>
    </row>
    <row r="480" spans="1:13" ht="30">
      <c r="A480">
        <v>2825</v>
      </c>
      <c r="B480" s="3" t="s">
        <v>2825</v>
      </c>
      <c r="C480" s="3" t="s">
        <v>6935</v>
      </c>
      <c r="D480" s="6">
        <v>3000</v>
      </c>
      <c r="E480" s="8">
        <v>3100</v>
      </c>
      <c r="F480" t="s">
        <v>8218</v>
      </c>
      <c r="G480" t="s">
        <v>8274</v>
      </c>
      <c r="H480" s="9">
        <v>103</v>
      </c>
      <c r="I480">
        <v>60.78</v>
      </c>
      <c r="J480" t="s">
        <v>8360</v>
      </c>
      <c r="K480" s="12">
        <v>42312.792662037042</v>
      </c>
      <c r="L480" s="13">
        <v>42342.792662037042</v>
      </c>
      <c r="M480">
        <v>2015</v>
      </c>
    </row>
    <row r="481" spans="1:13" ht="30">
      <c r="A481">
        <v>2826</v>
      </c>
      <c r="B481" s="3" t="s">
        <v>2826</v>
      </c>
      <c r="C481" s="3" t="s">
        <v>6936</v>
      </c>
      <c r="D481" s="6">
        <v>2000</v>
      </c>
      <c r="E481" s="8">
        <v>2155</v>
      </c>
      <c r="F481" t="s">
        <v>8218</v>
      </c>
      <c r="G481" t="s">
        <v>8274</v>
      </c>
      <c r="H481" s="9">
        <v>108</v>
      </c>
      <c r="I481">
        <v>113.42</v>
      </c>
      <c r="J481" t="s">
        <v>8360</v>
      </c>
      <c r="K481" s="12">
        <v>42171.034861111111</v>
      </c>
      <c r="L481" s="13">
        <v>42195.291666666672</v>
      </c>
      <c r="M481">
        <v>2015</v>
      </c>
    </row>
    <row r="482" spans="1:13" ht="30">
      <c r="A482">
        <v>2827</v>
      </c>
      <c r="B482" s="3" t="s">
        <v>2827</v>
      </c>
      <c r="C482" s="3" t="s">
        <v>6937</v>
      </c>
      <c r="D482" s="6">
        <v>2000</v>
      </c>
      <c r="E482" s="8">
        <v>2405</v>
      </c>
      <c r="F482" t="s">
        <v>8218</v>
      </c>
      <c r="G482" t="s">
        <v>8274</v>
      </c>
      <c r="H482" s="9">
        <v>120</v>
      </c>
      <c r="I482">
        <v>104.57</v>
      </c>
      <c r="J482" t="s">
        <v>8360</v>
      </c>
      <c r="K482" s="12">
        <v>42494.683634259258</v>
      </c>
      <c r="L482" s="13">
        <v>42524.6875</v>
      </c>
      <c r="M482">
        <v>2016</v>
      </c>
    </row>
    <row r="483" spans="1:13" ht="30">
      <c r="A483">
        <v>2828</v>
      </c>
      <c r="B483" s="3" t="s">
        <v>2828</v>
      </c>
      <c r="C483" s="3" t="s">
        <v>6938</v>
      </c>
      <c r="D483" s="6">
        <v>9500</v>
      </c>
      <c r="E483" s="8">
        <v>9536</v>
      </c>
      <c r="F483" t="s">
        <v>8218</v>
      </c>
      <c r="G483" t="s">
        <v>8274</v>
      </c>
      <c r="H483" s="9">
        <v>100</v>
      </c>
      <c r="I483">
        <v>98.31</v>
      </c>
      <c r="J483" t="s">
        <v>8361</v>
      </c>
      <c r="K483" s="12">
        <v>42254.264687499999</v>
      </c>
      <c r="L483" s="13">
        <v>42279.958333333328</v>
      </c>
      <c r="M483">
        <v>2015</v>
      </c>
    </row>
    <row r="484" spans="1:13" ht="30">
      <c r="A484">
        <v>2829</v>
      </c>
      <c r="B484" s="3" t="s">
        <v>2829</v>
      </c>
      <c r="C484" s="3" t="s">
        <v>6939</v>
      </c>
      <c r="D484" s="6">
        <v>2500</v>
      </c>
      <c r="E484" s="8">
        <v>2663</v>
      </c>
      <c r="F484" t="s">
        <v>8218</v>
      </c>
      <c r="G484" t="s">
        <v>8274</v>
      </c>
      <c r="H484" s="9">
        <v>107</v>
      </c>
      <c r="I484">
        <v>35.04</v>
      </c>
      <c r="J484" t="s">
        <v>8360</v>
      </c>
      <c r="K484" s="12">
        <v>42495.434236111112</v>
      </c>
      <c r="L484" s="13">
        <v>42523.434236111112</v>
      </c>
      <c r="M484">
        <v>2016</v>
      </c>
    </row>
    <row r="485" spans="1:13" ht="30">
      <c r="A485">
        <v>2830</v>
      </c>
      <c r="B485" s="3" t="s">
        <v>2830</v>
      </c>
      <c r="C485" s="3" t="s">
        <v>6940</v>
      </c>
      <c r="D485" s="6">
        <v>3000</v>
      </c>
      <c r="E485" s="8">
        <v>3000</v>
      </c>
      <c r="F485" t="s">
        <v>8218</v>
      </c>
      <c r="G485" t="s">
        <v>8274</v>
      </c>
      <c r="H485" s="9">
        <v>100</v>
      </c>
      <c r="I485">
        <v>272.73</v>
      </c>
      <c r="J485" t="s">
        <v>8360</v>
      </c>
      <c r="K485" s="12">
        <v>41758.839675925927</v>
      </c>
      <c r="L485" s="13">
        <v>41771.165972222225</v>
      </c>
      <c r="M485">
        <v>2014</v>
      </c>
    </row>
    <row r="486" spans="1:13" ht="30">
      <c r="A486">
        <v>2831</v>
      </c>
      <c r="B486" s="3" t="s">
        <v>2831</v>
      </c>
      <c r="C486" s="3" t="s">
        <v>6941</v>
      </c>
      <c r="D486" s="6">
        <v>3000</v>
      </c>
      <c r="E486" s="8">
        <v>3320</v>
      </c>
      <c r="F486" t="s">
        <v>8218</v>
      </c>
      <c r="G486" t="s">
        <v>8274</v>
      </c>
      <c r="H486" s="9">
        <v>111</v>
      </c>
      <c r="I486">
        <v>63.85</v>
      </c>
      <c r="J486" t="s">
        <v>8360</v>
      </c>
      <c r="K486" s="12">
        <v>42171.824884259258</v>
      </c>
      <c r="L486" s="13">
        <v>42201.824884259258</v>
      </c>
      <c r="M486">
        <v>2015</v>
      </c>
    </row>
    <row r="487" spans="1:13" ht="30">
      <c r="A487">
        <v>2832</v>
      </c>
      <c r="B487" s="3" t="s">
        <v>2832</v>
      </c>
      <c r="C487" s="3" t="s">
        <v>6942</v>
      </c>
      <c r="D487" s="6">
        <v>2500</v>
      </c>
      <c r="E487" s="8">
        <v>2867.99</v>
      </c>
      <c r="F487" t="s">
        <v>8218</v>
      </c>
      <c r="G487" t="s">
        <v>8274</v>
      </c>
      <c r="H487" s="9">
        <v>115</v>
      </c>
      <c r="I487">
        <v>30.19</v>
      </c>
      <c r="J487" t="s">
        <v>8360</v>
      </c>
      <c r="K487" s="12">
        <v>41938.709421296298</v>
      </c>
      <c r="L487" s="13">
        <v>41966.916666666672</v>
      </c>
      <c r="M487">
        <v>2014</v>
      </c>
    </row>
    <row r="488" spans="1:13">
      <c r="A488">
        <v>2833</v>
      </c>
      <c r="B488" s="3" t="s">
        <v>2833</v>
      </c>
      <c r="C488" s="3" t="s">
        <v>6943</v>
      </c>
      <c r="D488" s="6">
        <v>2700</v>
      </c>
      <c r="E488" s="8">
        <v>2923</v>
      </c>
      <c r="F488" t="s">
        <v>8218</v>
      </c>
      <c r="G488" t="s">
        <v>8274</v>
      </c>
      <c r="H488" s="9">
        <v>108</v>
      </c>
      <c r="I488">
        <v>83.51</v>
      </c>
      <c r="J488" t="s">
        <v>8360</v>
      </c>
      <c r="K488" s="12">
        <v>42268.127696759257</v>
      </c>
      <c r="L488" s="13">
        <v>42288.083333333328</v>
      </c>
      <c r="M488">
        <v>2015</v>
      </c>
    </row>
    <row r="489" spans="1:13" ht="30">
      <c r="A489">
        <v>2834</v>
      </c>
      <c r="B489" s="3" t="s">
        <v>2834</v>
      </c>
      <c r="C489" s="3" t="s">
        <v>6944</v>
      </c>
      <c r="D489" s="6">
        <v>800</v>
      </c>
      <c r="E489" s="8">
        <v>1360</v>
      </c>
      <c r="F489" t="s">
        <v>8218</v>
      </c>
      <c r="G489" t="s">
        <v>8274</v>
      </c>
      <c r="H489" s="9">
        <v>170</v>
      </c>
      <c r="I489">
        <v>64.760000000000005</v>
      </c>
      <c r="J489" t="s">
        <v>8359</v>
      </c>
      <c r="K489" s="12">
        <v>42019.959837962961</v>
      </c>
      <c r="L489" s="13">
        <v>42034.959837962961</v>
      </c>
      <c r="M489">
        <v>2015</v>
      </c>
    </row>
    <row r="490" spans="1:13" ht="30">
      <c r="A490">
        <v>2835</v>
      </c>
      <c r="B490" s="3" t="s">
        <v>2835</v>
      </c>
      <c r="C490" s="3" t="s">
        <v>6945</v>
      </c>
      <c r="D490" s="6">
        <v>1000</v>
      </c>
      <c r="E490" s="8">
        <v>1870.99</v>
      </c>
      <c r="F490" t="s">
        <v>8218</v>
      </c>
      <c r="G490" t="s">
        <v>8274</v>
      </c>
      <c r="H490" s="9">
        <v>187</v>
      </c>
      <c r="I490">
        <v>20.12</v>
      </c>
      <c r="J490" t="s">
        <v>8360</v>
      </c>
      <c r="K490" s="12">
        <v>42313.703900462962</v>
      </c>
      <c r="L490" s="13">
        <v>42343</v>
      </c>
      <c r="M490">
        <v>2015</v>
      </c>
    </row>
    <row r="491" spans="1:13" ht="30">
      <c r="A491">
        <v>2836</v>
      </c>
      <c r="B491" s="3" t="s">
        <v>2836</v>
      </c>
      <c r="C491" s="3" t="s">
        <v>6946</v>
      </c>
      <c r="D491" s="6">
        <v>450</v>
      </c>
      <c r="E491" s="8">
        <v>485</v>
      </c>
      <c r="F491" t="s">
        <v>8218</v>
      </c>
      <c r="G491" t="s">
        <v>8274</v>
      </c>
      <c r="H491" s="9">
        <v>108</v>
      </c>
      <c r="I491">
        <v>44.09</v>
      </c>
      <c r="J491" t="s">
        <v>8359</v>
      </c>
      <c r="K491" s="12">
        <v>42746.261782407411</v>
      </c>
      <c r="L491" s="13">
        <v>42784.207638888889</v>
      </c>
      <c r="M491">
        <v>2017</v>
      </c>
    </row>
    <row r="492" spans="1:13" ht="45">
      <c r="A492">
        <v>2837</v>
      </c>
      <c r="B492" s="3" t="s">
        <v>2837</v>
      </c>
      <c r="C492" s="3" t="s">
        <v>6947</v>
      </c>
      <c r="D492" s="6">
        <v>850</v>
      </c>
      <c r="E492" s="8">
        <v>850</v>
      </c>
      <c r="F492" t="s">
        <v>8218</v>
      </c>
      <c r="G492" t="s">
        <v>8274</v>
      </c>
      <c r="H492" s="9">
        <v>100</v>
      </c>
      <c r="I492">
        <v>40.479999999999997</v>
      </c>
      <c r="J492" t="s">
        <v>8359</v>
      </c>
      <c r="K492" s="12">
        <v>42307.908379629633</v>
      </c>
      <c r="L492" s="13">
        <v>42347.950046296297</v>
      </c>
      <c r="M492">
        <v>2015</v>
      </c>
    </row>
    <row r="493" spans="1:13" ht="30">
      <c r="A493">
        <v>2838</v>
      </c>
      <c r="B493" s="3" t="s">
        <v>2838</v>
      </c>
      <c r="C493" s="3" t="s">
        <v>6948</v>
      </c>
      <c r="D493" s="6">
        <v>2000</v>
      </c>
      <c r="E493" s="8">
        <v>2405</v>
      </c>
      <c r="F493" t="s">
        <v>8218</v>
      </c>
      <c r="G493" t="s">
        <v>8274</v>
      </c>
      <c r="H493" s="9">
        <v>120</v>
      </c>
      <c r="I493">
        <v>44.54</v>
      </c>
      <c r="J493" t="s">
        <v>8360</v>
      </c>
      <c r="K493" s="12">
        <v>41842.607592592591</v>
      </c>
      <c r="L493" s="13">
        <v>41864.916666666664</v>
      </c>
      <c r="M493">
        <v>2014</v>
      </c>
    </row>
    <row r="494" spans="1:13" ht="30">
      <c r="A494">
        <v>2839</v>
      </c>
      <c r="B494" s="3" t="s">
        <v>2839</v>
      </c>
      <c r="C494" s="3" t="s">
        <v>6949</v>
      </c>
      <c r="D494" s="6">
        <v>3500</v>
      </c>
      <c r="E494" s="8">
        <v>3900</v>
      </c>
      <c r="F494" t="s">
        <v>8218</v>
      </c>
      <c r="G494" t="s">
        <v>8274</v>
      </c>
      <c r="H494" s="9">
        <v>111</v>
      </c>
      <c r="I494">
        <v>125.81</v>
      </c>
      <c r="J494" t="s">
        <v>8360</v>
      </c>
      <c r="K494" s="12">
        <v>41853.240208333329</v>
      </c>
      <c r="L494" s="13">
        <v>41876.207638888889</v>
      </c>
      <c r="M494">
        <v>2014</v>
      </c>
    </row>
    <row r="495" spans="1:13" ht="45">
      <c r="A495">
        <v>2840</v>
      </c>
      <c r="B495" s="3" t="s">
        <v>2840</v>
      </c>
      <c r="C495" s="3" t="s">
        <v>6950</v>
      </c>
      <c r="D495" s="6">
        <v>2500</v>
      </c>
      <c r="E495" s="8">
        <v>2600</v>
      </c>
      <c r="F495" t="s">
        <v>8218</v>
      </c>
      <c r="G495" t="s">
        <v>8274</v>
      </c>
      <c r="H495" s="9">
        <v>104</v>
      </c>
      <c r="I495">
        <v>19.7</v>
      </c>
      <c r="J495" t="s">
        <v>8360</v>
      </c>
      <c r="K495" s="12">
        <v>42060.035636574074</v>
      </c>
      <c r="L495" s="13">
        <v>42081.708333333328</v>
      </c>
      <c r="M495">
        <v>2015</v>
      </c>
    </row>
    <row r="496" spans="1:13" ht="30">
      <c r="A496">
        <v>2961</v>
      </c>
      <c r="B496" s="3" t="s">
        <v>2961</v>
      </c>
      <c r="C496" s="3" t="s">
        <v>7071</v>
      </c>
      <c r="D496" s="6">
        <v>5000</v>
      </c>
      <c r="E496" s="8">
        <v>5481</v>
      </c>
      <c r="F496" t="s">
        <v>8218</v>
      </c>
      <c r="G496" t="s">
        <v>8274</v>
      </c>
      <c r="H496" s="9">
        <v>110</v>
      </c>
      <c r="I496">
        <v>50.75</v>
      </c>
      <c r="J496" t="s">
        <v>8361</v>
      </c>
      <c r="K496" s="12">
        <v>42061.212488425925</v>
      </c>
      <c r="L496" s="13">
        <v>42089.166666666672</v>
      </c>
      <c r="M496">
        <v>2015</v>
      </c>
    </row>
    <row r="497" spans="1:13" ht="30">
      <c r="A497">
        <v>2962</v>
      </c>
      <c r="B497" s="3" t="s">
        <v>2962</v>
      </c>
      <c r="C497" s="3" t="s">
        <v>7072</v>
      </c>
      <c r="D497" s="6">
        <v>1000</v>
      </c>
      <c r="E497" s="8">
        <v>1218</v>
      </c>
      <c r="F497" t="s">
        <v>8218</v>
      </c>
      <c r="G497" t="s">
        <v>8274</v>
      </c>
      <c r="H497" s="9">
        <v>122</v>
      </c>
      <c r="I497">
        <v>60.9</v>
      </c>
      <c r="J497" t="s">
        <v>8360</v>
      </c>
      <c r="K497" s="12">
        <v>42036.24428240741</v>
      </c>
      <c r="L497" s="13">
        <v>42064.290972222225</v>
      </c>
      <c r="M497">
        <v>2015</v>
      </c>
    </row>
    <row r="498" spans="1:13" ht="30">
      <c r="A498">
        <v>2963</v>
      </c>
      <c r="B498" s="3" t="s">
        <v>2963</v>
      </c>
      <c r="C498" s="3" t="s">
        <v>7073</v>
      </c>
      <c r="D498" s="6">
        <v>10000</v>
      </c>
      <c r="E498" s="8">
        <v>10685</v>
      </c>
      <c r="F498" t="s">
        <v>8218</v>
      </c>
      <c r="G498" t="s">
        <v>8274</v>
      </c>
      <c r="H498" s="9">
        <v>107</v>
      </c>
      <c r="I498">
        <v>109.03</v>
      </c>
      <c r="J498" t="s">
        <v>8362</v>
      </c>
      <c r="K498" s="12">
        <v>42157.470185185186</v>
      </c>
      <c r="L498" s="13">
        <v>42187.470185185186</v>
      </c>
      <c r="M498">
        <v>2015</v>
      </c>
    </row>
    <row r="499" spans="1:13" ht="30">
      <c r="A499">
        <v>2964</v>
      </c>
      <c r="B499" s="3" t="s">
        <v>2964</v>
      </c>
      <c r="C499" s="3" t="s">
        <v>7074</v>
      </c>
      <c r="D499" s="6">
        <v>5000</v>
      </c>
      <c r="E499" s="8">
        <v>5035.6899999999996</v>
      </c>
      <c r="F499" t="s">
        <v>8218</v>
      </c>
      <c r="G499" t="s">
        <v>8274</v>
      </c>
      <c r="H499" s="9">
        <v>101</v>
      </c>
      <c r="I499">
        <v>25.69</v>
      </c>
      <c r="J499" t="s">
        <v>8361</v>
      </c>
      <c r="K499" s="12">
        <v>41827.909942129627</v>
      </c>
      <c r="L499" s="13">
        <v>41857.897222222222</v>
      </c>
      <c r="M499">
        <v>2014</v>
      </c>
    </row>
    <row r="500" spans="1:13" ht="30">
      <c r="A500">
        <v>2965</v>
      </c>
      <c r="B500" s="3" t="s">
        <v>2965</v>
      </c>
      <c r="C500" s="3" t="s">
        <v>7075</v>
      </c>
      <c r="D500" s="6">
        <v>1500</v>
      </c>
      <c r="E500" s="8">
        <v>1635</v>
      </c>
      <c r="F500" t="s">
        <v>8218</v>
      </c>
      <c r="G500" t="s">
        <v>8274</v>
      </c>
      <c r="H500" s="9">
        <v>109</v>
      </c>
      <c r="I500">
        <v>41.92</v>
      </c>
      <c r="J500" t="s">
        <v>8360</v>
      </c>
      <c r="K500" s="12">
        <v>42162.729548611111</v>
      </c>
      <c r="L500" s="13">
        <v>42192.729548611111</v>
      </c>
      <c r="M500">
        <v>2015</v>
      </c>
    </row>
    <row r="501" spans="1:13" ht="30">
      <c r="A501">
        <v>2966</v>
      </c>
      <c r="B501" s="3" t="s">
        <v>2966</v>
      </c>
      <c r="C501" s="3" t="s">
        <v>7076</v>
      </c>
      <c r="D501" s="6">
        <v>10000</v>
      </c>
      <c r="E501" s="8">
        <v>11363</v>
      </c>
      <c r="F501" t="s">
        <v>8218</v>
      </c>
      <c r="G501" t="s">
        <v>8274</v>
      </c>
      <c r="H501" s="9">
        <v>114</v>
      </c>
      <c r="I501">
        <v>88.77</v>
      </c>
      <c r="J501" t="s">
        <v>8362</v>
      </c>
      <c r="K501" s="12">
        <v>42233.738564814819</v>
      </c>
      <c r="L501" s="13">
        <v>42263.738564814819</v>
      </c>
      <c r="M501">
        <v>2015</v>
      </c>
    </row>
    <row r="502" spans="1:13" ht="30">
      <c r="A502">
        <v>2967</v>
      </c>
      <c r="B502" s="3" t="s">
        <v>2967</v>
      </c>
      <c r="C502" s="3" t="s">
        <v>7077</v>
      </c>
      <c r="D502" s="6">
        <v>5000</v>
      </c>
      <c r="E502" s="8">
        <v>5696</v>
      </c>
      <c r="F502" t="s">
        <v>8218</v>
      </c>
      <c r="G502" t="s">
        <v>8274</v>
      </c>
      <c r="H502" s="9">
        <v>114</v>
      </c>
      <c r="I502">
        <v>80.23</v>
      </c>
      <c r="J502" t="s">
        <v>8361</v>
      </c>
      <c r="K502" s="12">
        <v>42042.197824074072</v>
      </c>
      <c r="L502" s="13">
        <v>42072.156157407408</v>
      </c>
      <c r="M502">
        <v>2015</v>
      </c>
    </row>
    <row r="503" spans="1:13" ht="30">
      <c r="A503">
        <v>2968</v>
      </c>
      <c r="B503" s="3" t="s">
        <v>2968</v>
      </c>
      <c r="C503" s="3" t="s">
        <v>7078</v>
      </c>
      <c r="D503" s="6">
        <v>3500</v>
      </c>
      <c r="E503" s="8">
        <v>3710</v>
      </c>
      <c r="F503" t="s">
        <v>8218</v>
      </c>
      <c r="G503" t="s">
        <v>8274</v>
      </c>
      <c r="H503" s="9">
        <v>106</v>
      </c>
      <c r="I503">
        <v>78.94</v>
      </c>
      <c r="J503" t="s">
        <v>8360</v>
      </c>
      <c r="K503" s="12">
        <v>42585.523842592593</v>
      </c>
      <c r="L503" s="13">
        <v>42599.165972222225</v>
      </c>
      <c r="M503">
        <v>2016</v>
      </c>
    </row>
    <row r="504" spans="1:13" ht="30">
      <c r="A504">
        <v>2969</v>
      </c>
      <c r="B504" s="3" t="s">
        <v>2969</v>
      </c>
      <c r="C504" s="3" t="s">
        <v>7079</v>
      </c>
      <c r="D504" s="6">
        <v>1000</v>
      </c>
      <c r="E504" s="8">
        <v>1625</v>
      </c>
      <c r="F504" t="s">
        <v>8218</v>
      </c>
      <c r="G504" t="s">
        <v>8274</v>
      </c>
      <c r="H504" s="9">
        <v>163</v>
      </c>
      <c r="I504">
        <v>95.59</v>
      </c>
      <c r="J504" t="s">
        <v>8360</v>
      </c>
      <c r="K504" s="12">
        <v>42097.786493055552</v>
      </c>
      <c r="L504" s="13">
        <v>42127.952083333337</v>
      </c>
      <c r="M504">
        <v>2015</v>
      </c>
    </row>
    <row r="505" spans="1:13" ht="30">
      <c r="A505">
        <v>2970</v>
      </c>
      <c r="B505" s="3" t="s">
        <v>2970</v>
      </c>
      <c r="C505" s="3" t="s">
        <v>7080</v>
      </c>
      <c r="D505" s="6">
        <v>6000</v>
      </c>
      <c r="E505" s="8">
        <v>6360</v>
      </c>
      <c r="F505" t="s">
        <v>8218</v>
      </c>
      <c r="G505" t="s">
        <v>8274</v>
      </c>
      <c r="H505" s="9">
        <v>106</v>
      </c>
      <c r="I505">
        <v>69.89</v>
      </c>
      <c r="J505" t="s">
        <v>8361</v>
      </c>
      <c r="K505" s="12">
        <v>41808.669571759259</v>
      </c>
      <c r="L505" s="13">
        <v>41838.669571759259</v>
      </c>
      <c r="M505">
        <v>2014</v>
      </c>
    </row>
    <row r="506" spans="1:13" ht="30">
      <c r="A506">
        <v>2971</v>
      </c>
      <c r="B506" s="3" t="s">
        <v>2971</v>
      </c>
      <c r="C506" s="3" t="s">
        <v>7081</v>
      </c>
      <c r="D506" s="6">
        <v>3200</v>
      </c>
      <c r="E506" s="8">
        <v>3205</v>
      </c>
      <c r="F506" t="s">
        <v>8218</v>
      </c>
      <c r="G506" t="s">
        <v>8274</v>
      </c>
      <c r="H506" s="9">
        <v>100</v>
      </c>
      <c r="I506">
        <v>74.53</v>
      </c>
      <c r="J506" t="s">
        <v>8360</v>
      </c>
      <c r="K506" s="12">
        <v>41852.658310185187</v>
      </c>
      <c r="L506" s="13">
        <v>41882.658310185187</v>
      </c>
      <c r="M506">
        <v>2014</v>
      </c>
    </row>
    <row r="507" spans="1:13" ht="30">
      <c r="A507">
        <v>2972</v>
      </c>
      <c r="B507" s="3" t="s">
        <v>2972</v>
      </c>
      <c r="C507" s="3" t="s">
        <v>7082</v>
      </c>
      <c r="D507" s="6">
        <v>2000</v>
      </c>
      <c r="E507" s="8">
        <v>2107</v>
      </c>
      <c r="F507" t="s">
        <v>8218</v>
      </c>
      <c r="G507" t="s">
        <v>8274</v>
      </c>
      <c r="H507" s="9">
        <v>105</v>
      </c>
      <c r="I507">
        <v>123.94</v>
      </c>
      <c r="J507" t="s">
        <v>8360</v>
      </c>
      <c r="K507" s="12">
        <v>42694.110185185185</v>
      </c>
      <c r="L507" s="13">
        <v>42709.041666666672</v>
      </c>
      <c r="M507">
        <v>2016</v>
      </c>
    </row>
    <row r="508" spans="1:13" ht="30">
      <c r="A508">
        <v>2973</v>
      </c>
      <c r="B508" s="3" t="s">
        <v>2973</v>
      </c>
      <c r="C508" s="3" t="s">
        <v>7083</v>
      </c>
      <c r="D508" s="6">
        <v>5000</v>
      </c>
      <c r="E508" s="8">
        <v>8740</v>
      </c>
      <c r="F508" t="s">
        <v>8218</v>
      </c>
      <c r="G508" t="s">
        <v>8274</v>
      </c>
      <c r="H508" s="9">
        <v>175</v>
      </c>
      <c r="I508">
        <v>264.85000000000002</v>
      </c>
      <c r="J508" t="s">
        <v>8361</v>
      </c>
      <c r="K508" s="12">
        <v>42341.818379629629</v>
      </c>
      <c r="L508" s="13">
        <v>42370.166666666672</v>
      </c>
      <c r="M508">
        <v>2015</v>
      </c>
    </row>
    <row r="509" spans="1:13" ht="45">
      <c r="A509">
        <v>2974</v>
      </c>
      <c r="B509" s="3" t="s">
        <v>2974</v>
      </c>
      <c r="C509" s="3" t="s">
        <v>7084</v>
      </c>
      <c r="D509" s="6">
        <v>5000</v>
      </c>
      <c r="E509" s="8">
        <v>5100</v>
      </c>
      <c r="F509" t="s">
        <v>8218</v>
      </c>
      <c r="G509" t="s">
        <v>8274</v>
      </c>
      <c r="H509" s="9">
        <v>102</v>
      </c>
      <c r="I509">
        <v>58.62</v>
      </c>
      <c r="J509" t="s">
        <v>8361</v>
      </c>
      <c r="K509" s="12">
        <v>41880.061006944445</v>
      </c>
      <c r="L509" s="13">
        <v>41908.065972222219</v>
      </c>
      <c r="M509">
        <v>2014</v>
      </c>
    </row>
    <row r="510" spans="1:13" ht="30">
      <c r="A510">
        <v>2975</v>
      </c>
      <c r="B510" s="3" t="s">
        <v>2975</v>
      </c>
      <c r="C510" s="3" t="s">
        <v>7085</v>
      </c>
      <c r="D510" s="6">
        <v>8000</v>
      </c>
      <c r="E510" s="8">
        <v>8010</v>
      </c>
      <c r="F510" t="s">
        <v>8218</v>
      </c>
      <c r="G510" t="s">
        <v>8274</v>
      </c>
      <c r="H510" s="9">
        <v>100</v>
      </c>
      <c r="I510">
        <v>70.88</v>
      </c>
      <c r="J510" t="s">
        <v>8361</v>
      </c>
      <c r="K510" s="12">
        <v>41941.683865740742</v>
      </c>
      <c r="L510" s="13">
        <v>41970.125</v>
      </c>
      <c r="M510">
        <v>2014</v>
      </c>
    </row>
    <row r="511" spans="1:13" ht="30">
      <c r="A511">
        <v>2976</v>
      </c>
      <c r="B511" s="3" t="s">
        <v>2976</v>
      </c>
      <c r="C511" s="3" t="s">
        <v>7086</v>
      </c>
      <c r="D511" s="6">
        <v>70</v>
      </c>
      <c r="E511" s="8">
        <v>120</v>
      </c>
      <c r="F511" t="s">
        <v>8218</v>
      </c>
      <c r="G511" t="s">
        <v>8274</v>
      </c>
      <c r="H511" s="9">
        <v>171</v>
      </c>
      <c r="I511">
        <v>8.57</v>
      </c>
      <c r="J511" t="s">
        <v>8359</v>
      </c>
      <c r="K511" s="12">
        <v>42425.730671296296</v>
      </c>
      <c r="L511" s="13">
        <v>42442.5</v>
      </c>
      <c r="M511">
        <v>2016</v>
      </c>
    </row>
    <row r="512" spans="1:13" ht="45">
      <c r="A512">
        <v>2977</v>
      </c>
      <c r="B512" s="3" t="s">
        <v>2977</v>
      </c>
      <c r="C512" s="3" t="s">
        <v>7087</v>
      </c>
      <c r="D512" s="6">
        <v>3000</v>
      </c>
      <c r="E512" s="8">
        <v>3407</v>
      </c>
      <c r="F512" t="s">
        <v>8218</v>
      </c>
      <c r="G512" t="s">
        <v>8274</v>
      </c>
      <c r="H512" s="9">
        <v>114</v>
      </c>
      <c r="I512">
        <v>113.57</v>
      </c>
      <c r="J512" t="s">
        <v>8360</v>
      </c>
      <c r="K512" s="12">
        <v>42026.88118055556</v>
      </c>
      <c r="L512" s="13">
        <v>42086.093055555553</v>
      </c>
      <c r="M512">
        <v>2015</v>
      </c>
    </row>
    <row r="513" spans="1:13" ht="45">
      <c r="A513">
        <v>2978</v>
      </c>
      <c r="B513" s="3" t="s">
        <v>2978</v>
      </c>
      <c r="C513" s="3" t="s">
        <v>7088</v>
      </c>
      <c r="D513" s="6">
        <v>750</v>
      </c>
      <c r="E513" s="8">
        <v>971</v>
      </c>
      <c r="F513" t="s">
        <v>8218</v>
      </c>
      <c r="G513" t="s">
        <v>8274</v>
      </c>
      <c r="H513" s="9">
        <v>129</v>
      </c>
      <c r="I513">
        <v>60.69</v>
      </c>
      <c r="J513" t="s">
        <v>8359</v>
      </c>
      <c r="K513" s="12">
        <v>41922.640590277777</v>
      </c>
      <c r="L513" s="13">
        <v>41932.249305555553</v>
      </c>
      <c r="M513">
        <v>2014</v>
      </c>
    </row>
    <row r="514" spans="1:13" ht="30">
      <c r="A514">
        <v>2979</v>
      </c>
      <c r="B514" s="3" t="s">
        <v>2979</v>
      </c>
      <c r="C514" s="3" t="s">
        <v>7089</v>
      </c>
      <c r="D514" s="6">
        <v>5000</v>
      </c>
      <c r="E514" s="8">
        <v>5070</v>
      </c>
      <c r="F514" t="s">
        <v>8218</v>
      </c>
      <c r="G514" t="s">
        <v>8274</v>
      </c>
      <c r="H514" s="9">
        <v>101</v>
      </c>
      <c r="I514">
        <v>110.22</v>
      </c>
      <c r="J514" t="s">
        <v>8361</v>
      </c>
      <c r="K514" s="12">
        <v>41993.824340277773</v>
      </c>
      <c r="L514" s="13">
        <v>42010.25</v>
      </c>
      <c r="M514">
        <v>2014</v>
      </c>
    </row>
    <row r="515" spans="1:13" ht="30">
      <c r="A515">
        <v>2980</v>
      </c>
      <c r="B515" s="3" t="s">
        <v>2980</v>
      </c>
      <c r="C515" s="3" t="s">
        <v>7090</v>
      </c>
      <c r="D515" s="6">
        <v>3000</v>
      </c>
      <c r="E515" s="8">
        <v>3275</v>
      </c>
      <c r="F515" t="s">
        <v>8218</v>
      </c>
      <c r="G515" t="s">
        <v>8274</v>
      </c>
      <c r="H515" s="9">
        <v>109</v>
      </c>
      <c r="I515">
        <v>136.46</v>
      </c>
      <c r="J515" t="s">
        <v>8360</v>
      </c>
      <c r="K515" s="12">
        <v>42219.915856481486</v>
      </c>
      <c r="L515" s="13">
        <v>42240.083333333328</v>
      </c>
      <c r="M515">
        <v>2015</v>
      </c>
    </row>
    <row r="516" spans="1:13" ht="30">
      <c r="A516">
        <v>3147</v>
      </c>
      <c r="B516" s="3" t="s">
        <v>3147</v>
      </c>
      <c r="C516" s="3" t="s">
        <v>7257</v>
      </c>
      <c r="D516" s="6">
        <v>20000</v>
      </c>
      <c r="E516" s="8">
        <v>23505</v>
      </c>
      <c r="F516" t="s">
        <v>8218</v>
      </c>
      <c r="G516" t="s">
        <v>8274</v>
      </c>
      <c r="H516" s="9">
        <v>118</v>
      </c>
      <c r="I516">
        <v>110.35</v>
      </c>
      <c r="J516" t="s">
        <v>8364</v>
      </c>
      <c r="K516" s="12">
        <v>41909.969386574077</v>
      </c>
      <c r="L516" s="13">
        <v>41950.011053240742</v>
      </c>
      <c r="M516">
        <v>2014</v>
      </c>
    </row>
    <row r="517" spans="1:13" ht="30">
      <c r="A517">
        <v>3148</v>
      </c>
      <c r="B517" s="3" t="s">
        <v>3148</v>
      </c>
      <c r="C517" s="3" t="s">
        <v>7258</v>
      </c>
      <c r="D517" s="6">
        <v>1800</v>
      </c>
      <c r="E517" s="8">
        <v>2361</v>
      </c>
      <c r="F517" t="s">
        <v>8218</v>
      </c>
      <c r="G517" t="s">
        <v>8274</v>
      </c>
      <c r="H517" s="9">
        <v>131</v>
      </c>
      <c r="I517">
        <v>41.42</v>
      </c>
      <c r="J517" t="s">
        <v>8360</v>
      </c>
      <c r="K517" s="12">
        <v>41891.665324074071</v>
      </c>
      <c r="L517" s="13">
        <v>41913.166666666664</v>
      </c>
      <c r="M517">
        <v>2014</v>
      </c>
    </row>
    <row r="518" spans="1:13" ht="30">
      <c r="A518">
        <v>3149</v>
      </c>
      <c r="B518" s="3" t="s">
        <v>3149</v>
      </c>
      <c r="C518" s="3" t="s">
        <v>7259</v>
      </c>
      <c r="D518" s="6">
        <v>1250</v>
      </c>
      <c r="E518" s="8">
        <v>1300</v>
      </c>
      <c r="F518" t="s">
        <v>8218</v>
      </c>
      <c r="G518" t="s">
        <v>8274</v>
      </c>
      <c r="H518" s="9">
        <v>104</v>
      </c>
      <c r="I518">
        <v>52</v>
      </c>
      <c r="J518" t="s">
        <v>8360</v>
      </c>
      <c r="K518" s="12">
        <v>41226.017361111109</v>
      </c>
      <c r="L518" s="13">
        <v>41250.083333333336</v>
      </c>
      <c r="M518">
        <v>2012</v>
      </c>
    </row>
    <row r="519" spans="1:13" ht="45">
      <c r="A519">
        <v>3150</v>
      </c>
      <c r="B519" s="3" t="s">
        <v>3150</v>
      </c>
      <c r="C519" s="3" t="s">
        <v>7260</v>
      </c>
      <c r="D519" s="6">
        <v>3500</v>
      </c>
      <c r="E519" s="8">
        <v>3535</v>
      </c>
      <c r="F519" t="s">
        <v>8218</v>
      </c>
      <c r="G519" t="s">
        <v>8274</v>
      </c>
      <c r="H519" s="9">
        <v>101</v>
      </c>
      <c r="I519">
        <v>33.99</v>
      </c>
      <c r="J519" t="s">
        <v>8360</v>
      </c>
      <c r="K519" s="12">
        <v>40478.263923611114</v>
      </c>
      <c r="L519" s="13">
        <v>40568.166666666664</v>
      </c>
      <c r="M519">
        <v>2010</v>
      </c>
    </row>
    <row r="520" spans="1:13" ht="30">
      <c r="A520">
        <v>3151</v>
      </c>
      <c r="B520" s="3" t="s">
        <v>3151</v>
      </c>
      <c r="C520" s="3" t="s">
        <v>7261</v>
      </c>
      <c r="D520" s="6">
        <v>3500</v>
      </c>
      <c r="E520" s="8">
        <v>3514</v>
      </c>
      <c r="F520" t="s">
        <v>8218</v>
      </c>
      <c r="G520" t="s">
        <v>8274</v>
      </c>
      <c r="H520" s="9">
        <v>100</v>
      </c>
      <c r="I520">
        <v>103.35</v>
      </c>
      <c r="J520" t="s">
        <v>8360</v>
      </c>
      <c r="K520" s="12">
        <v>41862.83997685185</v>
      </c>
      <c r="L520" s="13">
        <v>41892.83997685185</v>
      </c>
      <c r="M520">
        <v>2014</v>
      </c>
    </row>
    <row r="521" spans="1:13" ht="30">
      <c r="A521">
        <v>3152</v>
      </c>
      <c r="B521" s="3" t="s">
        <v>3152</v>
      </c>
      <c r="C521" s="3" t="s">
        <v>7262</v>
      </c>
      <c r="D521" s="6">
        <v>2200</v>
      </c>
      <c r="E521" s="8">
        <v>2331</v>
      </c>
      <c r="F521" t="s">
        <v>8218</v>
      </c>
      <c r="G521" t="s">
        <v>8274</v>
      </c>
      <c r="H521" s="9">
        <v>106</v>
      </c>
      <c r="I521">
        <v>34.79</v>
      </c>
      <c r="J521" t="s">
        <v>8360</v>
      </c>
      <c r="K521" s="12">
        <v>41550.867673611108</v>
      </c>
      <c r="L521" s="13">
        <v>41580.867673611108</v>
      </c>
      <c r="M521">
        <v>2013</v>
      </c>
    </row>
    <row r="522" spans="1:13" ht="30">
      <c r="A522">
        <v>3153</v>
      </c>
      <c r="B522" s="3" t="s">
        <v>3153</v>
      </c>
      <c r="C522" s="3" t="s">
        <v>7263</v>
      </c>
      <c r="D522" s="6">
        <v>3000</v>
      </c>
      <c r="E522" s="8">
        <v>10067.5</v>
      </c>
      <c r="F522" t="s">
        <v>8218</v>
      </c>
      <c r="G522" t="s">
        <v>8274</v>
      </c>
      <c r="H522" s="9">
        <v>336</v>
      </c>
      <c r="I522">
        <v>41.77</v>
      </c>
      <c r="J522" t="s">
        <v>8360</v>
      </c>
      <c r="K522" s="12">
        <v>40633.154363425929</v>
      </c>
      <c r="L522" s="13">
        <v>40664.207638888889</v>
      </c>
      <c r="M522">
        <v>2011</v>
      </c>
    </row>
    <row r="523" spans="1:13" ht="30">
      <c r="A523">
        <v>3154</v>
      </c>
      <c r="B523" s="3" t="s">
        <v>3154</v>
      </c>
      <c r="C523" s="3" t="s">
        <v>7264</v>
      </c>
      <c r="D523" s="6">
        <v>7000</v>
      </c>
      <c r="E523" s="8">
        <v>7905</v>
      </c>
      <c r="F523" t="s">
        <v>8218</v>
      </c>
      <c r="G523" t="s">
        <v>8274</v>
      </c>
      <c r="H523" s="9">
        <v>113</v>
      </c>
      <c r="I523">
        <v>64.27</v>
      </c>
      <c r="J523" t="s">
        <v>8361</v>
      </c>
      <c r="K523" s="12">
        <v>40970.875671296293</v>
      </c>
      <c r="L523" s="13">
        <v>41000.834004629629</v>
      </c>
      <c r="M523">
        <v>2012</v>
      </c>
    </row>
    <row r="524" spans="1:13" ht="30">
      <c r="A524">
        <v>3155</v>
      </c>
      <c r="B524" s="3" t="s">
        <v>3155</v>
      </c>
      <c r="C524" s="3" t="s">
        <v>7265</v>
      </c>
      <c r="D524" s="6">
        <v>5000</v>
      </c>
      <c r="E524" s="8">
        <v>9425.23</v>
      </c>
      <c r="F524" t="s">
        <v>8218</v>
      </c>
      <c r="G524" t="s">
        <v>8274</v>
      </c>
      <c r="H524" s="9">
        <v>189</v>
      </c>
      <c r="I524">
        <v>31.21</v>
      </c>
      <c r="J524" t="s">
        <v>8361</v>
      </c>
      <c r="K524" s="12">
        <v>41233.499131944445</v>
      </c>
      <c r="L524" s="13">
        <v>41263.499131944445</v>
      </c>
      <c r="M524">
        <v>2012</v>
      </c>
    </row>
    <row r="525" spans="1:13" ht="30">
      <c r="A525">
        <v>3156</v>
      </c>
      <c r="B525" s="3" t="s">
        <v>3156</v>
      </c>
      <c r="C525" s="3" t="s">
        <v>7266</v>
      </c>
      <c r="D525" s="6">
        <v>5500</v>
      </c>
      <c r="E525" s="8">
        <v>5600</v>
      </c>
      <c r="F525" t="s">
        <v>8218</v>
      </c>
      <c r="G525" t="s">
        <v>8274</v>
      </c>
      <c r="H525" s="9">
        <v>102</v>
      </c>
      <c r="I525">
        <v>62.92</v>
      </c>
      <c r="J525" t="s">
        <v>8361</v>
      </c>
      <c r="K525" s="12">
        <v>41026.953055555554</v>
      </c>
      <c r="L525" s="13">
        <v>41061.953055555554</v>
      </c>
      <c r="M525">
        <v>2012</v>
      </c>
    </row>
    <row r="526" spans="1:13">
      <c r="A526">
        <v>3157</v>
      </c>
      <c r="B526" s="3" t="s">
        <v>3157</v>
      </c>
      <c r="C526" s="3" t="s">
        <v>7267</v>
      </c>
      <c r="D526" s="6">
        <v>4000</v>
      </c>
      <c r="E526" s="8">
        <v>4040</v>
      </c>
      <c r="F526" t="s">
        <v>8218</v>
      </c>
      <c r="G526" t="s">
        <v>8274</v>
      </c>
      <c r="H526" s="9">
        <v>101</v>
      </c>
      <c r="I526">
        <v>98.54</v>
      </c>
      <c r="J526" t="s">
        <v>8360</v>
      </c>
      <c r="K526" s="12">
        <v>41829.788252314815</v>
      </c>
      <c r="L526" s="13">
        <v>41839.208333333336</v>
      </c>
      <c r="M526">
        <v>2014</v>
      </c>
    </row>
    <row r="527" spans="1:13">
      <c r="A527">
        <v>3158</v>
      </c>
      <c r="B527" s="3" t="s">
        <v>3158</v>
      </c>
      <c r="C527" s="3" t="s">
        <v>7268</v>
      </c>
      <c r="D527" s="6">
        <v>5000</v>
      </c>
      <c r="E527" s="8">
        <v>5700</v>
      </c>
      <c r="F527" t="s">
        <v>8218</v>
      </c>
      <c r="G527" t="s">
        <v>8274</v>
      </c>
      <c r="H527" s="9">
        <v>114</v>
      </c>
      <c r="I527">
        <v>82.61</v>
      </c>
      <c r="J527" t="s">
        <v>8361</v>
      </c>
      <c r="K527" s="12">
        <v>41447.839722222219</v>
      </c>
      <c r="L527" s="13">
        <v>41477.839722222219</v>
      </c>
      <c r="M527">
        <v>2013</v>
      </c>
    </row>
    <row r="528" spans="1:13" ht="30">
      <c r="A528">
        <v>3159</v>
      </c>
      <c r="B528" s="3" t="s">
        <v>3159</v>
      </c>
      <c r="C528" s="3" t="s">
        <v>7269</v>
      </c>
      <c r="D528" s="6">
        <v>1500</v>
      </c>
      <c r="E528" s="8">
        <v>2002.22</v>
      </c>
      <c r="F528" t="s">
        <v>8218</v>
      </c>
      <c r="G528" t="s">
        <v>8274</v>
      </c>
      <c r="H528" s="9">
        <v>133</v>
      </c>
      <c r="I528">
        <v>38.5</v>
      </c>
      <c r="J528" t="s">
        <v>8360</v>
      </c>
      <c r="K528" s="12">
        <v>40884.066678240742</v>
      </c>
      <c r="L528" s="13">
        <v>40926.958333333336</v>
      </c>
      <c r="M528">
        <v>2011</v>
      </c>
    </row>
    <row r="529" spans="1:13" ht="30">
      <c r="A529">
        <v>3160</v>
      </c>
      <c r="B529" s="3" t="s">
        <v>3160</v>
      </c>
      <c r="C529" s="3" t="s">
        <v>7270</v>
      </c>
      <c r="D529" s="6">
        <v>4500</v>
      </c>
      <c r="E529" s="8">
        <v>4569</v>
      </c>
      <c r="F529" t="s">
        <v>8218</v>
      </c>
      <c r="G529" t="s">
        <v>8274</v>
      </c>
      <c r="H529" s="9">
        <v>102</v>
      </c>
      <c r="I529">
        <v>80.16</v>
      </c>
      <c r="J529" t="s">
        <v>8360</v>
      </c>
      <c r="K529" s="12">
        <v>41841.26489583333</v>
      </c>
      <c r="L529" s="13">
        <v>41864.207638888889</v>
      </c>
      <c r="M529">
        <v>2014</v>
      </c>
    </row>
    <row r="530" spans="1:13" ht="45">
      <c r="A530">
        <v>3161</v>
      </c>
      <c r="B530" s="3" t="s">
        <v>3161</v>
      </c>
      <c r="C530" s="3" t="s">
        <v>7271</v>
      </c>
      <c r="D530" s="6">
        <v>2000</v>
      </c>
      <c r="E530" s="8">
        <v>2102</v>
      </c>
      <c r="F530" t="s">
        <v>8218</v>
      </c>
      <c r="G530" t="s">
        <v>8274</v>
      </c>
      <c r="H530" s="9">
        <v>105</v>
      </c>
      <c r="I530">
        <v>28.41</v>
      </c>
      <c r="J530" t="s">
        <v>8360</v>
      </c>
      <c r="K530" s="12">
        <v>41897.536134259259</v>
      </c>
      <c r="L530" s="13">
        <v>41927.536134259259</v>
      </c>
      <c r="M530">
        <v>2014</v>
      </c>
    </row>
    <row r="531" spans="1:13" ht="30">
      <c r="A531">
        <v>3162</v>
      </c>
      <c r="B531" s="3" t="s">
        <v>3162</v>
      </c>
      <c r="C531" s="3" t="s">
        <v>7272</v>
      </c>
      <c r="D531" s="6">
        <v>4000</v>
      </c>
      <c r="E531" s="8">
        <v>5086</v>
      </c>
      <c r="F531" t="s">
        <v>8218</v>
      </c>
      <c r="G531" t="s">
        <v>8274</v>
      </c>
      <c r="H531" s="9">
        <v>127</v>
      </c>
      <c r="I531">
        <v>80.73</v>
      </c>
      <c r="J531" t="s">
        <v>8360</v>
      </c>
      <c r="K531" s="12">
        <v>41799.685902777775</v>
      </c>
      <c r="L531" s="13">
        <v>41827.083333333336</v>
      </c>
      <c r="M531">
        <v>2014</v>
      </c>
    </row>
    <row r="532" spans="1:13" ht="30">
      <c r="A532">
        <v>3163</v>
      </c>
      <c r="B532" s="3" t="s">
        <v>3163</v>
      </c>
      <c r="C532" s="3" t="s">
        <v>7273</v>
      </c>
      <c r="D532" s="6">
        <v>13000</v>
      </c>
      <c r="E532" s="8">
        <v>14450</v>
      </c>
      <c r="F532" t="s">
        <v>8218</v>
      </c>
      <c r="G532" t="s">
        <v>8274</v>
      </c>
      <c r="H532" s="9">
        <v>111</v>
      </c>
      <c r="I532">
        <v>200.69</v>
      </c>
      <c r="J532" t="s">
        <v>8362</v>
      </c>
      <c r="K532" s="12">
        <v>41775.753761574073</v>
      </c>
      <c r="L532" s="13">
        <v>41805.753761574073</v>
      </c>
      <c r="M532">
        <v>2014</v>
      </c>
    </row>
    <row r="533" spans="1:13" ht="45">
      <c r="A533">
        <v>3164</v>
      </c>
      <c r="B533" s="3" t="s">
        <v>3164</v>
      </c>
      <c r="C533" s="3" t="s">
        <v>7274</v>
      </c>
      <c r="D533" s="6">
        <v>2500</v>
      </c>
      <c r="E533" s="8">
        <v>2669</v>
      </c>
      <c r="F533" t="s">
        <v>8218</v>
      </c>
      <c r="G533" t="s">
        <v>8274</v>
      </c>
      <c r="H533" s="9">
        <v>107</v>
      </c>
      <c r="I533">
        <v>37.590000000000003</v>
      </c>
      <c r="J533" t="s">
        <v>8360</v>
      </c>
      <c r="K533" s="12">
        <v>41766.80572916667</v>
      </c>
      <c r="L533" s="13">
        <v>41799.80572916667</v>
      </c>
      <c r="M533">
        <v>2014</v>
      </c>
    </row>
    <row r="534" spans="1:13" ht="30">
      <c r="A534">
        <v>3165</v>
      </c>
      <c r="B534" s="3" t="s">
        <v>3165</v>
      </c>
      <c r="C534" s="3" t="s">
        <v>7275</v>
      </c>
      <c r="D534" s="6">
        <v>750</v>
      </c>
      <c r="E534" s="8">
        <v>1220</v>
      </c>
      <c r="F534" t="s">
        <v>8218</v>
      </c>
      <c r="G534" t="s">
        <v>8274</v>
      </c>
      <c r="H534" s="9">
        <v>163</v>
      </c>
      <c r="I534">
        <v>58.1</v>
      </c>
      <c r="J534" t="s">
        <v>8359</v>
      </c>
      <c r="K534" s="12">
        <v>40644.159259259257</v>
      </c>
      <c r="L534" s="13">
        <v>40666.165972222225</v>
      </c>
      <c r="M534">
        <v>2011</v>
      </c>
    </row>
    <row r="535" spans="1:13" ht="30">
      <c r="A535">
        <v>3166</v>
      </c>
      <c r="B535" s="3" t="s">
        <v>3166</v>
      </c>
      <c r="C535" s="3" t="s">
        <v>7276</v>
      </c>
      <c r="D535" s="6">
        <v>35000</v>
      </c>
      <c r="E535" s="8">
        <v>56079.83</v>
      </c>
      <c r="F535" t="s">
        <v>8218</v>
      </c>
      <c r="G535" t="s">
        <v>8274</v>
      </c>
      <c r="H535" s="9">
        <v>160</v>
      </c>
      <c r="I535">
        <v>60.3</v>
      </c>
      <c r="J535" t="s">
        <v>8367</v>
      </c>
      <c r="K535" s="12">
        <v>41940.69158564815</v>
      </c>
      <c r="L535" s="13">
        <v>41969.332638888889</v>
      </c>
      <c r="M535">
        <v>2014</v>
      </c>
    </row>
    <row r="536" spans="1:13" ht="30">
      <c r="A536">
        <v>3167</v>
      </c>
      <c r="B536" s="3" t="s">
        <v>3167</v>
      </c>
      <c r="C536" s="3" t="s">
        <v>7277</v>
      </c>
      <c r="D536" s="6">
        <v>3000</v>
      </c>
      <c r="E536" s="8">
        <v>3485</v>
      </c>
      <c r="F536" t="s">
        <v>8218</v>
      </c>
      <c r="G536" t="s">
        <v>8274</v>
      </c>
      <c r="H536" s="9">
        <v>116</v>
      </c>
      <c r="I536">
        <v>63.36</v>
      </c>
      <c r="J536" t="s">
        <v>8360</v>
      </c>
      <c r="K536" s="12">
        <v>41839.175706018519</v>
      </c>
      <c r="L536" s="13">
        <v>41853.175706018519</v>
      </c>
      <c r="M536">
        <v>2014</v>
      </c>
    </row>
    <row r="537" spans="1:13" ht="30">
      <c r="A537">
        <v>3168</v>
      </c>
      <c r="B537" s="3" t="s">
        <v>3168</v>
      </c>
      <c r="C537" s="3" t="s">
        <v>7278</v>
      </c>
      <c r="D537" s="6">
        <v>2500</v>
      </c>
      <c r="E537" s="8">
        <v>3105</v>
      </c>
      <c r="F537" t="s">
        <v>8218</v>
      </c>
      <c r="G537" t="s">
        <v>8274</v>
      </c>
      <c r="H537" s="9">
        <v>124</v>
      </c>
      <c r="I537">
        <v>50.9</v>
      </c>
      <c r="J537" t="s">
        <v>8360</v>
      </c>
      <c r="K537" s="12">
        <v>41772.105937500004</v>
      </c>
      <c r="L537" s="13">
        <v>41803.916666666664</v>
      </c>
      <c r="M537">
        <v>2014</v>
      </c>
    </row>
    <row r="538" spans="1:13" ht="30">
      <c r="A538">
        <v>3169</v>
      </c>
      <c r="B538" s="3" t="s">
        <v>3169</v>
      </c>
      <c r="C538" s="3" t="s">
        <v>7279</v>
      </c>
      <c r="D538" s="6">
        <v>8000</v>
      </c>
      <c r="E538" s="8">
        <v>8241</v>
      </c>
      <c r="F538" t="s">
        <v>8218</v>
      </c>
      <c r="G538" t="s">
        <v>8274</v>
      </c>
      <c r="H538" s="9">
        <v>103</v>
      </c>
      <c r="I538">
        <v>100.5</v>
      </c>
      <c r="J538" t="s">
        <v>8361</v>
      </c>
      <c r="K538" s="12">
        <v>41591.737974537034</v>
      </c>
      <c r="L538" s="13">
        <v>41621.207638888889</v>
      </c>
      <c r="M538">
        <v>2013</v>
      </c>
    </row>
    <row r="539" spans="1:13" ht="30">
      <c r="A539">
        <v>3170</v>
      </c>
      <c r="B539" s="3" t="s">
        <v>3170</v>
      </c>
      <c r="C539" s="3" t="s">
        <v>7280</v>
      </c>
      <c r="D539" s="6">
        <v>2000</v>
      </c>
      <c r="E539" s="8">
        <v>2245</v>
      </c>
      <c r="F539" t="s">
        <v>8218</v>
      </c>
      <c r="G539" t="s">
        <v>8274</v>
      </c>
      <c r="H539" s="9">
        <v>112</v>
      </c>
      <c r="I539">
        <v>31.62</v>
      </c>
      <c r="J539" t="s">
        <v>8360</v>
      </c>
      <c r="K539" s="12">
        <v>41789.080370370371</v>
      </c>
      <c r="L539" s="13">
        <v>41822.166666666664</v>
      </c>
      <c r="M539">
        <v>2014</v>
      </c>
    </row>
    <row r="540" spans="1:13" ht="45">
      <c r="A540">
        <v>3171</v>
      </c>
      <c r="B540" s="3" t="s">
        <v>3171</v>
      </c>
      <c r="C540" s="3" t="s">
        <v>7281</v>
      </c>
      <c r="D540" s="6">
        <v>7000</v>
      </c>
      <c r="E540" s="8">
        <v>7617</v>
      </c>
      <c r="F540" t="s">
        <v>8218</v>
      </c>
      <c r="G540" t="s">
        <v>8274</v>
      </c>
      <c r="H540" s="9">
        <v>109</v>
      </c>
      <c r="I540">
        <v>65.099999999999994</v>
      </c>
      <c r="J540" t="s">
        <v>8361</v>
      </c>
      <c r="K540" s="12">
        <v>42466.608310185184</v>
      </c>
      <c r="L540" s="13">
        <v>42496.608310185184</v>
      </c>
      <c r="M540">
        <v>2016</v>
      </c>
    </row>
    <row r="541" spans="1:13" ht="30">
      <c r="A541">
        <v>3172</v>
      </c>
      <c r="B541" s="3" t="s">
        <v>3172</v>
      </c>
      <c r="C541" s="3" t="s">
        <v>7282</v>
      </c>
      <c r="D541" s="6">
        <v>2000</v>
      </c>
      <c r="E541" s="8">
        <v>2300</v>
      </c>
      <c r="F541" t="s">
        <v>8218</v>
      </c>
      <c r="G541" t="s">
        <v>8274</v>
      </c>
      <c r="H541" s="9">
        <v>115</v>
      </c>
      <c r="I541">
        <v>79.31</v>
      </c>
      <c r="J541" t="s">
        <v>8360</v>
      </c>
      <c r="K541" s="12">
        <v>40923.729953703703</v>
      </c>
      <c r="L541" s="13">
        <v>40953.729953703703</v>
      </c>
      <c r="M541">
        <v>2012</v>
      </c>
    </row>
    <row r="542" spans="1:13" ht="30">
      <c r="A542">
        <v>3173</v>
      </c>
      <c r="B542" s="3" t="s">
        <v>3173</v>
      </c>
      <c r="C542" s="3" t="s">
        <v>7283</v>
      </c>
      <c r="D542" s="6">
        <v>10000</v>
      </c>
      <c r="E542" s="8">
        <v>10300</v>
      </c>
      <c r="F542" t="s">
        <v>8218</v>
      </c>
      <c r="G542" t="s">
        <v>8274</v>
      </c>
      <c r="H542" s="9">
        <v>103</v>
      </c>
      <c r="I542">
        <v>139.19</v>
      </c>
      <c r="J542" t="s">
        <v>8362</v>
      </c>
      <c r="K542" s="12">
        <v>41878.878379629627</v>
      </c>
      <c r="L542" s="13">
        <v>41908.878379629627</v>
      </c>
      <c r="M542">
        <v>2014</v>
      </c>
    </row>
    <row r="543" spans="1:13" ht="30">
      <c r="A543">
        <v>3174</v>
      </c>
      <c r="B543" s="3" t="s">
        <v>3174</v>
      </c>
      <c r="C543" s="3" t="s">
        <v>7284</v>
      </c>
      <c r="D543" s="6">
        <v>3000</v>
      </c>
      <c r="E543" s="8">
        <v>3034</v>
      </c>
      <c r="F543" t="s">
        <v>8218</v>
      </c>
      <c r="G543" t="s">
        <v>8274</v>
      </c>
      <c r="H543" s="9">
        <v>101</v>
      </c>
      <c r="I543">
        <v>131.91</v>
      </c>
      <c r="J543" t="s">
        <v>8360</v>
      </c>
      <c r="K543" s="12">
        <v>41862.864675925928</v>
      </c>
      <c r="L543" s="13">
        <v>41876.864675925928</v>
      </c>
      <c r="M543">
        <v>2014</v>
      </c>
    </row>
    <row r="544" spans="1:13" ht="45">
      <c r="A544">
        <v>3175</v>
      </c>
      <c r="B544" s="3" t="s">
        <v>3175</v>
      </c>
      <c r="C544" s="3" t="s">
        <v>7285</v>
      </c>
      <c r="D544" s="6">
        <v>5000</v>
      </c>
      <c r="E544" s="8">
        <v>5478</v>
      </c>
      <c r="F544" t="s">
        <v>8218</v>
      </c>
      <c r="G544" t="s">
        <v>8274</v>
      </c>
      <c r="H544" s="9">
        <v>110</v>
      </c>
      <c r="I544">
        <v>91.3</v>
      </c>
      <c r="J544" t="s">
        <v>8361</v>
      </c>
      <c r="K544" s="12">
        <v>40531.886886574073</v>
      </c>
      <c r="L544" s="13">
        <v>40591.886886574073</v>
      </c>
      <c r="M544">
        <v>2010</v>
      </c>
    </row>
    <row r="545" spans="1:13" ht="30">
      <c r="A545">
        <v>3176</v>
      </c>
      <c r="B545" s="3" t="s">
        <v>3176</v>
      </c>
      <c r="C545" s="3" t="s">
        <v>7286</v>
      </c>
      <c r="D545" s="6">
        <v>1900</v>
      </c>
      <c r="E545" s="8">
        <v>2182</v>
      </c>
      <c r="F545" t="s">
        <v>8218</v>
      </c>
      <c r="G545" t="s">
        <v>8274</v>
      </c>
      <c r="H545" s="9">
        <v>115</v>
      </c>
      <c r="I545">
        <v>39.67</v>
      </c>
      <c r="J545" t="s">
        <v>8360</v>
      </c>
      <c r="K545" s="12">
        <v>41477.930914351848</v>
      </c>
      <c r="L545" s="13">
        <v>41504.625</v>
      </c>
      <c r="M545">
        <v>2013</v>
      </c>
    </row>
    <row r="546" spans="1:13" ht="30">
      <c r="A546">
        <v>3177</v>
      </c>
      <c r="B546" s="3" t="s">
        <v>3177</v>
      </c>
      <c r="C546" s="3" t="s">
        <v>7287</v>
      </c>
      <c r="D546" s="6">
        <v>2500</v>
      </c>
      <c r="E546" s="8">
        <v>2935</v>
      </c>
      <c r="F546" t="s">
        <v>8218</v>
      </c>
      <c r="G546" t="s">
        <v>8274</v>
      </c>
      <c r="H546" s="9">
        <v>117</v>
      </c>
      <c r="I546">
        <v>57.55</v>
      </c>
      <c r="J546" t="s">
        <v>8360</v>
      </c>
      <c r="K546" s="12">
        <v>41781.666770833333</v>
      </c>
      <c r="L546" s="13">
        <v>41811.666770833333</v>
      </c>
      <c r="M546">
        <v>2014</v>
      </c>
    </row>
    <row r="547" spans="1:13" ht="30">
      <c r="A547">
        <v>3178</v>
      </c>
      <c r="B547" s="3" t="s">
        <v>3178</v>
      </c>
      <c r="C547" s="3" t="s">
        <v>7288</v>
      </c>
      <c r="D547" s="6">
        <v>1500</v>
      </c>
      <c r="E547" s="8">
        <v>2576</v>
      </c>
      <c r="F547" t="s">
        <v>8218</v>
      </c>
      <c r="G547" t="s">
        <v>8274</v>
      </c>
      <c r="H547" s="9">
        <v>172</v>
      </c>
      <c r="I547">
        <v>33.03</v>
      </c>
      <c r="J547" t="s">
        <v>8360</v>
      </c>
      <c r="K547" s="12">
        <v>41806.605034722219</v>
      </c>
      <c r="L547" s="13">
        <v>41836.605034722219</v>
      </c>
      <c r="M547">
        <v>2014</v>
      </c>
    </row>
    <row r="548" spans="1:13" ht="30">
      <c r="A548">
        <v>3179</v>
      </c>
      <c r="B548" s="3" t="s">
        <v>3179</v>
      </c>
      <c r="C548" s="3" t="s">
        <v>7289</v>
      </c>
      <c r="D548" s="6">
        <v>4200</v>
      </c>
      <c r="E548" s="8">
        <v>4794.82</v>
      </c>
      <c r="F548" t="s">
        <v>8218</v>
      </c>
      <c r="G548" t="s">
        <v>8274</v>
      </c>
      <c r="H548" s="9">
        <v>114</v>
      </c>
      <c r="I548">
        <v>77.34</v>
      </c>
      <c r="J548" t="s">
        <v>8360</v>
      </c>
      <c r="K548" s="12">
        <v>41375.702210648145</v>
      </c>
      <c r="L548" s="13">
        <v>41400.702210648145</v>
      </c>
      <c r="M548">
        <v>2013</v>
      </c>
    </row>
    <row r="549" spans="1:13" ht="30">
      <c r="A549">
        <v>3180</v>
      </c>
      <c r="B549" s="3" t="s">
        <v>3180</v>
      </c>
      <c r="C549" s="3" t="s">
        <v>7290</v>
      </c>
      <c r="D549" s="6">
        <v>1200</v>
      </c>
      <c r="E549" s="8">
        <v>1437</v>
      </c>
      <c r="F549" t="s">
        <v>8218</v>
      </c>
      <c r="G549" t="s">
        <v>8274</v>
      </c>
      <c r="H549" s="9">
        <v>120</v>
      </c>
      <c r="I549">
        <v>31.93</v>
      </c>
      <c r="J549" t="s">
        <v>8360</v>
      </c>
      <c r="K549" s="12">
        <v>41780.412604166668</v>
      </c>
      <c r="L549" s="13">
        <v>41810.412604166668</v>
      </c>
      <c r="M549">
        <v>2014</v>
      </c>
    </row>
    <row r="550" spans="1:13" ht="30">
      <c r="A550">
        <v>3181</v>
      </c>
      <c r="B550" s="3" t="s">
        <v>3181</v>
      </c>
      <c r="C550" s="3" t="s">
        <v>7291</v>
      </c>
      <c r="D550" s="6">
        <v>500</v>
      </c>
      <c r="E550" s="8">
        <v>545</v>
      </c>
      <c r="F550" t="s">
        <v>8218</v>
      </c>
      <c r="G550" t="s">
        <v>8274</v>
      </c>
      <c r="H550" s="9">
        <v>109</v>
      </c>
      <c r="I550">
        <v>36.33</v>
      </c>
      <c r="J550" t="s">
        <v>8359</v>
      </c>
      <c r="K550" s="12">
        <v>41779.310034722221</v>
      </c>
      <c r="L550" s="13">
        <v>41805.666666666664</v>
      </c>
      <c r="M550">
        <v>2014</v>
      </c>
    </row>
    <row r="551" spans="1:13" ht="45">
      <c r="A551">
        <v>3182</v>
      </c>
      <c r="B551" s="3" t="s">
        <v>3182</v>
      </c>
      <c r="C551" s="3" t="s">
        <v>7292</v>
      </c>
      <c r="D551" s="6">
        <v>7000</v>
      </c>
      <c r="E551" s="8">
        <v>7062</v>
      </c>
      <c r="F551" t="s">
        <v>8218</v>
      </c>
      <c r="G551" t="s">
        <v>8274</v>
      </c>
      <c r="H551" s="9">
        <v>101</v>
      </c>
      <c r="I551">
        <v>46.77</v>
      </c>
      <c r="J551" t="s">
        <v>8361</v>
      </c>
      <c r="K551" s="12">
        <v>40883.949317129627</v>
      </c>
      <c r="L551" s="13">
        <v>40939.708333333336</v>
      </c>
      <c r="M551">
        <v>2011</v>
      </c>
    </row>
    <row r="552" spans="1:13" ht="30">
      <c r="A552">
        <v>3183</v>
      </c>
      <c r="B552" s="3" t="s">
        <v>3183</v>
      </c>
      <c r="C552" s="3" t="s">
        <v>7293</v>
      </c>
      <c r="D552" s="6">
        <v>2500</v>
      </c>
      <c r="E552" s="8">
        <v>2725</v>
      </c>
      <c r="F552" t="s">
        <v>8218</v>
      </c>
      <c r="G552" t="s">
        <v>8274</v>
      </c>
      <c r="H552" s="9">
        <v>109</v>
      </c>
      <c r="I552">
        <v>40.07</v>
      </c>
      <c r="J552" t="s">
        <v>8360</v>
      </c>
      <c r="K552" s="12">
        <v>41491.79478009259</v>
      </c>
      <c r="L552" s="13">
        <v>41509.79478009259</v>
      </c>
      <c r="M552">
        <v>2013</v>
      </c>
    </row>
    <row r="553" spans="1:13" ht="30">
      <c r="A553">
        <v>3184</v>
      </c>
      <c r="B553" s="3" t="s">
        <v>3184</v>
      </c>
      <c r="C553" s="3" t="s">
        <v>7294</v>
      </c>
      <c r="D553" s="6">
        <v>4300</v>
      </c>
      <c r="E553" s="8">
        <v>4610</v>
      </c>
      <c r="F553" t="s">
        <v>8218</v>
      </c>
      <c r="G553" t="s">
        <v>8274</v>
      </c>
      <c r="H553" s="9">
        <v>107</v>
      </c>
      <c r="I553">
        <v>100.22</v>
      </c>
      <c r="J553" t="s">
        <v>8360</v>
      </c>
      <c r="K553" s="12">
        <v>41791.993414351848</v>
      </c>
      <c r="L553" s="13">
        <v>41821.993414351848</v>
      </c>
      <c r="M553">
        <v>2014</v>
      </c>
    </row>
    <row r="554" spans="1:13" ht="30">
      <c r="A554">
        <v>3185</v>
      </c>
      <c r="B554" s="3" t="s">
        <v>3185</v>
      </c>
      <c r="C554" s="3" t="s">
        <v>7295</v>
      </c>
      <c r="D554" s="6">
        <v>1000</v>
      </c>
      <c r="E554" s="8">
        <v>1000</v>
      </c>
      <c r="F554" t="s">
        <v>8218</v>
      </c>
      <c r="G554" t="s">
        <v>8274</v>
      </c>
      <c r="H554" s="9">
        <v>100</v>
      </c>
      <c r="I554">
        <v>41.67</v>
      </c>
      <c r="J554" t="s">
        <v>8360</v>
      </c>
      <c r="K554" s="12">
        <v>41829.977326388893</v>
      </c>
      <c r="L554" s="13">
        <v>41836.977326388893</v>
      </c>
      <c r="M554">
        <v>2014</v>
      </c>
    </row>
    <row r="555" spans="1:13" ht="30">
      <c r="A555">
        <v>3186</v>
      </c>
      <c r="B555" s="3" t="s">
        <v>3186</v>
      </c>
      <c r="C555" s="3" t="s">
        <v>7296</v>
      </c>
      <c r="D555" s="6">
        <v>3200</v>
      </c>
      <c r="E555" s="8">
        <v>3270</v>
      </c>
      <c r="F555" t="s">
        <v>8218</v>
      </c>
      <c r="G555" t="s">
        <v>8274</v>
      </c>
      <c r="H555" s="9">
        <v>102</v>
      </c>
      <c r="I555">
        <v>46.71</v>
      </c>
      <c r="J555" t="s">
        <v>8360</v>
      </c>
      <c r="K555" s="12">
        <v>41868.924050925925</v>
      </c>
      <c r="L555" s="13">
        <v>41898.875</v>
      </c>
      <c r="M555">
        <v>2014</v>
      </c>
    </row>
    <row r="556" spans="1:13" ht="45">
      <c r="A556">
        <v>3187</v>
      </c>
      <c r="B556" s="3" t="s">
        <v>3187</v>
      </c>
      <c r="C556" s="3" t="s">
        <v>7297</v>
      </c>
      <c r="D556" s="6">
        <v>15000</v>
      </c>
      <c r="E556" s="8">
        <v>17444</v>
      </c>
      <c r="F556" t="s">
        <v>8218</v>
      </c>
      <c r="G556" t="s">
        <v>8274</v>
      </c>
      <c r="H556" s="9">
        <v>116</v>
      </c>
      <c r="I556">
        <v>71.489999999999995</v>
      </c>
      <c r="J556" t="s">
        <v>8363</v>
      </c>
      <c r="K556" s="12">
        <v>41835.666354166664</v>
      </c>
      <c r="L556" s="13">
        <v>41855.666354166664</v>
      </c>
      <c r="M556">
        <v>2014</v>
      </c>
    </row>
    <row r="557" spans="1:13" ht="30">
      <c r="A557">
        <v>3208</v>
      </c>
      <c r="B557" s="3" t="s">
        <v>3208</v>
      </c>
      <c r="C557" s="3" t="s">
        <v>7318</v>
      </c>
      <c r="D557" s="6">
        <v>5000</v>
      </c>
      <c r="E557" s="8">
        <v>5175</v>
      </c>
      <c r="F557" t="s">
        <v>8218</v>
      </c>
      <c r="G557" t="s">
        <v>8274</v>
      </c>
      <c r="H557" s="9">
        <v>104</v>
      </c>
      <c r="I557">
        <v>63.11</v>
      </c>
      <c r="J557" t="s">
        <v>8361</v>
      </c>
      <c r="K557" s="12">
        <v>41827.605057870373</v>
      </c>
      <c r="L557" s="13">
        <v>41848.605057870373</v>
      </c>
      <c r="M557">
        <v>2014</v>
      </c>
    </row>
    <row r="558" spans="1:13" ht="30">
      <c r="A558">
        <v>3209</v>
      </c>
      <c r="B558" s="3" t="s">
        <v>3209</v>
      </c>
      <c r="C558" s="3" t="s">
        <v>7319</v>
      </c>
      <c r="D558" s="6">
        <v>9500</v>
      </c>
      <c r="E558" s="8">
        <v>11335.7</v>
      </c>
      <c r="F558" t="s">
        <v>8218</v>
      </c>
      <c r="G558" t="s">
        <v>8274</v>
      </c>
      <c r="H558" s="9">
        <v>119</v>
      </c>
      <c r="I558">
        <v>50.16</v>
      </c>
      <c r="J558" t="s">
        <v>8361</v>
      </c>
      <c r="K558" s="12">
        <v>41778.637245370373</v>
      </c>
      <c r="L558" s="13">
        <v>41810.958333333336</v>
      </c>
      <c r="M558">
        <v>2014</v>
      </c>
    </row>
    <row r="559" spans="1:13" ht="30">
      <c r="A559">
        <v>3210</v>
      </c>
      <c r="B559" s="3" t="s">
        <v>3210</v>
      </c>
      <c r="C559" s="3" t="s">
        <v>7320</v>
      </c>
      <c r="D559" s="6">
        <v>3000</v>
      </c>
      <c r="E559" s="8">
        <v>3773</v>
      </c>
      <c r="F559" t="s">
        <v>8218</v>
      </c>
      <c r="G559" t="s">
        <v>8274</v>
      </c>
      <c r="H559" s="9">
        <v>126</v>
      </c>
      <c r="I559">
        <v>62.88</v>
      </c>
      <c r="J559" t="s">
        <v>8360</v>
      </c>
      <c r="K559" s="12">
        <v>41013.936562499999</v>
      </c>
      <c r="L559" s="13">
        <v>41061.165972222225</v>
      </c>
      <c r="M559">
        <v>2012</v>
      </c>
    </row>
    <row r="560" spans="1:13" ht="30">
      <c r="A560">
        <v>3211</v>
      </c>
      <c r="B560" s="3" t="s">
        <v>3211</v>
      </c>
      <c r="C560" s="3" t="s">
        <v>7321</v>
      </c>
      <c r="D560" s="6">
        <v>23000</v>
      </c>
      <c r="E560" s="8">
        <v>27541</v>
      </c>
      <c r="F560" t="s">
        <v>8218</v>
      </c>
      <c r="G560" t="s">
        <v>8274</v>
      </c>
      <c r="H560" s="9">
        <v>120</v>
      </c>
      <c r="I560">
        <v>85.53</v>
      </c>
      <c r="J560" t="s">
        <v>8364</v>
      </c>
      <c r="K560" s="12">
        <v>41834.586574074077</v>
      </c>
      <c r="L560" s="13">
        <v>41866.083333333336</v>
      </c>
      <c r="M560">
        <v>2014</v>
      </c>
    </row>
    <row r="561" spans="1:13" ht="30">
      <c r="A561">
        <v>3212</v>
      </c>
      <c r="B561" s="3" t="s">
        <v>3212</v>
      </c>
      <c r="C561" s="3" t="s">
        <v>7322</v>
      </c>
      <c r="D561" s="6">
        <v>4000</v>
      </c>
      <c r="E561" s="8">
        <v>5050</v>
      </c>
      <c r="F561" t="s">
        <v>8218</v>
      </c>
      <c r="G561" t="s">
        <v>8274</v>
      </c>
      <c r="H561" s="9">
        <v>126</v>
      </c>
      <c r="I561">
        <v>53.72</v>
      </c>
      <c r="J561" t="s">
        <v>8360</v>
      </c>
      <c r="K561" s="12">
        <v>41829.795729166668</v>
      </c>
      <c r="L561" s="13">
        <v>41859.795729166668</v>
      </c>
      <c r="M561">
        <v>2014</v>
      </c>
    </row>
    <row r="562" spans="1:13" ht="30">
      <c r="A562">
        <v>3213</v>
      </c>
      <c r="B562" s="3" t="s">
        <v>3213</v>
      </c>
      <c r="C562" s="3" t="s">
        <v>7323</v>
      </c>
      <c r="D562" s="6">
        <v>6000</v>
      </c>
      <c r="E562" s="8">
        <v>6007</v>
      </c>
      <c r="F562" t="s">
        <v>8218</v>
      </c>
      <c r="G562" t="s">
        <v>8274</v>
      </c>
      <c r="H562" s="9">
        <v>100</v>
      </c>
      <c r="I562">
        <v>127.81</v>
      </c>
      <c r="J562" t="s">
        <v>8361</v>
      </c>
      <c r="K562" s="12">
        <v>42171.763414351852</v>
      </c>
      <c r="L562" s="13">
        <v>42211.763414351852</v>
      </c>
      <c r="M562">
        <v>2015</v>
      </c>
    </row>
    <row r="563" spans="1:13" ht="30">
      <c r="A563">
        <v>3214</v>
      </c>
      <c r="B563" s="3" t="s">
        <v>3214</v>
      </c>
      <c r="C563" s="3" t="s">
        <v>7324</v>
      </c>
      <c r="D563" s="6">
        <v>12000</v>
      </c>
      <c r="E563" s="8">
        <v>12256</v>
      </c>
      <c r="F563" t="s">
        <v>8218</v>
      </c>
      <c r="G563" t="s">
        <v>8274</v>
      </c>
      <c r="H563" s="9">
        <v>102</v>
      </c>
      <c r="I563">
        <v>106.57</v>
      </c>
      <c r="J563" t="s">
        <v>8362</v>
      </c>
      <c r="K563" s="12">
        <v>42337.792511574073</v>
      </c>
      <c r="L563" s="13">
        <v>42374.996527777781</v>
      </c>
      <c r="M563">
        <v>2015</v>
      </c>
    </row>
    <row r="564" spans="1:13" ht="60">
      <c r="A564">
        <v>3215</v>
      </c>
      <c r="B564" s="3" t="s">
        <v>3215</v>
      </c>
      <c r="C564" s="3" t="s">
        <v>7325</v>
      </c>
      <c r="D564" s="6">
        <v>35000</v>
      </c>
      <c r="E564" s="8">
        <v>35123</v>
      </c>
      <c r="F564" t="s">
        <v>8218</v>
      </c>
      <c r="G564" t="s">
        <v>8274</v>
      </c>
      <c r="H564" s="9">
        <v>100</v>
      </c>
      <c r="I564">
        <v>262.11</v>
      </c>
      <c r="J564" t="s">
        <v>8367</v>
      </c>
      <c r="K564" s="12">
        <v>42219.665173611109</v>
      </c>
      <c r="L564" s="13">
        <v>42257.165972222225</v>
      </c>
      <c r="M564">
        <v>2015</v>
      </c>
    </row>
    <row r="565" spans="1:13" ht="30">
      <c r="A565">
        <v>3216</v>
      </c>
      <c r="B565" s="3" t="s">
        <v>3216</v>
      </c>
      <c r="C565" s="3" t="s">
        <v>7326</v>
      </c>
      <c r="D565" s="6">
        <v>2000</v>
      </c>
      <c r="E565" s="8">
        <v>2001</v>
      </c>
      <c r="F565" t="s">
        <v>8218</v>
      </c>
      <c r="G565" t="s">
        <v>8274</v>
      </c>
      <c r="H565" s="9">
        <v>100</v>
      </c>
      <c r="I565">
        <v>57.17</v>
      </c>
      <c r="J565" t="s">
        <v>8360</v>
      </c>
      <c r="K565" s="12">
        <v>42165.462627314817</v>
      </c>
      <c r="L565" s="13">
        <v>42196.604166666672</v>
      </c>
      <c r="M565">
        <v>2015</v>
      </c>
    </row>
    <row r="566" spans="1:13" ht="30">
      <c r="A566">
        <v>3217</v>
      </c>
      <c r="B566" s="3" t="s">
        <v>3217</v>
      </c>
      <c r="C566" s="3" t="s">
        <v>7327</v>
      </c>
      <c r="D566" s="6">
        <v>4500</v>
      </c>
      <c r="E566" s="8">
        <v>5221</v>
      </c>
      <c r="F566" t="s">
        <v>8218</v>
      </c>
      <c r="G566" t="s">
        <v>8274</v>
      </c>
      <c r="H566" s="9">
        <v>116</v>
      </c>
      <c r="I566">
        <v>50.2</v>
      </c>
      <c r="J566" t="s">
        <v>8360</v>
      </c>
      <c r="K566" s="12">
        <v>42648.546111111107</v>
      </c>
      <c r="L566" s="13">
        <v>42678.546111111107</v>
      </c>
      <c r="M566">
        <v>2016</v>
      </c>
    </row>
    <row r="567" spans="1:13" ht="30">
      <c r="A567">
        <v>3218</v>
      </c>
      <c r="B567" s="3" t="s">
        <v>3218</v>
      </c>
      <c r="C567" s="3" t="s">
        <v>7328</v>
      </c>
      <c r="D567" s="6">
        <v>12000</v>
      </c>
      <c r="E567" s="8">
        <v>12252</v>
      </c>
      <c r="F567" t="s">
        <v>8218</v>
      </c>
      <c r="G567" t="s">
        <v>8274</v>
      </c>
      <c r="H567" s="9">
        <v>102</v>
      </c>
      <c r="I567">
        <v>66.59</v>
      </c>
      <c r="J567" t="s">
        <v>8362</v>
      </c>
      <c r="K567" s="12">
        <v>41971.002152777779</v>
      </c>
      <c r="L567" s="13">
        <v>42004</v>
      </c>
      <c r="M567">
        <v>2014</v>
      </c>
    </row>
    <row r="568" spans="1:13" ht="30">
      <c r="A568">
        <v>3219</v>
      </c>
      <c r="B568" s="3" t="s">
        <v>3219</v>
      </c>
      <c r="C568" s="3" t="s">
        <v>7329</v>
      </c>
      <c r="D568" s="6">
        <v>20000</v>
      </c>
      <c r="E568" s="8">
        <v>20022</v>
      </c>
      <c r="F568" t="s">
        <v>8218</v>
      </c>
      <c r="G568" t="s">
        <v>8274</v>
      </c>
      <c r="H568" s="9">
        <v>100</v>
      </c>
      <c r="I568">
        <v>168.25</v>
      </c>
      <c r="J568" t="s">
        <v>8364</v>
      </c>
      <c r="K568" s="12">
        <v>42050.983182870375</v>
      </c>
      <c r="L568" s="13">
        <v>42085.941516203704</v>
      </c>
      <c r="M568">
        <v>2015</v>
      </c>
    </row>
    <row r="569" spans="1:13">
      <c r="A569">
        <v>3220</v>
      </c>
      <c r="B569" s="3" t="s">
        <v>3220</v>
      </c>
      <c r="C569" s="3" t="s">
        <v>7330</v>
      </c>
      <c r="D569" s="6">
        <v>15000</v>
      </c>
      <c r="E569" s="8">
        <v>15126</v>
      </c>
      <c r="F569" t="s">
        <v>8218</v>
      </c>
      <c r="G569" t="s">
        <v>8274</v>
      </c>
      <c r="H569" s="9">
        <v>101</v>
      </c>
      <c r="I569">
        <v>256.37</v>
      </c>
      <c r="J569" t="s">
        <v>8363</v>
      </c>
      <c r="K569" s="12">
        <v>42772.833379629628</v>
      </c>
      <c r="L569" s="13">
        <v>42806.875</v>
      </c>
      <c r="M569">
        <v>2017</v>
      </c>
    </row>
    <row r="570" spans="1:13" ht="45">
      <c r="A570">
        <v>3221</v>
      </c>
      <c r="B570" s="3" t="s">
        <v>3221</v>
      </c>
      <c r="C570" s="3" t="s">
        <v>7331</v>
      </c>
      <c r="D570" s="6">
        <v>4000</v>
      </c>
      <c r="E570" s="8">
        <v>4137</v>
      </c>
      <c r="F570" t="s">
        <v>8218</v>
      </c>
      <c r="G570" t="s">
        <v>8274</v>
      </c>
      <c r="H570" s="9">
        <v>103</v>
      </c>
      <c r="I570">
        <v>36.61</v>
      </c>
      <c r="J570" t="s">
        <v>8360</v>
      </c>
      <c r="K570" s="12">
        <v>42155.696793981479</v>
      </c>
      <c r="L570" s="13">
        <v>42190.696793981479</v>
      </c>
      <c r="M570">
        <v>2015</v>
      </c>
    </row>
    <row r="571" spans="1:13" ht="30">
      <c r="A571">
        <v>3222</v>
      </c>
      <c r="B571" s="3" t="s">
        <v>3222</v>
      </c>
      <c r="C571" s="3" t="s">
        <v>7332</v>
      </c>
      <c r="D571" s="6">
        <v>2500</v>
      </c>
      <c r="E571" s="8">
        <v>3120</v>
      </c>
      <c r="F571" t="s">
        <v>8218</v>
      </c>
      <c r="G571" t="s">
        <v>8274</v>
      </c>
      <c r="H571" s="9">
        <v>125</v>
      </c>
      <c r="I571">
        <v>37.14</v>
      </c>
      <c r="J571" t="s">
        <v>8360</v>
      </c>
      <c r="K571" s="12">
        <v>42270.582141203704</v>
      </c>
      <c r="L571" s="13">
        <v>42301.895138888889</v>
      </c>
      <c r="M571">
        <v>2015</v>
      </c>
    </row>
    <row r="572" spans="1:13" ht="30">
      <c r="A572">
        <v>3223</v>
      </c>
      <c r="B572" s="3" t="s">
        <v>3223</v>
      </c>
      <c r="C572" s="3" t="s">
        <v>7333</v>
      </c>
      <c r="D572" s="6">
        <v>3100</v>
      </c>
      <c r="E572" s="8">
        <v>3395</v>
      </c>
      <c r="F572" t="s">
        <v>8218</v>
      </c>
      <c r="G572" t="s">
        <v>8274</v>
      </c>
      <c r="H572" s="9">
        <v>110</v>
      </c>
      <c r="I572">
        <v>45.88</v>
      </c>
      <c r="J572" t="s">
        <v>8360</v>
      </c>
      <c r="K572" s="12">
        <v>42206.835370370376</v>
      </c>
      <c r="L572" s="13">
        <v>42236.835370370376</v>
      </c>
      <c r="M572">
        <v>2015</v>
      </c>
    </row>
    <row r="573" spans="1:13" ht="30">
      <c r="A573">
        <v>3224</v>
      </c>
      <c r="B573" s="3" t="s">
        <v>3224</v>
      </c>
      <c r="C573" s="3" t="s">
        <v>7334</v>
      </c>
      <c r="D573" s="6">
        <v>30000</v>
      </c>
      <c r="E573" s="8">
        <v>30610</v>
      </c>
      <c r="F573" t="s">
        <v>8218</v>
      </c>
      <c r="G573" t="s">
        <v>8274</v>
      </c>
      <c r="H573" s="9">
        <v>102</v>
      </c>
      <c r="I573">
        <v>141.71</v>
      </c>
      <c r="J573" t="s">
        <v>8366</v>
      </c>
      <c r="K573" s="12">
        <v>42697.850844907407</v>
      </c>
      <c r="L573" s="13">
        <v>42745.208333333328</v>
      </c>
      <c r="M573">
        <v>2016</v>
      </c>
    </row>
    <row r="574" spans="1:13" ht="30">
      <c r="A574">
        <v>3225</v>
      </c>
      <c r="B574" s="3" t="s">
        <v>3225</v>
      </c>
      <c r="C574" s="3" t="s">
        <v>7335</v>
      </c>
      <c r="D574" s="6">
        <v>2000</v>
      </c>
      <c r="E574" s="8">
        <v>2047</v>
      </c>
      <c r="F574" t="s">
        <v>8218</v>
      </c>
      <c r="G574" t="s">
        <v>8274</v>
      </c>
      <c r="H574" s="9">
        <v>102</v>
      </c>
      <c r="I574">
        <v>52.49</v>
      </c>
      <c r="J574" t="s">
        <v>8360</v>
      </c>
      <c r="K574" s="12">
        <v>42503.559467592597</v>
      </c>
      <c r="L574" s="13">
        <v>42524.875</v>
      </c>
      <c r="M574">
        <v>2016</v>
      </c>
    </row>
    <row r="575" spans="1:13" ht="30">
      <c r="A575">
        <v>3226</v>
      </c>
      <c r="B575" s="3" t="s">
        <v>3226</v>
      </c>
      <c r="C575" s="3" t="s">
        <v>7336</v>
      </c>
      <c r="D575" s="6">
        <v>1200</v>
      </c>
      <c r="E575" s="8">
        <v>1250</v>
      </c>
      <c r="F575" t="s">
        <v>8218</v>
      </c>
      <c r="G575" t="s">
        <v>8274</v>
      </c>
      <c r="H575" s="9">
        <v>104</v>
      </c>
      <c r="I575">
        <v>59.52</v>
      </c>
      <c r="J575" t="s">
        <v>8360</v>
      </c>
      <c r="K575" s="12">
        <v>42277.583472222221</v>
      </c>
      <c r="L575" s="13">
        <v>42307.583472222221</v>
      </c>
      <c r="M575">
        <v>2015</v>
      </c>
    </row>
    <row r="576" spans="1:13" ht="30">
      <c r="A576">
        <v>3227</v>
      </c>
      <c r="B576" s="3" t="s">
        <v>3227</v>
      </c>
      <c r="C576" s="3" t="s">
        <v>7337</v>
      </c>
      <c r="D576" s="6">
        <v>1200</v>
      </c>
      <c r="E576" s="8">
        <v>1500</v>
      </c>
      <c r="F576" t="s">
        <v>8218</v>
      </c>
      <c r="G576" t="s">
        <v>8274</v>
      </c>
      <c r="H576" s="9">
        <v>125</v>
      </c>
      <c r="I576">
        <v>50</v>
      </c>
      <c r="J576" t="s">
        <v>8360</v>
      </c>
      <c r="K576" s="12">
        <v>42722.882361111115</v>
      </c>
      <c r="L576" s="13">
        <v>42752.882361111115</v>
      </c>
      <c r="M576">
        <v>2016</v>
      </c>
    </row>
    <row r="577" spans="1:13" ht="30">
      <c r="A577">
        <v>3228</v>
      </c>
      <c r="B577" s="3" t="s">
        <v>3228</v>
      </c>
      <c r="C577" s="3" t="s">
        <v>7338</v>
      </c>
      <c r="D577" s="6">
        <v>7000</v>
      </c>
      <c r="E577" s="8">
        <v>7164</v>
      </c>
      <c r="F577" t="s">
        <v>8218</v>
      </c>
      <c r="G577" t="s">
        <v>8274</v>
      </c>
      <c r="H577" s="9">
        <v>102</v>
      </c>
      <c r="I577">
        <v>193.62</v>
      </c>
      <c r="J577" t="s">
        <v>8361</v>
      </c>
      <c r="K577" s="12">
        <v>42323.70930555556</v>
      </c>
      <c r="L577" s="13">
        <v>42355.207638888889</v>
      </c>
      <c r="M577">
        <v>2015</v>
      </c>
    </row>
    <row r="578" spans="1:13" ht="30">
      <c r="A578">
        <v>3229</v>
      </c>
      <c r="B578" s="3" t="s">
        <v>3229</v>
      </c>
      <c r="C578" s="3" t="s">
        <v>7339</v>
      </c>
      <c r="D578" s="6">
        <v>20000</v>
      </c>
      <c r="E578" s="8">
        <v>21573</v>
      </c>
      <c r="F578" t="s">
        <v>8218</v>
      </c>
      <c r="G578" t="s">
        <v>8274</v>
      </c>
      <c r="H578" s="9">
        <v>108</v>
      </c>
      <c r="I578">
        <v>106.8</v>
      </c>
      <c r="J578" t="s">
        <v>8364</v>
      </c>
      <c r="K578" s="12">
        <v>41933.291643518518</v>
      </c>
      <c r="L578" s="13">
        <v>41963.333310185189</v>
      </c>
      <c r="M578">
        <v>2014</v>
      </c>
    </row>
    <row r="579" spans="1:13" ht="30">
      <c r="A579">
        <v>3230</v>
      </c>
      <c r="B579" s="3" t="s">
        <v>3230</v>
      </c>
      <c r="C579" s="3" t="s">
        <v>7340</v>
      </c>
      <c r="D579" s="6">
        <v>2600</v>
      </c>
      <c r="E579" s="8">
        <v>2857</v>
      </c>
      <c r="F579" t="s">
        <v>8218</v>
      </c>
      <c r="G579" t="s">
        <v>8274</v>
      </c>
      <c r="H579" s="9">
        <v>110</v>
      </c>
      <c r="I579">
        <v>77.22</v>
      </c>
      <c r="J579" t="s">
        <v>8360</v>
      </c>
      <c r="K579" s="12">
        <v>41898.168125000004</v>
      </c>
      <c r="L579" s="13">
        <v>41913.165972222225</v>
      </c>
      <c r="M579">
        <v>2014</v>
      </c>
    </row>
    <row r="580" spans="1:13" ht="30">
      <c r="A580">
        <v>3231</v>
      </c>
      <c r="B580" s="3" t="s">
        <v>3231</v>
      </c>
      <c r="C580" s="3" t="s">
        <v>7341</v>
      </c>
      <c r="D580" s="6">
        <v>1000</v>
      </c>
      <c r="E580" s="8">
        <v>1610</v>
      </c>
      <c r="F580" t="s">
        <v>8218</v>
      </c>
      <c r="G580" t="s">
        <v>8274</v>
      </c>
      <c r="H580" s="9">
        <v>161</v>
      </c>
      <c r="I580">
        <v>57.5</v>
      </c>
      <c r="J580" t="s">
        <v>8360</v>
      </c>
      <c r="K580" s="12">
        <v>42446.943831018521</v>
      </c>
      <c r="L580" s="13">
        <v>42476.943831018521</v>
      </c>
      <c r="M580">
        <v>2016</v>
      </c>
    </row>
    <row r="581" spans="1:13" ht="30">
      <c r="A581">
        <v>3232</v>
      </c>
      <c r="B581" s="3" t="s">
        <v>3232</v>
      </c>
      <c r="C581" s="3" t="s">
        <v>7342</v>
      </c>
      <c r="D581" s="6">
        <v>1000</v>
      </c>
      <c r="E581" s="8">
        <v>1312</v>
      </c>
      <c r="F581" t="s">
        <v>8218</v>
      </c>
      <c r="G581" t="s">
        <v>8274</v>
      </c>
      <c r="H581" s="9">
        <v>131</v>
      </c>
      <c r="I581">
        <v>50.46</v>
      </c>
      <c r="J581" t="s">
        <v>8360</v>
      </c>
      <c r="K581" s="12">
        <v>42463.81385416667</v>
      </c>
      <c r="L581" s="13">
        <v>42494.165972222225</v>
      </c>
      <c r="M581">
        <v>2016</v>
      </c>
    </row>
    <row r="582" spans="1:13" ht="30">
      <c r="A582">
        <v>3233</v>
      </c>
      <c r="B582" s="3" t="s">
        <v>3233</v>
      </c>
      <c r="C582" s="3" t="s">
        <v>7343</v>
      </c>
      <c r="D582" s="6">
        <v>5000</v>
      </c>
      <c r="E582" s="8">
        <v>5940</v>
      </c>
      <c r="F582" t="s">
        <v>8218</v>
      </c>
      <c r="G582" t="s">
        <v>8274</v>
      </c>
      <c r="H582" s="9">
        <v>119</v>
      </c>
      <c r="I582">
        <v>97.38</v>
      </c>
      <c r="J582" t="s">
        <v>8361</v>
      </c>
      <c r="K582" s="12">
        <v>42766.805034722223</v>
      </c>
      <c r="L582" s="13">
        <v>42796.805034722223</v>
      </c>
      <c r="M582">
        <v>2017</v>
      </c>
    </row>
    <row r="583" spans="1:13" ht="30">
      <c r="A583">
        <v>3234</v>
      </c>
      <c r="B583" s="3" t="s">
        <v>3234</v>
      </c>
      <c r="C583" s="3" t="s">
        <v>7344</v>
      </c>
      <c r="D583" s="6">
        <v>4000</v>
      </c>
      <c r="E583" s="8">
        <v>4015.71</v>
      </c>
      <c r="F583" t="s">
        <v>8218</v>
      </c>
      <c r="G583" t="s">
        <v>8274</v>
      </c>
      <c r="H583" s="9">
        <v>100</v>
      </c>
      <c r="I583">
        <v>34.92</v>
      </c>
      <c r="J583" t="s">
        <v>8360</v>
      </c>
      <c r="K583" s="12">
        <v>42734.789444444439</v>
      </c>
      <c r="L583" s="13">
        <v>42767.979861111111</v>
      </c>
      <c r="M583">
        <v>2016</v>
      </c>
    </row>
    <row r="584" spans="1:13" ht="45">
      <c r="A584">
        <v>3235</v>
      </c>
      <c r="B584" s="3" t="s">
        <v>3235</v>
      </c>
      <c r="C584" s="3" t="s">
        <v>7345</v>
      </c>
      <c r="D584" s="6">
        <v>15000</v>
      </c>
      <c r="E584" s="8">
        <v>15481</v>
      </c>
      <c r="F584" t="s">
        <v>8218</v>
      </c>
      <c r="G584" t="s">
        <v>8274</v>
      </c>
      <c r="H584" s="9">
        <v>103</v>
      </c>
      <c r="I584">
        <v>85.53</v>
      </c>
      <c r="J584" t="s">
        <v>8363</v>
      </c>
      <c r="K584" s="12">
        <v>42522.347812499997</v>
      </c>
      <c r="L584" s="13">
        <v>42552.347812499997</v>
      </c>
      <c r="M584">
        <v>2016</v>
      </c>
    </row>
    <row r="585" spans="1:13" ht="30">
      <c r="A585">
        <v>3236</v>
      </c>
      <c r="B585" s="3" t="s">
        <v>3236</v>
      </c>
      <c r="C585" s="3" t="s">
        <v>7346</v>
      </c>
      <c r="D585" s="6">
        <v>20000</v>
      </c>
      <c r="E585" s="8">
        <v>20120</v>
      </c>
      <c r="F585" t="s">
        <v>8218</v>
      </c>
      <c r="G585" t="s">
        <v>8274</v>
      </c>
      <c r="H585" s="9">
        <v>101</v>
      </c>
      <c r="I585">
        <v>182.91</v>
      </c>
      <c r="J585" t="s">
        <v>8364</v>
      </c>
      <c r="K585" s="12">
        <v>42702.917048611111</v>
      </c>
      <c r="L585" s="13">
        <v>42732.917048611111</v>
      </c>
      <c r="M585">
        <v>2016</v>
      </c>
    </row>
    <row r="586" spans="1:13" ht="30">
      <c r="A586">
        <v>3237</v>
      </c>
      <c r="B586" s="3" t="s">
        <v>3237</v>
      </c>
      <c r="C586" s="3" t="s">
        <v>7347</v>
      </c>
      <c r="D586" s="6">
        <v>35000</v>
      </c>
      <c r="E586" s="8">
        <v>35275.64</v>
      </c>
      <c r="F586" t="s">
        <v>8218</v>
      </c>
      <c r="G586" t="s">
        <v>8274</v>
      </c>
      <c r="H586" s="9">
        <v>101</v>
      </c>
      <c r="I586">
        <v>131.13999999999999</v>
      </c>
      <c r="J586" t="s">
        <v>8367</v>
      </c>
      <c r="K586" s="12">
        <v>42252.474351851852</v>
      </c>
      <c r="L586" s="13">
        <v>42276.165972222225</v>
      </c>
      <c r="M586">
        <v>2015</v>
      </c>
    </row>
    <row r="587" spans="1:13" ht="30">
      <c r="A587">
        <v>3238</v>
      </c>
      <c r="B587" s="3" t="s">
        <v>3238</v>
      </c>
      <c r="C587" s="3" t="s">
        <v>7348</v>
      </c>
      <c r="D587" s="6">
        <v>2800</v>
      </c>
      <c r="E587" s="8">
        <v>3145</v>
      </c>
      <c r="F587" t="s">
        <v>8218</v>
      </c>
      <c r="G587" t="s">
        <v>8274</v>
      </c>
      <c r="H587" s="9">
        <v>112</v>
      </c>
      <c r="I587">
        <v>39.81</v>
      </c>
      <c r="J587" t="s">
        <v>8360</v>
      </c>
      <c r="K587" s="12">
        <v>42156.510393518518</v>
      </c>
      <c r="L587" s="13">
        <v>42186.510393518518</v>
      </c>
      <c r="M587">
        <v>2015</v>
      </c>
    </row>
    <row r="588" spans="1:13" ht="30">
      <c r="A588">
        <v>3239</v>
      </c>
      <c r="B588" s="3" t="s">
        <v>3239</v>
      </c>
      <c r="C588" s="3" t="s">
        <v>7349</v>
      </c>
      <c r="D588" s="6">
        <v>5862</v>
      </c>
      <c r="E588" s="8">
        <v>6208.98</v>
      </c>
      <c r="F588" t="s">
        <v>8218</v>
      </c>
      <c r="G588" t="s">
        <v>8274</v>
      </c>
      <c r="H588" s="9">
        <v>106</v>
      </c>
      <c r="I588">
        <v>59.7</v>
      </c>
      <c r="J588" t="s">
        <v>8361</v>
      </c>
      <c r="K588" s="12">
        <v>42278.089039351849</v>
      </c>
      <c r="L588" s="13">
        <v>42302.999305555553</v>
      </c>
      <c r="M588">
        <v>2015</v>
      </c>
    </row>
    <row r="589" spans="1:13" ht="30">
      <c r="A589">
        <v>3240</v>
      </c>
      <c r="B589" s="3" t="s">
        <v>3240</v>
      </c>
      <c r="C589" s="3" t="s">
        <v>7350</v>
      </c>
      <c r="D589" s="6">
        <v>3000</v>
      </c>
      <c r="E589" s="8">
        <v>3017</v>
      </c>
      <c r="F589" t="s">
        <v>8218</v>
      </c>
      <c r="G589" t="s">
        <v>8274</v>
      </c>
      <c r="H589" s="9">
        <v>101</v>
      </c>
      <c r="I589">
        <v>88.74</v>
      </c>
      <c r="J589" t="s">
        <v>8360</v>
      </c>
      <c r="K589" s="12">
        <v>42754.693842592591</v>
      </c>
      <c r="L589" s="13">
        <v>42782.958333333328</v>
      </c>
      <c r="M589">
        <v>2017</v>
      </c>
    </row>
    <row r="590" spans="1:13" ht="45">
      <c r="A590">
        <v>3241</v>
      </c>
      <c r="B590" s="3" t="s">
        <v>3241</v>
      </c>
      <c r="C590" s="3" t="s">
        <v>7351</v>
      </c>
      <c r="D590" s="6">
        <v>8500</v>
      </c>
      <c r="E590" s="8">
        <v>9801</v>
      </c>
      <c r="F590" t="s">
        <v>8218</v>
      </c>
      <c r="G590" t="s">
        <v>8274</v>
      </c>
      <c r="H590" s="9">
        <v>115</v>
      </c>
      <c r="I590">
        <v>58.69</v>
      </c>
      <c r="J590" t="s">
        <v>8361</v>
      </c>
      <c r="K590" s="12">
        <v>41893.324884259258</v>
      </c>
      <c r="L590" s="13">
        <v>41926.290972222225</v>
      </c>
      <c r="M590">
        <v>2014</v>
      </c>
    </row>
    <row r="591" spans="1:13" ht="30">
      <c r="A591">
        <v>3242</v>
      </c>
      <c r="B591" s="3" t="s">
        <v>3242</v>
      </c>
      <c r="C591" s="3" t="s">
        <v>7352</v>
      </c>
      <c r="D591" s="6">
        <v>10000</v>
      </c>
      <c r="E591" s="8">
        <v>12730.42</v>
      </c>
      <c r="F591" t="s">
        <v>8218</v>
      </c>
      <c r="G591" t="s">
        <v>8274</v>
      </c>
      <c r="H591" s="9">
        <v>127</v>
      </c>
      <c r="I591">
        <v>69.569999999999993</v>
      </c>
      <c r="J591" t="s">
        <v>8362</v>
      </c>
      <c r="K591" s="12">
        <v>41871.755694444444</v>
      </c>
      <c r="L591" s="13">
        <v>41901.755694444444</v>
      </c>
      <c r="M591">
        <v>2014</v>
      </c>
    </row>
    <row r="592" spans="1:13" ht="30">
      <c r="A592">
        <v>3243</v>
      </c>
      <c r="B592" s="3" t="s">
        <v>3243</v>
      </c>
      <c r="C592" s="3" t="s">
        <v>7353</v>
      </c>
      <c r="D592" s="6">
        <v>8000</v>
      </c>
      <c r="E592" s="8">
        <v>8227</v>
      </c>
      <c r="F592" t="s">
        <v>8218</v>
      </c>
      <c r="G592" t="s">
        <v>8274</v>
      </c>
      <c r="H592" s="9">
        <v>103</v>
      </c>
      <c r="I592">
        <v>115.87</v>
      </c>
      <c r="J592" t="s">
        <v>8361</v>
      </c>
      <c r="K592" s="12">
        <v>42262.096782407403</v>
      </c>
      <c r="L592" s="13">
        <v>42286</v>
      </c>
      <c r="M592">
        <v>2015</v>
      </c>
    </row>
    <row r="593" spans="1:13" ht="30">
      <c r="A593">
        <v>3244</v>
      </c>
      <c r="B593" s="3" t="s">
        <v>3244</v>
      </c>
      <c r="C593" s="3" t="s">
        <v>7354</v>
      </c>
      <c r="D593" s="6">
        <v>1600</v>
      </c>
      <c r="E593" s="8">
        <v>1647</v>
      </c>
      <c r="F593" t="s">
        <v>8218</v>
      </c>
      <c r="G593" t="s">
        <v>8274</v>
      </c>
      <c r="H593" s="9">
        <v>103</v>
      </c>
      <c r="I593">
        <v>23.87</v>
      </c>
      <c r="J593" t="s">
        <v>8360</v>
      </c>
      <c r="K593" s="12">
        <v>42675.694236111114</v>
      </c>
      <c r="L593" s="13">
        <v>42705.735902777778</v>
      </c>
      <c r="M593">
        <v>2016</v>
      </c>
    </row>
    <row r="594" spans="1:13" ht="30">
      <c r="A594">
        <v>3245</v>
      </c>
      <c r="B594" s="3" t="s">
        <v>3245</v>
      </c>
      <c r="C594" s="3" t="s">
        <v>7355</v>
      </c>
      <c r="D594" s="6">
        <v>21000</v>
      </c>
      <c r="E594" s="8">
        <v>21904</v>
      </c>
      <c r="F594" t="s">
        <v>8218</v>
      </c>
      <c r="G594" t="s">
        <v>8274</v>
      </c>
      <c r="H594" s="9">
        <v>104</v>
      </c>
      <c r="I594">
        <v>81.13</v>
      </c>
      <c r="J594" t="s">
        <v>8364</v>
      </c>
      <c r="K594" s="12">
        <v>42135.60020833333</v>
      </c>
      <c r="L594" s="13">
        <v>42167.083333333328</v>
      </c>
      <c r="M594">
        <v>2015</v>
      </c>
    </row>
    <row r="595" spans="1:13" ht="30">
      <c r="A595">
        <v>3246</v>
      </c>
      <c r="B595" s="3" t="s">
        <v>3246</v>
      </c>
      <c r="C595" s="3" t="s">
        <v>7356</v>
      </c>
      <c r="D595" s="6">
        <v>10000</v>
      </c>
      <c r="E595" s="8">
        <v>11122</v>
      </c>
      <c r="F595" t="s">
        <v>8218</v>
      </c>
      <c r="G595" t="s">
        <v>8274</v>
      </c>
      <c r="H595" s="9">
        <v>111</v>
      </c>
      <c r="I595">
        <v>57.63</v>
      </c>
      <c r="J595" t="s">
        <v>8362</v>
      </c>
      <c r="K595" s="12">
        <v>42230.472222222219</v>
      </c>
      <c r="L595" s="13">
        <v>42259.165972222225</v>
      </c>
      <c r="M595">
        <v>2015</v>
      </c>
    </row>
    <row r="596" spans="1:13" ht="30">
      <c r="A596">
        <v>3247</v>
      </c>
      <c r="B596" s="3" t="s">
        <v>3247</v>
      </c>
      <c r="C596" s="3" t="s">
        <v>7357</v>
      </c>
      <c r="D596" s="6">
        <v>2500</v>
      </c>
      <c r="E596" s="8">
        <v>2646.5</v>
      </c>
      <c r="F596" t="s">
        <v>8218</v>
      </c>
      <c r="G596" t="s">
        <v>8274</v>
      </c>
      <c r="H596" s="9">
        <v>106</v>
      </c>
      <c r="I596">
        <v>46.43</v>
      </c>
      <c r="J596" t="s">
        <v>8360</v>
      </c>
      <c r="K596" s="12">
        <v>42167.434166666666</v>
      </c>
      <c r="L596" s="13">
        <v>42197.434166666666</v>
      </c>
      <c r="M596">
        <v>2015</v>
      </c>
    </row>
    <row r="597" spans="1:13">
      <c r="A597">
        <v>3248</v>
      </c>
      <c r="B597" s="3" t="s">
        <v>3248</v>
      </c>
      <c r="C597" s="3" t="s">
        <v>7358</v>
      </c>
      <c r="D597" s="6">
        <v>12000</v>
      </c>
      <c r="E597" s="8">
        <v>12095</v>
      </c>
      <c r="F597" t="s">
        <v>8218</v>
      </c>
      <c r="G597" t="s">
        <v>8274</v>
      </c>
      <c r="H597" s="9">
        <v>101</v>
      </c>
      <c r="I597">
        <v>60.48</v>
      </c>
      <c r="J597" t="s">
        <v>8362</v>
      </c>
      <c r="K597" s="12">
        <v>42068.888391203705</v>
      </c>
      <c r="L597" s="13">
        <v>42098.846724537041</v>
      </c>
      <c r="M597">
        <v>2015</v>
      </c>
    </row>
    <row r="598" spans="1:13" ht="30">
      <c r="A598">
        <v>3249</v>
      </c>
      <c r="B598" s="3" t="s">
        <v>3249</v>
      </c>
      <c r="C598" s="3" t="s">
        <v>7359</v>
      </c>
      <c r="D598" s="6">
        <v>5500</v>
      </c>
      <c r="E598" s="8">
        <v>5771</v>
      </c>
      <c r="F598" t="s">
        <v>8218</v>
      </c>
      <c r="G598" t="s">
        <v>8274</v>
      </c>
      <c r="H598" s="9">
        <v>105</v>
      </c>
      <c r="I598">
        <v>65.58</v>
      </c>
      <c r="J598" t="s">
        <v>8361</v>
      </c>
      <c r="K598" s="12">
        <v>42145.746689814812</v>
      </c>
      <c r="L598" s="13">
        <v>42175.746689814812</v>
      </c>
      <c r="M598">
        <v>2015</v>
      </c>
    </row>
    <row r="599" spans="1:13" ht="30">
      <c r="A599">
        <v>3250</v>
      </c>
      <c r="B599" s="3" t="s">
        <v>3250</v>
      </c>
      <c r="C599" s="3" t="s">
        <v>7360</v>
      </c>
      <c r="D599" s="6">
        <v>25000</v>
      </c>
      <c r="E599" s="8">
        <v>25388</v>
      </c>
      <c r="F599" t="s">
        <v>8218</v>
      </c>
      <c r="G599" t="s">
        <v>8274</v>
      </c>
      <c r="H599" s="9">
        <v>102</v>
      </c>
      <c r="I599">
        <v>119.19</v>
      </c>
      <c r="J599" t="s">
        <v>8365</v>
      </c>
      <c r="K599" s="12">
        <v>41918.742175925923</v>
      </c>
      <c r="L599" s="13">
        <v>41948.783842592595</v>
      </c>
      <c r="M599">
        <v>2014</v>
      </c>
    </row>
    <row r="600" spans="1:13" ht="30">
      <c r="A600">
        <v>3251</v>
      </c>
      <c r="B600" s="3" t="s">
        <v>3251</v>
      </c>
      <c r="C600" s="3" t="s">
        <v>7361</v>
      </c>
      <c r="D600" s="6">
        <v>1500</v>
      </c>
      <c r="E600" s="8">
        <v>1661</v>
      </c>
      <c r="F600" t="s">
        <v>8218</v>
      </c>
      <c r="G600" t="s">
        <v>8274</v>
      </c>
      <c r="H600" s="9">
        <v>111</v>
      </c>
      <c r="I600">
        <v>83.05</v>
      </c>
      <c r="J600" t="s">
        <v>8360</v>
      </c>
      <c r="K600" s="12">
        <v>42146.731087962966</v>
      </c>
      <c r="L600" s="13">
        <v>42176.731087962966</v>
      </c>
      <c r="M600">
        <v>2015</v>
      </c>
    </row>
    <row r="601" spans="1:13" ht="30">
      <c r="A601">
        <v>3252</v>
      </c>
      <c r="B601" s="3" t="s">
        <v>3252</v>
      </c>
      <c r="C601" s="3" t="s">
        <v>7362</v>
      </c>
      <c r="D601" s="6">
        <v>2250</v>
      </c>
      <c r="E601" s="8">
        <v>2876</v>
      </c>
      <c r="F601" t="s">
        <v>8218</v>
      </c>
      <c r="G601" t="s">
        <v>8274</v>
      </c>
      <c r="H601" s="9">
        <v>128</v>
      </c>
      <c r="I601">
        <v>57.52</v>
      </c>
      <c r="J601" t="s">
        <v>8360</v>
      </c>
      <c r="K601" s="12">
        <v>42590.472685185188</v>
      </c>
      <c r="L601" s="13">
        <v>42620.472685185188</v>
      </c>
      <c r="M601">
        <v>2016</v>
      </c>
    </row>
    <row r="602" spans="1:13" ht="30">
      <c r="A602">
        <v>3253</v>
      </c>
      <c r="B602" s="3" t="s">
        <v>3253</v>
      </c>
      <c r="C602" s="3" t="s">
        <v>7363</v>
      </c>
      <c r="D602" s="6">
        <v>20000</v>
      </c>
      <c r="E602" s="8">
        <v>20365</v>
      </c>
      <c r="F602" t="s">
        <v>8218</v>
      </c>
      <c r="G602" t="s">
        <v>8274</v>
      </c>
      <c r="H602" s="9">
        <v>102</v>
      </c>
      <c r="I602">
        <v>177.09</v>
      </c>
      <c r="J602" t="s">
        <v>8364</v>
      </c>
      <c r="K602" s="12">
        <v>42602.576712962968</v>
      </c>
      <c r="L602" s="13">
        <v>42621.15625</v>
      </c>
      <c r="M602">
        <v>2016</v>
      </c>
    </row>
    <row r="603" spans="1:13" ht="30">
      <c r="A603">
        <v>3254</v>
      </c>
      <c r="B603" s="3" t="s">
        <v>3254</v>
      </c>
      <c r="C603" s="3" t="s">
        <v>7364</v>
      </c>
      <c r="D603" s="6">
        <v>13000</v>
      </c>
      <c r="E603" s="8">
        <v>13163.5</v>
      </c>
      <c r="F603" t="s">
        <v>8218</v>
      </c>
      <c r="G603" t="s">
        <v>8274</v>
      </c>
      <c r="H603" s="9">
        <v>101</v>
      </c>
      <c r="I603">
        <v>70.77</v>
      </c>
      <c r="J603" t="s">
        <v>8362</v>
      </c>
      <c r="K603" s="12">
        <v>42059.085752314815</v>
      </c>
      <c r="L603" s="13">
        <v>42089.044085648144</v>
      </c>
      <c r="M603">
        <v>2015</v>
      </c>
    </row>
    <row r="604" spans="1:13" ht="45">
      <c r="A604">
        <v>3255</v>
      </c>
      <c r="B604" s="3" t="s">
        <v>3255</v>
      </c>
      <c r="C604" s="3" t="s">
        <v>7365</v>
      </c>
      <c r="D604" s="6">
        <v>300</v>
      </c>
      <c r="E604" s="8">
        <v>525</v>
      </c>
      <c r="F604" t="s">
        <v>8218</v>
      </c>
      <c r="G604" t="s">
        <v>8274</v>
      </c>
      <c r="H604" s="9">
        <v>175</v>
      </c>
      <c r="I604">
        <v>29.17</v>
      </c>
      <c r="J604" t="s">
        <v>8359</v>
      </c>
      <c r="K604" s="12">
        <v>41889.768229166664</v>
      </c>
      <c r="L604" s="13">
        <v>41919.768229166664</v>
      </c>
      <c r="M604">
        <v>2014</v>
      </c>
    </row>
    <row r="605" spans="1:13" ht="30">
      <c r="A605">
        <v>3256</v>
      </c>
      <c r="B605" s="3" t="s">
        <v>3256</v>
      </c>
      <c r="C605" s="3" t="s">
        <v>7366</v>
      </c>
      <c r="D605" s="6">
        <v>10000</v>
      </c>
      <c r="E605" s="8">
        <v>12806</v>
      </c>
      <c r="F605" t="s">
        <v>8218</v>
      </c>
      <c r="G605" t="s">
        <v>8274</v>
      </c>
      <c r="H605" s="9">
        <v>128</v>
      </c>
      <c r="I605">
        <v>72.760000000000005</v>
      </c>
      <c r="J605" t="s">
        <v>8362</v>
      </c>
      <c r="K605" s="12">
        <v>42144.573807870373</v>
      </c>
      <c r="L605" s="13">
        <v>42166.165972222225</v>
      </c>
      <c r="M605">
        <v>2015</v>
      </c>
    </row>
    <row r="606" spans="1:13" ht="30">
      <c r="A606">
        <v>3257</v>
      </c>
      <c r="B606" s="3" t="s">
        <v>3257</v>
      </c>
      <c r="C606" s="3" t="s">
        <v>7367</v>
      </c>
      <c r="D606" s="6">
        <v>2000</v>
      </c>
      <c r="E606" s="8">
        <v>2125.9899999999998</v>
      </c>
      <c r="F606" t="s">
        <v>8218</v>
      </c>
      <c r="G606" t="s">
        <v>8274</v>
      </c>
      <c r="H606" s="9">
        <v>106</v>
      </c>
      <c r="I606">
        <v>51.85</v>
      </c>
      <c r="J606" t="s">
        <v>8360</v>
      </c>
      <c r="K606" s="12">
        <v>42758.559629629628</v>
      </c>
      <c r="L606" s="13">
        <v>42788.559629629628</v>
      </c>
      <c r="M606">
        <v>2017</v>
      </c>
    </row>
    <row r="607" spans="1:13" ht="30">
      <c r="A607">
        <v>3258</v>
      </c>
      <c r="B607" s="3" t="s">
        <v>3258</v>
      </c>
      <c r="C607" s="3" t="s">
        <v>7368</v>
      </c>
      <c r="D607" s="6">
        <v>7000</v>
      </c>
      <c r="E607" s="8">
        <v>7365</v>
      </c>
      <c r="F607" t="s">
        <v>8218</v>
      </c>
      <c r="G607" t="s">
        <v>8274</v>
      </c>
      <c r="H607" s="9">
        <v>105</v>
      </c>
      <c r="I607">
        <v>98.2</v>
      </c>
      <c r="J607" t="s">
        <v>8361</v>
      </c>
      <c r="K607" s="12">
        <v>41982.887280092589</v>
      </c>
      <c r="L607" s="13">
        <v>42012.887280092589</v>
      </c>
      <c r="M607">
        <v>2014</v>
      </c>
    </row>
    <row r="608" spans="1:13" ht="30">
      <c r="A608">
        <v>3259</v>
      </c>
      <c r="B608" s="3" t="s">
        <v>3259</v>
      </c>
      <c r="C608" s="3" t="s">
        <v>7369</v>
      </c>
      <c r="D608" s="6">
        <v>23000</v>
      </c>
      <c r="E608" s="8">
        <v>24418.6</v>
      </c>
      <c r="F608" t="s">
        <v>8218</v>
      </c>
      <c r="G608" t="s">
        <v>8274</v>
      </c>
      <c r="H608" s="9">
        <v>106</v>
      </c>
      <c r="I608">
        <v>251.74</v>
      </c>
      <c r="J608" t="s">
        <v>8364</v>
      </c>
      <c r="K608" s="12">
        <v>42614.760937500003</v>
      </c>
      <c r="L608" s="13">
        <v>42644.165972222225</v>
      </c>
      <c r="M608">
        <v>2016</v>
      </c>
    </row>
    <row r="609" spans="1:13" ht="30">
      <c r="A609">
        <v>3260</v>
      </c>
      <c r="B609" s="3" t="s">
        <v>3260</v>
      </c>
      <c r="C609" s="3" t="s">
        <v>7370</v>
      </c>
      <c r="D609" s="6">
        <v>5000</v>
      </c>
      <c r="E609" s="8">
        <v>5462</v>
      </c>
      <c r="F609" t="s">
        <v>8218</v>
      </c>
      <c r="G609" t="s">
        <v>8274</v>
      </c>
      <c r="H609" s="9">
        <v>109</v>
      </c>
      <c r="I609">
        <v>74.819999999999993</v>
      </c>
      <c r="J609" t="s">
        <v>8361</v>
      </c>
      <c r="K609" s="12">
        <v>42303.672662037032</v>
      </c>
      <c r="L609" s="13">
        <v>42338.714328703703</v>
      </c>
      <c r="M609">
        <v>2015</v>
      </c>
    </row>
    <row r="610" spans="1:13" ht="30">
      <c r="A610">
        <v>3261</v>
      </c>
      <c r="B610" s="3" t="s">
        <v>3261</v>
      </c>
      <c r="C610" s="3" t="s">
        <v>7371</v>
      </c>
      <c r="D610" s="6">
        <v>3300</v>
      </c>
      <c r="E610" s="8">
        <v>3315</v>
      </c>
      <c r="F610" t="s">
        <v>8218</v>
      </c>
      <c r="G610" t="s">
        <v>8274</v>
      </c>
      <c r="H610" s="9">
        <v>100</v>
      </c>
      <c r="I610">
        <v>67.650000000000006</v>
      </c>
      <c r="J610" t="s">
        <v>8360</v>
      </c>
      <c r="K610" s="12">
        <v>42171.725416666668</v>
      </c>
      <c r="L610" s="13">
        <v>42201.725416666668</v>
      </c>
      <c r="M610">
        <v>2015</v>
      </c>
    </row>
    <row r="611" spans="1:13" ht="30">
      <c r="A611">
        <v>3262</v>
      </c>
      <c r="B611" s="3" t="s">
        <v>3262</v>
      </c>
      <c r="C611" s="3" t="s">
        <v>7372</v>
      </c>
      <c r="D611" s="6">
        <v>12200</v>
      </c>
      <c r="E611" s="8">
        <v>12571</v>
      </c>
      <c r="F611" t="s">
        <v>8218</v>
      </c>
      <c r="G611" t="s">
        <v>8274</v>
      </c>
      <c r="H611" s="9">
        <v>103</v>
      </c>
      <c r="I611">
        <v>93.81</v>
      </c>
      <c r="J611" t="s">
        <v>8362</v>
      </c>
      <c r="K611" s="12">
        <v>41964.315532407403</v>
      </c>
      <c r="L611" s="13">
        <v>41995.166666666672</v>
      </c>
      <c r="M611">
        <v>2014</v>
      </c>
    </row>
    <row r="612" spans="1:13" ht="30">
      <c r="A612">
        <v>3263</v>
      </c>
      <c r="B612" s="3" t="s">
        <v>3263</v>
      </c>
      <c r="C612" s="3" t="s">
        <v>7373</v>
      </c>
      <c r="D612" s="6">
        <v>2500</v>
      </c>
      <c r="E612" s="8">
        <v>2804.16</v>
      </c>
      <c r="F612" t="s">
        <v>8218</v>
      </c>
      <c r="G612" t="s">
        <v>8274</v>
      </c>
      <c r="H612" s="9">
        <v>112</v>
      </c>
      <c r="I612">
        <v>41.24</v>
      </c>
      <c r="J612" t="s">
        <v>8360</v>
      </c>
      <c r="K612" s="12">
        <v>42284.516064814816</v>
      </c>
      <c r="L612" s="13">
        <v>42307.875</v>
      </c>
      <c r="M612">
        <v>2015</v>
      </c>
    </row>
    <row r="613" spans="1:13" ht="30">
      <c r="A613">
        <v>3264</v>
      </c>
      <c r="B613" s="3" t="s">
        <v>3264</v>
      </c>
      <c r="C613" s="3" t="s">
        <v>7374</v>
      </c>
      <c r="D613" s="6">
        <v>2500</v>
      </c>
      <c r="E613" s="8">
        <v>2575</v>
      </c>
      <c r="F613" t="s">
        <v>8218</v>
      </c>
      <c r="G613" t="s">
        <v>8274</v>
      </c>
      <c r="H613" s="9">
        <v>103</v>
      </c>
      <c r="I613">
        <v>52.55</v>
      </c>
      <c r="J613" t="s">
        <v>8360</v>
      </c>
      <c r="K613" s="12">
        <v>42016.800208333334</v>
      </c>
      <c r="L613" s="13">
        <v>42032.916666666672</v>
      </c>
      <c r="M613">
        <v>2015</v>
      </c>
    </row>
    <row r="614" spans="1:13" ht="30">
      <c r="A614">
        <v>3265</v>
      </c>
      <c r="B614" s="3" t="s">
        <v>3265</v>
      </c>
      <c r="C614" s="3" t="s">
        <v>7375</v>
      </c>
      <c r="D614" s="6">
        <v>2700</v>
      </c>
      <c r="E614" s="8">
        <v>4428</v>
      </c>
      <c r="F614" t="s">
        <v>8218</v>
      </c>
      <c r="G614" t="s">
        <v>8274</v>
      </c>
      <c r="H614" s="9">
        <v>164</v>
      </c>
      <c r="I614">
        <v>70.290000000000006</v>
      </c>
      <c r="J614" t="s">
        <v>8360</v>
      </c>
      <c r="K614" s="12">
        <v>42311.711979166663</v>
      </c>
      <c r="L614" s="13">
        <v>42341.708333333328</v>
      </c>
      <c r="M614">
        <v>2015</v>
      </c>
    </row>
    <row r="615" spans="1:13" ht="30">
      <c r="A615">
        <v>3266</v>
      </c>
      <c r="B615" s="3" t="s">
        <v>3266</v>
      </c>
      <c r="C615" s="3" t="s">
        <v>7376</v>
      </c>
      <c r="D615" s="6">
        <v>6000</v>
      </c>
      <c r="E615" s="8">
        <v>7877</v>
      </c>
      <c r="F615" t="s">
        <v>8218</v>
      </c>
      <c r="G615" t="s">
        <v>8274</v>
      </c>
      <c r="H615" s="9">
        <v>131</v>
      </c>
      <c r="I615">
        <v>48.33</v>
      </c>
      <c r="J615" t="s">
        <v>8361</v>
      </c>
      <c r="K615" s="12">
        <v>42136.536134259266</v>
      </c>
      <c r="L615" s="13">
        <v>42167.875</v>
      </c>
      <c r="M615">
        <v>2015</v>
      </c>
    </row>
    <row r="616" spans="1:13" ht="30">
      <c r="A616">
        <v>3267</v>
      </c>
      <c r="B616" s="3" t="s">
        <v>3267</v>
      </c>
      <c r="C616" s="3" t="s">
        <v>7377</v>
      </c>
      <c r="D616" s="6">
        <v>15000</v>
      </c>
      <c r="E616" s="8">
        <v>15315</v>
      </c>
      <c r="F616" t="s">
        <v>8218</v>
      </c>
      <c r="G616" t="s">
        <v>8274</v>
      </c>
      <c r="H616" s="9">
        <v>102</v>
      </c>
      <c r="I616">
        <v>53.18</v>
      </c>
      <c r="J616" t="s">
        <v>8363</v>
      </c>
      <c r="K616" s="12">
        <v>42172.757638888885</v>
      </c>
      <c r="L616" s="13">
        <v>42202.757638888885</v>
      </c>
      <c r="M616">
        <v>2015</v>
      </c>
    </row>
    <row r="617" spans="1:13" ht="30">
      <c r="A617">
        <v>3268</v>
      </c>
      <c r="B617" s="3" t="s">
        <v>3268</v>
      </c>
      <c r="C617" s="3" t="s">
        <v>7378</v>
      </c>
      <c r="D617" s="6">
        <v>2000</v>
      </c>
      <c r="E617" s="8">
        <v>2560</v>
      </c>
      <c r="F617" t="s">
        <v>8218</v>
      </c>
      <c r="G617" t="s">
        <v>8274</v>
      </c>
      <c r="H617" s="9">
        <v>128</v>
      </c>
      <c r="I617">
        <v>60.95</v>
      </c>
      <c r="J617" t="s">
        <v>8360</v>
      </c>
      <c r="K617" s="12">
        <v>42590.90425925926</v>
      </c>
      <c r="L617" s="13">
        <v>42606.90425925926</v>
      </c>
      <c r="M617">
        <v>2016</v>
      </c>
    </row>
    <row r="618" spans="1:13" ht="30">
      <c r="A618">
        <v>3269</v>
      </c>
      <c r="B618" s="3" t="s">
        <v>3269</v>
      </c>
      <c r="C618" s="3" t="s">
        <v>7379</v>
      </c>
      <c r="D618" s="6">
        <v>8000</v>
      </c>
      <c r="E618" s="8">
        <v>8120</v>
      </c>
      <c r="F618" t="s">
        <v>8218</v>
      </c>
      <c r="G618" t="s">
        <v>8274</v>
      </c>
      <c r="H618" s="9">
        <v>102</v>
      </c>
      <c r="I618">
        <v>116</v>
      </c>
      <c r="J618" t="s">
        <v>8361</v>
      </c>
      <c r="K618" s="12">
        <v>42137.395798611105</v>
      </c>
      <c r="L618" s="13">
        <v>42171.458333333328</v>
      </c>
      <c r="M618">
        <v>2015</v>
      </c>
    </row>
    <row r="619" spans="1:13" ht="45">
      <c r="A619">
        <v>3270</v>
      </c>
      <c r="B619" s="3" t="s">
        <v>3270</v>
      </c>
      <c r="C619" s="3" t="s">
        <v>7380</v>
      </c>
      <c r="D619" s="6">
        <v>1800</v>
      </c>
      <c r="E619" s="8">
        <v>1830</v>
      </c>
      <c r="F619" t="s">
        <v>8218</v>
      </c>
      <c r="G619" t="s">
        <v>8274</v>
      </c>
      <c r="H619" s="9">
        <v>102</v>
      </c>
      <c r="I619">
        <v>61</v>
      </c>
      <c r="J619" t="s">
        <v>8360</v>
      </c>
      <c r="K619" s="12">
        <v>42167.533159722225</v>
      </c>
      <c r="L619" s="13">
        <v>42197.533159722225</v>
      </c>
      <c r="M619">
        <v>2015</v>
      </c>
    </row>
    <row r="620" spans="1:13">
      <c r="A620">
        <v>3271</v>
      </c>
      <c r="B620" s="3" t="s">
        <v>3271</v>
      </c>
      <c r="C620" s="3" t="s">
        <v>7381</v>
      </c>
      <c r="D620" s="6">
        <v>1500</v>
      </c>
      <c r="E620" s="8">
        <v>1950</v>
      </c>
      <c r="F620" t="s">
        <v>8218</v>
      </c>
      <c r="G620" t="s">
        <v>8274</v>
      </c>
      <c r="H620" s="9">
        <v>130</v>
      </c>
      <c r="I620">
        <v>38.24</v>
      </c>
      <c r="J620" t="s">
        <v>8360</v>
      </c>
      <c r="K620" s="12">
        <v>41915.437210648146</v>
      </c>
      <c r="L620" s="13">
        <v>41945.478877314818</v>
      </c>
      <c r="M620">
        <v>2014</v>
      </c>
    </row>
    <row r="621" spans="1:13" ht="30">
      <c r="A621">
        <v>3272</v>
      </c>
      <c r="B621" s="3" t="s">
        <v>3272</v>
      </c>
      <c r="C621" s="3" t="s">
        <v>7382</v>
      </c>
      <c r="D621" s="6">
        <v>10000</v>
      </c>
      <c r="E621" s="8">
        <v>15443</v>
      </c>
      <c r="F621" t="s">
        <v>8218</v>
      </c>
      <c r="G621" t="s">
        <v>8274</v>
      </c>
      <c r="H621" s="9">
        <v>154</v>
      </c>
      <c r="I621">
        <v>106.5</v>
      </c>
      <c r="J621" t="s">
        <v>8362</v>
      </c>
      <c r="K621" s="12">
        <v>42284.500104166669</v>
      </c>
      <c r="L621" s="13">
        <v>42314.541770833333</v>
      </c>
      <c r="M621">
        <v>2015</v>
      </c>
    </row>
    <row r="622" spans="1:13" ht="45">
      <c r="A622">
        <v>3273</v>
      </c>
      <c r="B622" s="3" t="s">
        <v>3273</v>
      </c>
      <c r="C622" s="3" t="s">
        <v>7383</v>
      </c>
      <c r="D622" s="6">
        <v>4000</v>
      </c>
      <c r="E622" s="8">
        <v>4296</v>
      </c>
      <c r="F622" t="s">
        <v>8218</v>
      </c>
      <c r="G622" t="s">
        <v>8274</v>
      </c>
      <c r="H622" s="9">
        <v>107</v>
      </c>
      <c r="I622">
        <v>204.57</v>
      </c>
      <c r="J622" t="s">
        <v>8360</v>
      </c>
      <c r="K622" s="12">
        <v>42611.801412037035</v>
      </c>
      <c r="L622" s="13">
        <v>42627.791666666672</v>
      </c>
      <c r="M622">
        <v>2016</v>
      </c>
    </row>
    <row r="623" spans="1:13" ht="30">
      <c r="A623">
        <v>3274</v>
      </c>
      <c r="B623" s="3" t="s">
        <v>3274</v>
      </c>
      <c r="C623" s="3" t="s">
        <v>7384</v>
      </c>
      <c r="D623" s="6">
        <v>15500</v>
      </c>
      <c r="E623" s="8">
        <v>15705</v>
      </c>
      <c r="F623" t="s">
        <v>8218</v>
      </c>
      <c r="G623" t="s">
        <v>8274</v>
      </c>
      <c r="H623" s="9">
        <v>101</v>
      </c>
      <c r="I623">
        <v>54.91</v>
      </c>
      <c r="J623" t="s">
        <v>8363</v>
      </c>
      <c r="K623" s="12">
        <v>42400.704537037032</v>
      </c>
      <c r="L623" s="13">
        <v>42444.875</v>
      </c>
      <c r="M623">
        <v>2016</v>
      </c>
    </row>
    <row r="624" spans="1:13" ht="30">
      <c r="A624">
        <v>3275</v>
      </c>
      <c r="B624" s="3" t="s">
        <v>3275</v>
      </c>
      <c r="C624" s="3" t="s">
        <v>7385</v>
      </c>
      <c r="D624" s="6">
        <v>1800</v>
      </c>
      <c r="E624" s="8">
        <v>1805</v>
      </c>
      <c r="F624" t="s">
        <v>8218</v>
      </c>
      <c r="G624" t="s">
        <v>8274</v>
      </c>
      <c r="H624" s="9">
        <v>100</v>
      </c>
      <c r="I624">
        <v>150.41999999999999</v>
      </c>
      <c r="J624" t="s">
        <v>8360</v>
      </c>
      <c r="K624" s="12">
        <v>42017.88045138889</v>
      </c>
      <c r="L624" s="13">
        <v>42044.1875</v>
      </c>
      <c r="M624">
        <v>2015</v>
      </c>
    </row>
    <row r="625" spans="1:13" ht="30">
      <c r="A625">
        <v>3276</v>
      </c>
      <c r="B625" s="3" t="s">
        <v>3276</v>
      </c>
      <c r="C625" s="3" t="s">
        <v>7386</v>
      </c>
      <c r="D625" s="6">
        <v>4500</v>
      </c>
      <c r="E625" s="8">
        <v>5258</v>
      </c>
      <c r="F625" t="s">
        <v>8218</v>
      </c>
      <c r="G625" t="s">
        <v>8274</v>
      </c>
      <c r="H625" s="9">
        <v>117</v>
      </c>
      <c r="I625">
        <v>52.58</v>
      </c>
      <c r="J625" t="s">
        <v>8360</v>
      </c>
      <c r="K625" s="12">
        <v>42426.949988425928</v>
      </c>
      <c r="L625" s="13">
        <v>42461.165972222225</v>
      </c>
      <c r="M625">
        <v>2016</v>
      </c>
    </row>
    <row r="626" spans="1:13" ht="30">
      <c r="A626">
        <v>3277</v>
      </c>
      <c r="B626" s="3" t="s">
        <v>3277</v>
      </c>
      <c r="C626" s="3" t="s">
        <v>7387</v>
      </c>
      <c r="D626" s="6">
        <v>5000</v>
      </c>
      <c r="E626" s="8">
        <v>5430</v>
      </c>
      <c r="F626" t="s">
        <v>8218</v>
      </c>
      <c r="G626" t="s">
        <v>8274</v>
      </c>
      <c r="H626" s="9">
        <v>109</v>
      </c>
      <c r="I626">
        <v>54.3</v>
      </c>
      <c r="J626" t="s">
        <v>8361</v>
      </c>
      <c r="K626" s="12">
        <v>41931.682939814818</v>
      </c>
      <c r="L626" s="13">
        <v>41961.724606481483</v>
      </c>
      <c r="M626">
        <v>2014</v>
      </c>
    </row>
    <row r="627" spans="1:13" ht="30">
      <c r="A627">
        <v>3278</v>
      </c>
      <c r="B627" s="3" t="s">
        <v>3278</v>
      </c>
      <c r="C627" s="3" t="s">
        <v>7388</v>
      </c>
      <c r="D627" s="6">
        <v>2500</v>
      </c>
      <c r="E627" s="8">
        <v>2585</v>
      </c>
      <c r="F627" t="s">
        <v>8218</v>
      </c>
      <c r="G627" t="s">
        <v>8274</v>
      </c>
      <c r="H627" s="9">
        <v>103</v>
      </c>
      <c r="I627">
        <v>76.03</v>
      </c>
      <c r="J627" t="s">
        <v>8360</v>
      </c>
      <c r="K627" s="12">
        <v>42124.848414351851</v>
      </c>
      <c r="L627" s="13">
        <v>42154.848414351851</v>
      </c>
      <c r="M627">
        <v>2015</v>
      </c>
    </row>
    <row r="628" spans="1:13" ht="45">
      <c r="A628">
        <v>3279</v>
      </c>
      <c r="B628" s="3" t="s">
        <v>3279</v>
      </c>
      <c r="C628" s="3" t="s">
        <v>7389</v>
      </c>
      <c r="D628" s="6">
        <v>5800</v>
      </c>
      <c r="E628" s="8">
        <v>6628</v>
      </c>
      <c r="F628" t="s">
        <v>8218</v>
      </c>
      <c r="G628" t="s">
        <v>8274</v>
      </c>
      <c r="H628" s="9">
        <v>114</v>
      </c>
      <c r="I628">
        <v>105.21</v>
      </c>
      <c r="J628" t="s">
        <v>8361</v>
      </c>
      <c r="K628" s="12">
        <v>42431.102534722217</v>
      </c>
      <c r="L628" s="13">
        <v>42461.06086805556</v>
      </c>
      <c r="M628">
        <v>2016</v>
      </c>
    </row>
    <row r="629" spans="1:13" ht="45">
      <c r="A629">
        <v>3280</v>
      </c>
      <c r="B629" s="3" t="s">
        <v>3280</v>
      </c>
      <c r="C629" s="3" t="s">
        <v>7390</v>
      </c>
      <c r="D629" s="6">
        <v>2000</v>
      </c>
      <c r="E629" s="8">
        <v>2060</v>
      </c>
      <c r="F629" t="s">
        <v>8218</v>
      </c>
      <c r="G629" t="s">
        <v>8274</v>
      </c>
      <c r="H629" s="9">
        <v>103</v>
      </c>
      <c r="I629">
        <v>68.67</v>
      </c>
      <c r="J629" t="s">
        <v>8360</v>
      </c>
      <c r="K629" s="12">
        <v>42121.756921296299</v>
      </c>
      <c r="L629" s="13">
        <v>42156.208333333328</v>
      </c>
      <c r="M629">
        <v>2015</v>
      </c>
    </row>
    <row r="630" spans="1:13" ht="30">
      <c r="A630">
        <v>3281</v>
      </c>
      <c r="B630" s="3" t="s">
        <v>3281</v>
      </c>
      <c r="C630" s="3" t="s">
        <v>7391</v>
      </c>
      <c r="D630" s="6">
        <v>5000</v>
      </c>
      <c r="E630" s="8">
        <v>6080</v>
      </c>
      <c r="F630" t="s">
        <v>8218</v>
      </c>
      <c r="G630" t="s">
        <v>8274</v>
      </c>
      <c r="H630" s="9">
        <v>122</v>
      </c>
      <c r="I630">
        <v>129.36000000000001</v>
      </c>
      <c r="J630" t="s">
        <v>8361</v>
      </c>
      <c r="K630" s="12">
        <v>42219.019733796296</v>
      </c>
      <c r="L630" s="13">
        <v>42249.019733796296</v>
      </c>
      <c r="M630">
        <v>2015</v>
      </c>
    </row>
    <row r="631" spans="1:13" ht="30">
      <c r="A631">
        <v>3282</v>
      </c>
      <c r="B631" s="3" t="s">
        <v>3282</v>
      </c>
      <c r="C631" s="3" t="s">
        <v>7392</v>
      </c>
      <c r="D631" s="6">
        <v>31000</v>
      </c>
      <c r="E631" s="8">
        <v>31820.5</v>
      </c>
      <c r="F631" t="s">
        <v>8218</v>
      </c>
      <c r="G631" t="s">
        <v>8274</v>
      </c>
      <c r="H631" s="9">
        <v>103</v>
      </c>
      <c r="I631">
        <v>134.26</v>
      </c>
      <c r="J631" t="s">
        <v>8366</v>
      </c>
      <c r="K631" s="12">
        <v>42445.19430555556</v>
      </c>
      <c r="L631" s="13">
        <v>42489.19430555556</v>
      </c>
      <c r="M631">
        <v>2016</v>
      </c>
    </row>
    <row r="632" spans="1:13" ht="45">
      <c r="A632">
        <v>3283</v>
      </c>
      <c r="B632" s="3" t="s">
        <v>3283</v>
      </c>
      <c r="C632" s="3" t="s">
        <v>7393</v>
      </c>
      <c r="D632" s="6">
        <v>800</v>
      </c>
      <c r="E632" s="8">
        <v>838</v>
      </c>
      <c r="F632" t="s">
        <v>8218</v>
      </c>
      <c r="G632" t="s">
        <v>8274</v>
      </c>
      <c r="H632" s="9">
        <v>105</v>
      </c>
      <c r="I632">
        <v>17.829999999999998</v>
      </c>
      <c r="J632" t="s">
        <v>8359</v>
      </c>
      <c r="K632" s="12">
        <v>42379.74418981481</v>
      </c>
      <c r="L632" s="13">
        <v>42410.875</v>
      </c>
      <c r="M632">
        <v>2016</v>
      </c>
    </row>
    <row r="633" spans="1:13" ht="30">
      <c r="A633">
        <v>3284</v>
      </c>
      <c r="B633" s="3" t="s">
        <v>3284</v>
      </c>
      <c r="C633" s="3" t="s">
        <v>7394</v>
      </c>
      <c r="D633" s="6">
        <v>3000</v>
      </c>
      <c r="E633" s="8">
        <v>3048</v>
      </c>
      <c r="F633" t="s">
        <v>8218</v>
      </c>
      <c r="G633" t="s">
        <v>8274</v>
      </c>
      <c r="H633" s="9">
        <v>102</v>
      </c>
      <c r="I633">
        <v>203.2</v>
      </c>
      <c r="J633" t="s">
        <v>8360</v>
      </c>
      <c r="K633" s="12">
        <v>42380.884872685187</v>
      </c>
      <c r="L633" s="13">
        <v>42398.249305555553</v>
      </c>
      <c r="M633">
        <v>2016</v>
      </c>
    </row>
    <row r="634" spans="1:13">
      <c r="A634">
        <v>3285</v>
      </c>
      <c r="B634" s="3" t="s">
        <v>3285</v>
      </c>
      <c r="C634" s="3" t="s">
        <v>7395</v>
      </c>
      <c r="D634" s="6">
        <v>4999</v>
      </c>
      <c r="E634" s="8">
        <v>5604</v>
      </c>
      <c r="F634" t="s">
        <v>8218</v>
      </c>
      <c r="G634" t="s">
        <v>8274</v>
      </c>
      <c r="H634" s="9">
        <v>112</v>
      </c>
      <c r="I634">
        <v>69.19</v>
      </c>
      <c r="J634" t="s">
        <v>8360</v>
      </c>
      <c r="K634" s="12">
        <v>42762.942430555559</v>
      </c>
      <c r="L634" s="13">
        <v>42794.208333333328</v>
      </c>
      <c r="M634">
        <v>2017</v>
      </c>
    </row>
    <row r="635" spans="1:13" ht="45">
      <c r="A635">
        <v>3286</v>
      </c>
      <c r="B635" s="3" t="s">
        <v>3286</v>
      </c>
      <c r="C635" s="3" t="s">
        <v>7396</v>
      </c>
      <c r="D635" s="6">
        <v>15000</v>
      </c>
      <c r="E635" s="8">
        <v>15265</v>
      </c>
      <c r="F635" t="s">
        <v>8218</v>
      </c>
      <c r="G635" t="s">
        <v>8274</v>
      </c>
      <c r="H635" s="9">
        <v>102</v>
      </c>
      <c r="I635">
        <v>125.12</v>
      </c>
      <c r="J635" t="s">
        <v>8363</v>
      </c>
      <c r="K635" s="12">
        <v>42567.840069444443</v>
      </c>
      <c r="L635" s="13">
        <v>42597.840069444443</v>
      </c>
      <c r="M635">
        <v>2016</v>
      </c>
    </row>
    <row r="636" spans="1:13" ht="30">
      <c r="A636">
        <v>3287</v>
      </c>
      <c r="B636" s="3" t="s">
        <v>3287</v>
      </c>
      <c r="C636" s="3" t="s">
        <v>7397</v>
      </c>
      <c r="D636" s="6">
        <v>2500</v>
      </c>
      <c r="E636" s="8">
        <v>2500</v>
      </c>
      <c r="F636" t="s">
        <v>8218</v>
      </c>
      <c r="G636" t="s">
        <v>8274</v>
      </c>
      <c r="H636" s="9">
        <v>100</v>
      </c>
      <c r="I636">
        <v>73.53</v>
      </c>
      <c r="J636" t="s">
        <v>8360</v>
      </c>
      <c r="K636" s="12">
        <v>42311.750324074077</v>
      </c>
      <c r="L636" s="13">
        <v>42336.750324074077</v>
      </c>
      <c r="M636">
        <v>2015</v>
      </c>
    </row>
    <row r="637" spans="1:13" ht="30">
      <c r="A637">
        <v>3288</v>
      </c>
      <c r="B637" s="3" t="s">
        <v>3288</v>
      </c>
      <c r="C637" s="3" t="s">
        <v>7398</v>
      </c>
      <c r="D637" s="6">
        <v>10000</v>
      </c>
      <c r="E637" s="8">
        <v>10026.49</v>
      </c>
      <c r="F637" t="s">
        <v>8218</v>
      </c>
      <c r="G637" t="s">
        <v>8274</v>
      </c>
      <c r="H637" s="9">
        <v>100</v>
      </c>
      <c r="I637">
        <v>48.44</v>
      </c>
      <c r="J637" t="s">
        <v>8362</v>
      </c>
      <c r="K637" s="12">
        <v>42505.774479166663</v>
      </c>
      <c r="L637" s="13">
        <v>42541.958333333328</v>
      </c>
      <c r="M637">
        <v>2016</v>
      </c>
    </row>
    <row r="638" spans="1:13" ht="30">
      <c r="A638">
        <v>3289</v>
      </c>
      <c r="B638" s="3" t="s">
        <v>3289</v>
      </c>
      <c r="C638" s="3" t="s">
        <v>7399</v>
      </c>
      <c r="D638" s="6">
        <v>500</v>
      </c>
      <c r="E638" s="8">
        <v>665.21</v>
      </c>
      <c r="F638" t="s">
        <v>8218</v>
      </c>
      <c r="G638" t="s">
        <v>8274</v>
      </c>
      <c r="H638" s="9">
        <v>133</v>
      </c>
      <c r="I638">
        <v>26.61</v>
      </c>
      <c r="J638" t="s">
        <v>8359</v>
      </c>
      <c r="K638" s="12">
        <v>42758.368078703701</v>
      </c>
      <c r="L638" s="13">
        <v>42786.368078703701</v>
      </c>
      <c r="M638">
        <v>2017</v>
      </c>
    </row>
    <row r="639" spans="1:13" ht="45">
      <c r="A639">
        <v>3290</v>
      </c>
      <c r="B639" s="3" t="s">
        <v>3290</v>
      </c>
      <c r="C639" s="3" t="s">
        <v>7400</v>
      </c>
      <c r="D639" s="6">
        <v>2000</v>
      </c>
      <c r="E639" s="8">
        <v>2424</v>
      </c>
      <c r="F639" t="s">
        <v>8218</v>
      </c>
      <c r="G639" t="s">
        <v>8274</v>
      </c>
      <c r="H639" s="9">
        <v>121</v>
      </c>
      <c r="I639">
        <v>33.67</v>
      </c>
      <c r="J639" t="s">
        <v>8360</v>
      </c>
      <c r="K639" s="12">
        <v>42775.51494212963</v>
      </c>
      <c r="L639" s="13">
        <v>42805.51494212963</v>
      </c>
      <c r="M639">
        <v>2017</v>
      </c>
    </row>
    <row r="640" spans="1:13" ht="30">
      <c r="A640">
        <v>3291</v>
      </c>
      <c r="B640" s="3" t="s">
        <v>3291</v>
      </c>
      <c r="C640" s="3" t="s">
        <v>7401</v>
      </c>
      <c r="D640" s="6">
        <v>500</v>
      </c>
      <c r="E640" s="8">
        <v>570</v>
      </c>
      <c r="F640" t="s">
        <v>8218</v>
      </c>
      <c r="G640" t="s">
        <v>8274</v>
      </c>
      <c r="H640" s="9">
        <v>114</v>
      </c>
      <c r="I640">
        <v>40.71</v>
      </c>
      <c r="J640" t="s">
        <v>8359</v>
      </c>
      <c r="K640" s="12">
        <v>42232.702546296292</v>
      </c>
      <c r="L640" s="13">
        <v>42264.165972222225</v>
      </c>
      <c r="M640">
        <v>2015</v>
      </c>
    </row>
    <row r="641" spans="1:13" ht="30">
      <c r="A641">
        <v>3292</v>
      </c>
      <c r="B641" s="3" t="s">
        <v>3292</v>
      </c>
      <c r="C641" s="3" t="s">
        <v>7402</v>
      </c>
      <c r="D641" s="6">
        <v>101</v>
      </c>
      <c r="E641" s="8">
        <v>289</v>
      </c>
      <c r="F641" t="s">
        <v>8218</v>
      </c>
      <c r="G641" t="s">
        <v>8274</v>
      </c>
      <c r="H641" s="9">
        <v>286</v>
      </c>
      <c r="I641">
        <v>19.27</v>
      </c>
      <c r="J641" t="s">
        <v>8359</v>
      </c>
      <c r="K641" s="12">
        <v>42282.770231481481</v>
      </c>
      <c r="L641" s="13">
        <v>42342.811898148153</v>
      </c>
      <c r="M641">
        <v>2015</v>
      </c>
    </row>
    <row r="642" spans="1:13" ht="30">
      <c r="A642">
        <v>3293</v>
      </c>
      <c r="B642" s="3" t="s">
        <v>3293</v>
      </c>
      <c r="C642" s="3" t="s">
        <v>7403</v>
      </c>
      <c r="D642" s="6">
        <v>4500</v>
      </c>
      <c r="E642" s="8">
        <v>7670</v>
      </c>
      <c r="F642" t="s">
        <v>8218</v>
      </c>
      <c r="G642" t="s">
        <v>8274</v>
      </c>
      <c r="H642" s="9">
        <v>170</v>
      </c>
      <c r="I642">
        <v>84.29</v>
      </c>
      <c r="J642" t="s">
        <v>8360</v>
      </c>
      <c r="K642" s="12">
        <v>42768.425370370373</v>
      </c>
      <c r="L642" s="13">
        <v>42798.425370370373</v>
      </c>
      <c r="M642">
        <v>2017</v>
      </c>
    </row>
    <row r="643" spans="1:13" ht="30">
      <c r="A643">
        <v>3294</v>
      </c>
      <c r="B643" s="3" t="s">
        <v>3294</v>
      </c>
      <c r="C643" s="3" t="s">
        <v>7404</v>
      </c>
      <c r="D643" s="6">
        <v>600</v>
      </c>
      <c r="E643" s="8">
        <v>710</v>
      </c>
      <c r="F643" t="s">
        <v>8218</v>
      </c>
      <c r="G643" t="s">
        <v>8274</v>
      </c>
      <c r="H643" s="9">
        <v>118</v>
      </c>
      <c r="I643">
        <v>29.58</v>
      </c>
      <c r="J643" t="s">
        <v>8359</v>
      </c>
      <c r="K643" s="12">
        <v>42141.541134259256</v>
      </c>
      <c r="L643" s="13">
        <v>42171.541134259256</v>
      </c>
      <c r="M643">
        <v>2015</v>
      </c>
    </row>
    <row r="644" spans="1:13" ht="30">
      <c r="A644">
        <v>3295</v>
      </c>
      <c r="B644" s="3" t="s">
        <v>3295</v>
      </c>
      <c r="C644" s="3" t="s">
        <v>7405</v>
      </c>
      <c r="D644" s="6">
        <v>700</v>
      </c>
      <c r="E644" s="8">
        <v>720.01</v>
      </c>
      <c r="F644" t="s">
        <v>8218</v>
      </c>
      <c r="G644" t="s">
        <v>8274</v>
      </c>
      <c r="H644" s="9">
        <v>103</v>
      </c>
      <c r="I644">
        <v>26.67</v>
      </c>
      <c r="J644" t="s">
        <v>8359</v>
      </c>
      <c r="K644" s="12">
        <v>42609.442465277782</v>
      </c>
      <c r="L644" s="13">
        <v>42639.442465277782</v>
      </c>
      <c r="M644">
        <v>2016</v>
      </c>
    </row>
    <row r="645" spans="1:13" ht="30">
      <c r="A645">
        <v>3296</v>
      </c>
      <c r="B645" s="3" t="s">
        <v>3296</v>
      </c>
      <c r="C645" s="3" t="s">
        <v>7406</v>
      </c>
      <c r="D645" s="6">
        <v>1500</v>
      </c>
      <c r="E645" s="8">
        <v>2161</v>
      </c>
      <c r="F645" t="s">
        <v>8218</v>
      </c>
      <c r="G645" t="s">
        <v>8274</v>
      </c>
      <c r="H645" s="9">
        <v>144</v>
      </c>
      <c r="I645">
        <v>45.98</v>
      </c>
      <c r="J645" t="s">
        <v>8360</v>
      </c>
      <c r="K645" s="12">
        <v>42309.756620370375</v>
      </c>
      <c r="L645" s="13">
        <v>42330.916666666672</v>
      </c>
      <c r="M645">
        <v>2015</v>
      </c>
    </row>
    <row r="646" spans="1:13" ht="30">
      <c r="A646">
        <v>3297</v>
      </c>
      <c r="B646" s="3" t="s">
        <v>3297</v>
      </c>
      <c r="C646" s="3" t="s">
        <v>7407</v>
      </c>
      <c r="D646" s="6">
        <v>5500</v>
      </c>
      <c r="E646" s="8">
        <v>5504</v>
      </c>
      <c r="F646" t="s">
        <v>8218</v>
      </c>
      <c r="G646" t="s">
        <v>8274</v>
      </c>
      <c r="H646" s="9">
        <v>100</v>
      </c>
      <c r="I646">
        <v>125.09</v>
      </c>
      <c r="J646" t="s">
        <v>8361</v>
      </c>
      <c r="K646" s="12">
        <v>42193.771481481483</v>
      </c>
      <c r="L646" s="13">
        <v>42212.957638888889</v>
      </c>
      <c r="M646">
        <v>2015</v>
      </c>
    </row>
    <row r="647" spans="1:13" ht="30">
      <c r="A647">
        <v>3298</v>
      </c>
      <c r="B647" s="3" t="s">
        <v>3298</v>
      </c>
      <c r="C647" s="3" t="s">
        <v>7408</v>
      </c>
      <c r="D647" s="6">
        <v>10000</v>
      </c>
      <c r="E647" s="8">
        <v>10173</v>
      </c>
      <c r="F647" t="s">
        <v>8218</v>
      </c>
      <c r="G647" t="s">
        <v>8274</v>
      </c>
      <c r="H647" s="9">
        <v>102</v>
      </c>
      <c r="I647">
        <v>141.29</v>
      </c>
      <c r="J647" t="s">
        <v>8362</v>
      </c>
      <c r="K647" s="12">
        <v>42239.957962962959</v>
      </c>
      <c r="L647" s="13">
        <v>42260</v>
      </c>
      <c r="M647">
        <v>2015</v>
      </c>
    </row>
    <row r="648" spans="1:13" ht="30">
      <c r="A648">
        <v>3299</v>
      </c>
      <c r="B648" s="3" t="s">
        <v>3299</v>
      </c>
      <c r="C648" s="3" t="s">
        <v>7409</v>
      </c>
      <c r="D648" s="6">
        <v>3000</v>
      </c>
      <c r="E648" s="8">
        <v>3486</v>
      </c>
      <c r="F648" t="s">
        <v>8218</v>
      </c>
      <c r="G648" t="s">
        <v>8274</v>
      </c>
      <c r="H648" s="9">
        <v>116</v>
      </c>
      <c r="I648">
        <v>55.33</v>
      </c>
      <c r="J648" t="s">
        <v>8360</v>
      </c>
      <c r="K648" s="12">
        <v>42261.917395833334</v>
      </c>
      <c r="L648" s="13">
        <v>42291.917395833334</v>
      </c>
      <c r="M648">
        <v>2015</v>
      </c>
    </row>
    <row r="649" spans="1:13" ht="30">
      <c r="A649">
        <v>3300</v>
      </c>
      <c r="B649" s="3" t="s">
        <v>3300</v>
      </c>
      <c r="C649" s="3" t="s">
        <v>7410</v>
      </c>
      <c r="D649" s="6">
        <v>3000</v>
      </c>
      <c r="E649" s="8">
        <v>4085</v>
      </c>
      <c r="F649" t="s">
        <v>8218</v>
      </c>
      <c r="G649" t="s">
        <v>8274</v>
      </c>
      <c r="H649" s="9">
        <v>136</v>
      </c>
      <c r="I649">
        <v>46.42</v>
      </c>
      <c r="J649" t="s">
        <v>8360</v>
      </c>
      <c r="K649" s="12">
        <v>42102.743773148148</v>
      </c>
      <c r="L649" s="13">
        <v>42123.743773148148</v>
      </c>
      <c r="M649">
        <v>2015</v>
      </c>
    </row>
    <row r="650" spans="1:13" ht="30">
      <c r="A650">
        <v>3301</v>
      </c>
      <c r="B650" s="3" t="s">
        <v>3301</v>
      </c>
      <c r="C650" s="3" t="s">
        <v>7411</v>
      </c>
      <c r="D650" s="6">
        <v>3000</v>
      </c>
      <c r="E650" s="8">
        <v>4004</v>
      </c>
      <c r="F650" t="s">
        <v>8218</v>
      </c>
      <c r="G650" t="s">
        <v>8274</v>
      </c>
      <c r="H650" s="9">
        <v>133</v>
      </c>
      <c r="I650">
        <v>57.2</v>
      </c>
      <c r="J650" t="s">
        <v>8360</v>
      </c>
      <c r="K650" s="12">
        <v>42538.73583333334</v>
      </c>
      <c r="L650" s="13">
        <v>42583.290972222225</v>
      </c>
      <c r="M650">
        <v>2016</v>
      </c>
    </row>
    <row r="651" spans="1:13">
      <c r="A651">
        <v>3302</v>
      </c>
      <c r="B651" s="3" t="s">
        <v>3302</v>
      </c>
      <c r="C651" s="3" t="s">
        <v>7412</v>
      </c>
      <c r="D651" s="6">
        <v>8400</v>
      </c>
      <c r="E651" s="8">
        <v>8685</v>
      </c>
      <c r="F651" t="s">
        <v>8218</v>
      </c>
      <c r="G651" t="s">
        <v>8274</v>
      </c>
      <c r="H651" s="9">
        <v>103</v>
      </c>
      <c r="I651">
        <v>173.7</v>
      </c>
      <c r="J651" t="s">
        <v>8361</v>
      </c>
      <c r="K651" s="12">
        <v>42681.35157407407</v>
      </c>
      <c r="L651" s="13">
        <v>42711.35157407407</v>
      </c>
      <c r="M651">
        <v>2016</v>
      </c>
    </row>
    <row r="652" spans="1:13" ht="30">
      <c r="A652">
        <v>3303</v>
      </c>
      <c r="B652" s="3" t="s">
        <v>3303</v>
      </c>
      <c r="C652" s="3" t="s">
        <v>7413</v>
      </c>
      <c r="D652" s="6">
        <v>1800</v>
      </c>
      <c r="E652" s="8">
        <v>2086</v>
      </c>
      <c r="F652" t="s">
        <v>8218</v>
      </c>
      <c r="G652" t="s">
        <v>8274</v>
      </c>
      <c r="H652" s="9">
        <v>116</v>
      </c>
      <c r="I652">
        <v>59.6</v>
      </c>
      <c r="J652" t="s">
        <v>8360</v>
      </c>
      <c r="K652" s="12">
        <v>42056.65143518518</v>
      </c>
      <c r="L652" s="13">
        <v>42091.609768518523</v>
      </c>
      <c r="M652">
        <v>2015</v>
      </c>
    </row>
    <row r="653" spans="1:13" ht="30">
      <c r="A653">
        <v>3304</v>
      </c>
      <c r="B653" s="3" t="s">
        <v>3304</v>
      </c>
      <c r="C653" s="3" t="s">
        <v>7414</v>
      </c>
      <c r="D653" s="6">
        <v>15000</v>
      </c>
      <c r="E653" s="8">
        <v>15677.5</v>
      </c>
      <c r="F653" t="s">
        <v>8218</v>
      </c>
      <c r="G653" t="s">
        <v>8274</v>
      </c>
      <c r="H653" s="9">
        <v>105</v>
      </c>
      <c r="I653">
        <v>89.59</v>
      </c>
      <c r="J653" t="s">
        <v>8363</v>
      </c>
      <c r="K653" s="12">
        <v>42696.624444444446</v>
      </c>
      <c r="L653" s="13">
        <v>42726.624444444446</v>
      </c>
      <c r="M653">
        <v>2016</v>
      </c>
    </row>
    <row r="654" spans="1:13" ht="30">
      <c r="A654">
        <v>3305</v>
      </c>
      <c r="B654" s="3" t="s">
        <v>3305</v>
      </c>
      <c r="C654" s="3" t="s">
        <v>7415</v>
      </c>
      <c r="D654" s="6">
        <v>4000</v>
      </c>
      <c r="E654" s="8">
        <v>4081</v>
      </c>
      <c r="F654" t="s">
        <v>8218</v>
      </c>
      <c r="G654" t="s">
        <v>8274</v>
      </c>
      <c r="H654" s="9">
        <v>102</v>
      </c>
      <c r="I654">
        <v>204.05</v>
      </c>
      <c r="J654" t="s">
        <v>8360</v>
      </c>
      <c r="K654" s="12">
        <v>42186.855879629627</v>
      </c>
      <c r="L654" s="13">
        <v>42216.855879629627</v>
      </c>
      <c r="M654">
        <v>2015</v>
      </c>
    </row>
    <row r="655" spans="1:13" ht="45">
      <c r="A655">
        <v>3306</v>
      </c>
      <c r="B655" s="3" t="s">
        <v>3306</v>
      </c>
      <c r="C655" s="3" t="s">
        <v>7416</v>
      </c>
      <c r="D655" s="6">
        <v>1500</v>
      </c>
      <c r="E655" s="8">
        <v>2630</v>
      </c>
      <c r="F655" t="s">
        <v>8218</v>
      </c>
      <c r="G655" t="s">
        <v>8274</v>
      </c>
      <c r="H655" s="9">
        <v>175</v>
      </c>
      <c r="I655">
        <v>48.7</v>
      </c>
      <c r="J655" t="s">
        <v>8360</v>
      </c>
      <c r="K655" s="12">
        <v>42493.219236111108</v>
      </c>
      <c r="L655" s="13">
        <v>42531.125</v>
      </c>
      <c r="M655">
        <v>2016</v>
      </c>
    </row>
    <row r="656" spans="1:13" ht="30">
      <c r="A656">
        <v>3307</v>
      </c>
      <c r="B656" s="3" t="s">
        <v>3307</v>
      </c>
      <c r="C656" s="3" t="s">
        <v>7417</v>
      </c>
      <c r="D656" s="6">
        <v>1000</v>
      </c>
      <c r="E656" s="8">
        <v>1066.8</v>
      </c>
      <c r="F656" t="s">
        <v>8218</v>
      </c>
      <c r="G656" t="s">
        <v>8274</v>
      </c>
      <c r="H656" s="9">
        <v>107</v>
      </c>
      <c r="I656">
        <v>53.34</v>
      </c>
      <c r="J656" t="s">
        <v>8360</v>
      </c>
      <c r="K656" s="12">
        <v>42475.057164351849</v>
      </c>
      <c r="L656" s="13">
        <v>42505.057164351849</v>
      </c>
      <c r="M656">
        <v>2016</v>
      </c>
    </row>
    <row r="657" spans="1:13" ht="30">
      <c r="A657">
        <v>3308</v>
      </c>
      <c r="B657" s="3" t="s">
        <v>3308</v>
      </c>
      <c r="C657" s="3" t="s">
        <v>7418</v>
      </c>
      <c r="D657" s="6">
        <v>3500</v>
      </c>
      <c r="E657" s="8">
        <v>4280</v>
      </c>
      <c r="F657" t="s">
        <v>8218</v>
      </c>
      <c r="G657" t="s">
        <v>8274</v>
      </c>
      <c r="H657" s="9">
        <v>122</v>
      </c>
      <c r="I657">
        <v>75.09</v>
      </c>
      <c r="J657" t="s">
        <v>8360</v>
      </c>
      <c r="K657" s="12">
        <v>42452.876909722225</v>
      </c>
      <c r="L657" s="13">
        <v>42473.876909722225</v>
      </c>
      <c r="M657">
        <v>2016</v>
      </c>
    </row>
    <row r="658" spans="1:13">
      <c r="A658">
        <v>3309</v>
      </c>
      <c r="B658" s="3" t="s">
        <v>3309</v>
      </c>
      <c r="C658" s="3" t="s">
        <v>7419</v>
      </c>
      <c r="D658" s="6">
        <v>350</v>
      </c>
      <c r="E658" s="8">
        <v>558</v>
      </c>
      <c r="F658" t="s">
        <v>8218</v>
      </c>
      <c r="G658" t="s">
        <v>8274</v>
      </c>
      <c r="H658" s="9">
        <v>159</v>
      </c>
      <c r="I658">
        <v>18</v>
      </c>
      <c r="J658" t="s">
        <v>8359</v>
      </c>
      <c r="K658" s="12">
        <v>42628.650208333333</v>
      </c>
      <c r="L658" s="13">
        <v>42659.650208333333</v>
      </c>
      <c r="M658">
        <v>2016</v>
      </c>
    </row>
    <row r="659" spans="1:13" ht="30">
      <c r="A659">
        <v>3310</v>
      </c>
      <c r="B659" s="3" t="s">
        <v>3310</v>
      </c>
      <c r="C659" s="3" t="s">
        <v>7420</v>
      </c>
      <c r="D659" s="6">
        <v>6500</v>
      </c>
      <c r="E659" s="8">
        <v>6505</v>
      </c>
      <c r="F659" t="s">
        <v>8218</v>
      </c>
      <c r="G659" t="s">
        <v>8274</v>
      </c>
      <c r="H659" s="9">
        <v>100</v>
      </c>
      <c r="I659">
        <v>209.84</v>
      </c>
      <c r="J659" t="s">
        <v>8361</v>
      </c>
      <c r="K659" s="12">
        <v>42253.928530092591</v>
      </c>
      <c r="L659" s="13">
        <v>42283.928530092591</v>
      </c>
      <c r="M659">
        <v>2015</v>
      </c>
    </row>
    <row r="660" spans="1:13" ht="30">
      <c r="A660">
        <v>3311</v>
      </c>
      <c r="B660" s="3" t="s">
        <v>3311</v>
      </c>
      <c r="C660" s="3" t="s">
        <v>7421</v>
      </c>
      <c r="D660" s="6">
        <v>2500</v>
      </c>
      <c r="E660" s="8">
        <v>2746</v>
      </c>
      <c r="F660" t="s">
        <v>8218</v>
      </c>
      <c r="G660" t="s">
        <v>8274</v>
      </c>
      <c r="H660" s="9">
        <v>110</v>
      </c>
      <c r="I660">
        <v>61.02</v>
      </c>
      <c r="J660" t="s">
        <v>8360</v>
      </c>
      <c r="K660" s="12">
        <v>42264.29178240741</v>
      </c>
      <c r="L660" s="13">
        <v>42294.29178240741</v>
      </c>
      <c r="M660">
        <v>2015</v>
      </c>
    </row>
    <row r="661" spans="1:13" ht="30">
      <c r="A661">
        <v>3312</v>
      </c>
      <c r="B661" s="3" t="s">
        <v>3312</v>
      </c>
      <c r="C661" s="3" t="s">
        <v>7422</v>
      </c>
      <c r="D661" s="6">
        <v>2500</v>
      </c>
      <c r="E661" s="8">
        <v>2501</v>
      </c>
      <c r="F661" t="s">
        <v>8218</v>
      </c>
      <c r="G661" t="s">
        <v>8274</v>
      </c>
      <c r="H661" s="9">
        <v>100</v>
      </c>
      <c r="I661">
        <v>61</v>
      </c>
      <c r="J661" t="s">
        <v>8360</v>
      </c>
      <c r="K661" s="12">
        <v>42664.809560185182</v>
      </c>
      <c r="L661" s="13">
        <v>42685.916666666672</v>
      </c>
      <c r="M661">
        <v>2016</v>
      </c>
    </row>
    <row r="662" spans="1:13" ht="30">
      <c r="A662">
        <v>3313</v>
      </c>
      <c r="B662" s="3" t="s">
        <v>3313</v>
      </c>
      <c r="C662" s="3" t="s">
        <v>7423</v>
      </c>
      <c r="D662" s="6">
        <v>2000</v>
      </c>
      <c r="E662" s="8">
        <v>2321</v>
      </c>
      <c r="F662" t="s">
        <v>8218</v>
      </c>
      <c r="G662" t="s">
        <v>8274</v>
      </c>
      <c r="H662" s="9">
        <v>116</v>
      </c>
      <c r="I662">
        <v>80.03</v>
      </c>
      <c r="J662" t="s">
        <v>8360</v>
      </c>
      <c r="K662" s="12">
        <v>42382.244409722218</v>
      </c>
      <c r="L662" s="13">
        <v>42396.041666666672</v>
      </c>
      <c r="M662">
        <v>2016</v>
      </c>
    </row>
    <row r="663" spans="1:13" ht="30">
      <c r="A663">
        <v>3314</v>
      </c>
      <c r="B663" s="3" t="s">
        <v>3314</v>
      </c>
      <c r="C663" s="3" t="s">
        <v>7424</v>
      </c>
      <c r="D663" s="6">
        <v>800</v>
      </c>
      <c r="E663" s="8">
        <v>1686</v>
      </c>
      <c r="F663" t="s">
        <v>8218</v>
      </c>
      <c r="G663" t="s">
        <v>8274</v>
      </c>
      <c r="H663" s="9">
        <v>211</v>
      </c>
      <c r="I663">
        <v>29.07</v>
      </c>
      <c r="J663" t="s">
        <v>8359</v>
      </c>
      <c r="K663" s="12">
        <v>42105.267488425925</v>
      </c>
      <c r="L663" s="13">
        <v>42132.836805555555</v>
      </c>
      <c r="M663">
        <v>2015</v>
      </c>
    </row>
    <row r="664" spans="1:13" ht="30">
      <c r="A664">
        <v>3315</v>
      </c>
      <c r="B664" s="3" t="s">
        <v>3315</v>
      </c>
      <c r="C664" s="3" t="s">
        <v>7425</v>
      </c>
      <c r="D664" s="6">
        <v>4000</v>
      </c>
      <c r="E664" s="8">
        <v>4400</v>
      </c>
      <c r="F664" t="s">
        <v>8218</v>
      </c>
      <c r="G664" t="s">
        <v>8274</v>
      </c>
      <c r="H664" s="9">
        <v>110</v>
      </c>
      <c r="I664">
        <v>49.44</v>
      </c>
      <c r="J664" t="s">
        <v>8360</v>
      </c>
      <c r="K664" s="12">
        <v>42466.303715277783</v>
      </c>
      <c r="L664" s="13">
        <v>42496.303715277783</v>
      </c>
      <c r="M664">
        <v>2016</v>
      </c>
    </row>
    <row r="665" spans="1:13" ht="45">
      <c r="A665">
        <v>3316</v>
      </c>
      <c r="B665" s="3" t="s">
        <v>3316</v>
      </c>
      <c r="C665" s="3" t="s">
        <v>7426</v>
      </c>
      <c r="D665" s="6">
        <v>11737</v>
      </c>
      <c r="E665" s="8">
        <v>11747.18</v>
      </c>
      <c r="F665" t="s">
        <v>8218</v>
      </c>
      <c r="G665" t="s">
        <v>8274</v>
      </c>
      <c r="H665" s="9">
        <v>100</v>
      </c>
      <c r="I665">
        <v>93.98</v>
      </c>
      <c r="J665" t="s">
        <v>8362</v>
      </c>
      <c r="K665" s="12">
        <v>41826.871238425927</v>
      </c>
      <c r="L665" s="13">
        <v>41859.57916666667</v>
      </c>
      <c r="M665">
        <v>2014</v>
      </c>
    </row>
    <row r="666" spans="1:13" ht="30">
      <c r="A666">
        <v>3317</v>
      </c>
      <c r="B666" s="3" t="s">
        <v>3317</v>
      </c>
      <c r="C666" s="3" t="s">
        <v>7427</v>
      </c>
      <c r="D666" s="6">
        <v>1050</v>
      </c>
      <c r="E666" s="8">
        <v>1115</v>
      </c>
      <c r="F666" t="s">
        <v>8218</v>
      </c>
      <c r="G666" t="s">
        <v>8274</v>
      </c>
      <c r="H666" s="9">
        <v>106</v>
      </c>
      <c r="I666">
        <v>61.94</v>
      </c>
      <c r="J666" t="s">
        <v>8360</v>
      </c>
      <c r="K666" s="12">
        <v>42499.039629629624</v>
      </c>
      <c r="L666" s="13">
        <v>42529.039629629624</v>
      </c>
      <c r="M666">
        <v>2016</v>
      </c>
    </row>
    <row r="667" spans="1:13">
      <c r="A667">
        <v>3318</v>
      </c>
      <c r="B667" s="3" t="s">
        <v>3318</v>
      </c>
      <c r="C667" s="3" t="s">
        <v>7428</v>
      </c>
      <c r="D667" s="6">
        <v>2000</v>
      </c>
      <c r="E667" s="8">
        <v>2512</v>
      </c>
      <c r="F667" t="s">
        <v>8218</v>
      </c>
      <c r="G667" t="s">
        <v>8274</v>
      </c>
      <c r="H667" s="9">
        <v>126</v>
      </c>
      <c r="I667">
        <v>78.5</v>
      </c>
      <c r="J667" t="s">
        <v>8360</v>
      </c>
      <c r="K667" s="12">
        <v>42431.302002314813</v>
      </c>
      <c r="L667" s="13">
        <v>42471.104166666672</v>
      </c>
      <c r="M667">
        <v>2016</v>
      </c>
    </row>
    <row r="668" spans="1:13" ht="30">
      <c r="A668">
        <v>3319</v>
      </c>
      <c r="B668" s="3" t="s">
        <v>3319</v>
      </c>
      <c r="C668" s="3" t="s">
        <v>7429</v>
      </c>
      <c r="D668" s="6">
        <v>500</v>
      </c>
      <c r="E668" s="8">
        <v>540</v>
      </c>
      <c r="F668" t="s">
        <v>8218</v>
      </c>
      <c r="G668" t="s">
        <v>8274</v>
      </c>
      <c r="H668" s="9">
        <v>108</v>
      </c>
      <c r="I668">
        <v>33.75</v>
      </c>
      <c r="J668" t="s">
        <v>8359</v>
      </c>
      <c r="K668" s="12">
        <v>41990.585486111115</v>
      </c>
      <c r="L668" s="13">
        <v>42035.585486111115</v>
      </c>
      <c r="M668">
        <v>2014</v>
      </c>
    </row>
    <row r="669" spans="1:13" ht="30">
      <c r="A669">
        <v>3320</v>
      </c>
      <c r="B669" s="3" t="s">
        <v>3320</v>
      </c>
      <c r="C669" s="3" t="s">
        <v>7430</v>
      </c>
      <c r="D669" s="6">
        <v>2500</v>
      </c>
      <c r="E669" s="8">
        <v>2525</v>
      </c>
      <c r="F669" t="s">
        <v>8218</v>
      </c>
      <c r="G669" t="s">
        <v>8274</v>
      </c>
      <c r="H669" s="9">
        <v>101</v>
      </c>
      <c r="I669">
        <v>66.45</v>
      </c>
      <c r="J669" t="s">
        <v>8360</v>
      </c>
      <c r="K669" s="12">
        <v>42513.045798611114</v>
      </c>
      <c r="L669" s="13">
        <v>42543.045798611114</v>
      </c>
      <c r="M669">
        <v>2016</v>
      </c>
    </row>
    <row r="670" spans="1:13" ht="30">
      <c r="A670">
        <v>3321</v>
      </c>
      <c r="B670" s="3" t="s">
        <v>3321</v>
      </c>
      <c r="C670" s="3" t="s">
        <v>7431</v>
      </c>
      <c r="D670" s="6">
        <v>500</v>
      </c>
      <c r="E670" s="8">
        <v>537</v>
      </c>
      <c r="F670" t="s">
        <v>8218</v>
      </c>
      <c r="G670" t="s">
        <v>8274</v>
      </c>
      <c r="H670" s="9">
        <v>107</v>
      </c>
      <c r="I670">
        <v>35.799999999999997</v>
      </c>
      <c r="J670" t="s">
        <v>8359</v>
      </c>
      <c r="K670" s="12">
        <v>41914.100289351853</v>
      </c>
      <c r="L670" s="13">
        <v>41928.165972222225</v>
      </c>
      <c r="M670">
        <v>2014</v>
      </c>
    </row>
    <row r="671" spans="1:13" ht="30">
      <c r="A671">
        <v>3322</v>
      </c>
      <c r="B671" s="3" t="s">
        <v>3322</v>
      </c>
      <c r="C671" s="3" t="s">
        <v>7432</v>
      </c>
      <c r="D671" s="6">
        <v>3300</v>
      </c>
      <c r="E671" s="8">
        <v>3350</v>
      </c>
      <c r="F671" t="s">
        <v>8218</v>
      </c>
      <c r="G671" t="s">
        <v>8274</v>
      </c>
      <c r="H671" s="9">
        <v>102</v>
      </c>
      <c r="I671">
        <v>145.65</v>
      </c>
      <c r="J671" t="s">
        <v>8360</v>
      </c>
      <c r="K671" s="12">
        <v>42521.010370370372</v>
      </c>
      <c r="L671" s="13">
        <v>42543.163194444445</v>
      </c>
      <c r="M671">
        <v>2016</v>
      </c>
    </row>
    <row r="672" spans="1:13" ht="30">
      <c r="A672">
        <v>3323</v>
      </c>
      <c r="B672" s="3" t="s">
        <v>3323</v>
      </c>
      <c r="C672" s="3" t="s">
        <v>7433</v>
      </c>
      <c r="D672" s="6">
        <v>1000</v>
      </c>
      <c r="E672" s="8">
        <v>1259</v>
      </c>
      <c r="F672" t="s">
        <v>8218</v>
      </c>
      <c r="G672" t="s">
        <v>8274</v>
      </c>
      <c r="H672" s="9">
        <v>126</v>
      </c>
      <c r="I672">
        <v>25.69</v>
      </c>
      <c r="J672" t="s">
        <v>8360</v>
      </c>
      <c r="K672" s="12">
        <v>42608.36583333333</v>
      </c>
      <c r="L672" s="13">
        <v>42638.36583333333</v>
      </c>
      <c r="M672">
        <v>2016</v>
      </c>
    </row>
    <row r="673" spans="1:13" ht="30">
      <c r="A673">
        <v>3324</v>
      </c>
      <c r="B673" s="3" t="s">
        <v>3324</v>
      </c>
      <c r="C673" s="3" t="s">
        <v>7434</v>
      </c>
      <c r="D673" s="6">
        <v>1500</v>
      </c>
      <c r="E673" s="8">
        <v>1525</v>
      </c>
      <c r="F673" t="s">
        <v>8218</v>
      </c>
      <c r="G673" t="s">
        <v>8274</v>
      </c>
      <c r="H673" s="9">
        <v>102</v>
      </c>
      <c r="I673">
        <v>152.5</v>
      </c>
      <c r="J673" t="s">
        <v>8360</v>
      </c>
      <c r="K673" s="12">
        <v>42512.58321759259</v>
      </c>
      <c r="L673" s="13">
        <v>42526.58321759259</v>
      </c>
      <c r="M673">
        <v>2016</v>
      </c>
    </row>
    <row r="674" spans="1:13" ht="45">
      <c r="A674">
        <v>3325</v>
      </c>
      <c r="B674" s="3" t="s">
        <v>3325</v>
      </c>
      <c r="C674" s="3" t="s">
        <v>7435</v>
      </c>
      <c r="D674" s="6">
        <v>400</v>
      </c>
      <c r="E674" s="8">
        <v>450</v>
      </c>
      <c r="F674" t="s">
        <v>8218</v>
      </c>
      <c r="G674" t="s">
        <v>8274</v>
      </c>
      <c r="H674" s="9">
        <v>113</v>
      </c>
      <c r="I674">
        <v>30</v>
      </c>
      <c r="J674" t="s">
        <v>8359</v>
      </c>
      <c r="K674" s="12">
        <v>42064.785613425927</v>
      </c>
      <c r="L674" s="13">
        <v>42099.743946759263</v>
      </c>
      <c r="M674">
        <v>2015</v>
      </c>
    </row>
    <row r="675" spans="1:13" ht="30">
      <c r="A675">
        <v>3326</v>
      </c>
      <c r="B675" s="3" t="s">
        <v>3326</v>
      </c>
      <c r="C675" s="3" t="s">
        <v>7436</v>
      </c>
      <c r="D675" s="6">
        <v>8000</v>
      </c>
      <c r="E675" s="8">
        <v>8110</v>
      </c>
      <c r="F675" t="s">
        <v>8218</v>
      </c>
      <c r="G675" t="s">
        <v>8274</v>
      </c>
      <c r="H675" s="9">
        <v>101</v>
      </c>
      <c r="I675">
        <v>142.28</v>
      </c>
      <c r="J675" t="s">
        <v>8361</v>
      </c>
      <c r="K675" s="12">
        <v>42041.714178240742</v>
      </c>
      <c r="L675" s="13">
        <v>42071.67251157407</v>
      </c>
      <c r="M675">
        <v>2015</v>
      </c>
    </row>
    <row r="676" spans="1:13" ht="30">
      <c r="A676">
        <v>3327</v>
      </c>
      <c r="B676" s="3" t="s">
        <v>3327</v>
      </c>
      <c r="C676" s="3" t="s">
        <v>7437</v>
      </c>
      <c r="D676" s="6">
        <v>800</v>
      </c>
      <c r="E676" s="8">
        <v>810</v>
      </c>
      <c r="F676" t="s">
        <v>8218</v>
      </c>
      <c r="G676" t="s">
        <v>8274</v>
      </c>
      <c r="H676" s="9">
        <v>101</v>
      </c>
      <c r="I676">
        <v>24.55</v>
      </c>
      <c r="J676" t="s">
        <v>8359</v>
      </c>
      <c r="K676" s="12">
        <v>42468.374606481477</v>
      </c>
      <c r="L676" s="13">
        <v>42498.374606481477</v>
      </c>
      <c r="M676">
        <v>2016</v>
      </c>
    </row>
    <row r="677" spans="1:13" ht="30">
      <c r="A677">
        <v>3328</v>
      </c>
      <c r="B677" s="3" t="s">
        <v>3328</v>
      </c>
      <c r="C677" s="3" t="s">
        <v>7438</v>
      </c>
      <c r="D677" s="6">
        <v>1800</v>
      </c>
      <c r="E677" s="8">
        <v>2635</v>
      </c>
      <c r="F677" t="s">
        <v>8218</v>
      </c>
      <c r="G677" t="s">
        <v>8274</v>
      </c>
      <c r="H677" s="9">
        <v>146</v>
      </c>
      <c r="I677">
        <v>292.77999999999997</v>
      </c>
      <c r="J677" t="s">
        <v>8360</v>
      </c>
      <c r="K677" s="12">
        <v>41822.57503472222</v>
      </c>
      <c r="L677" s="13">
        <v>41825.041666666664</v>
      </c>
      <c r="M677">
        <v>2014</v>
      </c>
    </row>
    <row r="678" spans="1:13" ht="30">
      <c r="A678">
        <v>3329</v>
      </c>
      <c r="B678" s="3" t="s">
        <v>3329</v>
      </c>
      <c r="C678" s="3" t="s">
        <v>7439</v>
      </c>
      <c r="D678" s="6">
        <v>1000</v>
      </c>
      <c r="E678" s="8">
        <v>1168</v>
      </c>
      <c r="F678" t="s">
        <v>8218</v>
      </c>
      <c r="G678" t="s">
        <v>8274</v>
      </c>
      <c r="H678" s="9">
        <v>117</v>
      </c>
      <c r="I678">
        <v>44.92</v>
      </c>
      <c r="J678" t="s">
        <v>8360</v>
      </c>
      <c r="K678" s="12">
        <v>41837.323009259257</v>
      </c>
      <c r="L678" s="13">
        <v>41847.958333333336</v>
      </c>
      <c r="M678">
        <v>2014</v>
      </c>
    </row>
    <row r="679" spans="1:13" ht="30">
      <c r="A679">
        <v>3330</v>
      </c>
      <c r="B679" s="3" t="s">
        <v>3330</v>
      </c>
      <c r="C679" s="3" t="s">
        <v>7440</v>
      </c>
      <c r="D679" s="6">
        <v>1500</v>
      </c>
      <c r="E679" s="8">
        <v>1594</v>
      </c>
      <c r="F679" t="s">
        <v>8218</v>
      </c>
      <c r="G679" t="s">
        <v>8274</v>
      </c>
      <c r="H679" s="9">
        <v>106</v>
      </c>
      <c r="I679">
        <v>23.1</v>
      </c>
      <c r="J679" t="s">
        <v>8360</v>
      </c>
      <c r="K679" s="12">
        <v>42065.887361111112</v>
      </c>
      <c r="L679" s="13">
        <v>42095.845694444448</v>
      </c>
      <c r="M679">
        <v>2015</v>
      </c>
    </row>
    <row r="680" spans="1:13" ht="30">
      <c r="A680">
        <v>3331</v>
      </c>
      <c r="B680" s="3" t="s">
        <v>3331</v>
      </c>
      <c r="C680" s="3" t="s">
        <v>7441</v>
      </c>
      <c r="D680" s="6">
        <v>5000</v>
      </c>
      <c r="E680" s="8">
        <v>5226</v>
      </c>
      <c r="F680" t="s">
        <v>8218</v>
      </c>
      <c r="G680" t="s">
        <v>8274</v>
      </c>
      <c r="H680" s="9">
        <v>105</v>
      </c>
      <c r="I680">
        <v>80.400000000000006</v>
      </c>
      <c r="J680" t="s">
        <v>8361</v>
      </c>
      <c r="K680" s="12">
        <v>42248.697754629626</v>
      </c>
      <c r="L680" s="13">
        <v>42283.697754629626</v>
      </c>
      <c r="M680">
        <v>2015</v>
      </c>
    </row>
    <row r="681" spans="1:13" ht="30">
      <c r="A681">
        <v>3332</v>
      </c>
      <c r="B681" s="3" t="s">
        <v>3332</v>
      </c>
      <c r="C681" s="3" t="s">
        <v>7442</v>
      </c>
      <c r="D681" s="6">
        <v>6000</v>
      </c>
      <c r="E681" s="8">
        <v>6000</v>
      </c>
      <c r="F681" t="s">
        <v>8218</v>
      </c>
      <c r="G681" t="s">
        <v>8274</v>
      </c>
      <c r="H681" s="9">
        <v>100</v>
      </c>
      <c r="I681">
        <v>72.290000000000006</v>
      </c>
      <c r="J681" t="s">
        <v>8361</v>
      </c>
      <c r="K681" s="12">
        <v>41809.860300925924</v>
      </c>
      <c r="L681" s="13">
        <v>41839.860300925924</v>
      </c>
      <c r="M681">
        <v>2014</v>
      </c>
    </row>
    <row r="682" spans="1:13" ht="30">
      <c r="A682">
        <v>3333</v>
      </c>
      <c r="B682" s="3" t="s">
        <v>3333</v>
      </c>
      <c r="C682" s="3" t="s">
        <v>7443</v>
      </c>
      <c r="D682" s="6">
        <v>3500</v>
      </c>
      <c r="E682" s="8">
        <v>3660</v>
      </c>
      <c r="F682" t="s">
        <v>8218</v>
      </c>
      <c r="G682" t="s">
        <v>8274</v>
      </c>
      <c r="H682" s="9">
        <v>105</v>
      </c>
      <c r="I682">
        <v>32.97</v>
      </c>
      <c r="J682" t="s">
        <v>8360</v>
      </c>
      <c r="K682" s="12">
        <v>42148.676851851851</v>
      </c>
      <c r="L682" s="13">
        <v>42170.676851851851</v>
      </c>
      <c r="M682">
        <v>2015</v>
      </c>
    </row>
    <row r="683" spans="1:13" ht="30">
      <c r="A683">
        <v>3334</v>
      </c>
      <c r="B683" s="3" t="s">
        <v>3334</v>
      </c>
      <c r="C683" s="3" t="s">
        <v>7444</v>
      </c>
      <c r="D683" s="6">
        <v>3871</v>
      </c>
      <c r="E683" s="8">
        <v>5366</v>
      </c>
      <c r="F683" t="s">
        <v>8218</v>
      </c>
      <c r="G683" t="s">
        <v>8274</v>
      </c>
      <c r="H683" s="9">
        <v>139</v>
      </c>
      <c r="I683">
        <v>116.65</v>
      </c>
      <c r="J683" t="s">
        <v>8360</v>
      </c>
      <c r="K683" s="12">
        <v>42185.521087962959</v>
      </c>
      <c r="L683" s="13">
        <v>42215.521087962959</v>
      </c>
      <c r="M683">
        <v>2015</v>
      </c>
    </row>
    <row r="684" spans="1:13" ht="45">
      <c r="A684">
        <v>3335</v>
      </c>
      <c r="B684" s="3" t="s">
        <v>3335</v>
      </c>
      <c r="C684" s="3" t="s">
        <v>7445</v>
      </c>
      <c r="D684" s="6">
        <v>5000</v>
      </c>
      <c r="E684" s="8">
        <v>5016</v>
      </c>
      <c r="F684" t="s">
        <v>8218</v>
      </c>
      <c r="G684" t="s">
        <v>8274</v>
      </c>
      <c r="H684" s="9">
        <v>100</v>
      </c>
      <c r="I684">
        <v>79.62</v>
      </c>
      <c r="J684" t="s">
        <v>8361</v>
      </c>
      <c r="K684" s="12">
        <v>41827.674143518518</v>
      </c>
      <c r="L684" s="13">
        <v>41854.958333333336</v>
      </c>
      <c r="M684">
        <v>2014</v>
      </c>
    </row>
    <row r="685" spans="1:13" ht="30">
      <c r="A685">
        <v>3336</v>
      </c>
      <c r="B685" s="3" t="s">
        <v>3336</v>
      </c>
      <c r="C685" s="3" t="s">
        <v>7446</v>
      </c>
      <c r="D685" s="6">
        <v>250</v>
      </c>
      <c r="E685" s="8">
        <v>250</v>
      </c>
      <c r="F685" t="s">
        <v>8218</v>
      </c>
      <c r="G685" t="s">
        <v>8274</v>
      </c>
      <c r="H685" s="9">
        <v>100</v>
      </c>
      <c r="I685">
        <v>27.78</v>
      </c>
      <c r="J685" t="s">
        <v>8359</v>
      </c>
      <c r="K685" s="12">
        <v>42437.398680555561</v>
      </c>
      <c r="L685" s="13">
        <v>42465.35701388889</v>
      </c>
      <c r="M685">
        <v>2016</v>
      </c>
    </row>
    <row r="686" spans="1:13" ht="30">
      <c r="A686">
        <v>3337</v>
      </c>
      <c r="B686" s="3" t="s">
        <v>3337</v>
      </c>
      <c r="C686" s="3" t="s">
        <v>7447</v>
      </c>
      <c r="D686" s="6">
        <v>2500</v>
      </c>
      <c r="E686" s="8">
        <v>2755</v>
      </c>
      <c r="F686" t="s">
        <v>8218</v>
      </c>
      <c r="G686" t="s">
        <v>8274</v>
      </c>
      <c r="H686" s="9">
        <v>110</v>
      </c>
      <c r="I686">
        <v>81.03</v>
      </c>
      <c r="J686" t="s">
        <v>8360</v>
      </c>
      <c r="K686" s="12">
        <v>41901.282025462962</v>
      </c>
      <c r="L686" s="13">
        <v>41922.875</v>
      </c>
      <c r="M686">
        <v>2014</v>
      </c>
    </row>
    <row r="687" spans="1:13" ht="30">
      <c r="A687">
        <v>3338</v>
      </c>
      <c r="B687" s="3" t="s">
        <v>3338</v>
      </c>
      <c r="C687" s="3" t="s">
        <v>7448</v>
      </c>
      <c r="D687" s="6">
        <v>15000</v>
      </c>
      <c r="E687" s="8">
        <v>15327</v>
      </c>
      <c r="F687" t="s">
        <v>8218</v>
      </c>
      <c r="G687" t="s">
        <v>8274</v>
      </c>
      <c r="H687" s="9">
        <v>102</v>
      </c>
      <c r="I687">
        <v>136.85</v>
      </c>
      <c r="J687" t="s">
        <v>8363</v>
      </c>
      <c r="K687" s="12">
        <v>42769.574999999997</v>
      </c>
      <c r="L687" s="13">
        <v>42790.574999999997</v>
      </c>
      <c r="M687">
        <v>2017</v>
      </c>
    </row>
    <row r="688" spans="1:13" ht="30">
      <c r="A688">
        <v>3339</v>
      </c>
      <c r="B688" s="3" t="s">
        <v>3339</v>
      </c>
      <c r="C688" s="3" t="s">
        <v>7449</v>
      </c>
      <c r="D688" s="6">
        <v>8000</v>
      </c>
      <c r="E688" s="8">
        <v>8348</v>
      </c>
      <c r="F688" t="s">
        <v>8218</v>
      </c>
      <c r="G688" t="s">
        <v>8274</v>
      </c>
      <c r="H688" s="9">
        <v>104</v>
      </c>
      <c r="I688">
        <v>177.62</v>
      </c>
      <c r="J688" t="s">
        <v>8361</v>
      </c>
      <c r="K688" s="12">
        <v>42549.665717592594</v>
      </c>
      <c r="L688" s="13">
        <v>42579.665717592594</v>
      </c>
      <c r="M688">
        <v>2016</v>
      </c>
    </row>
    <row r="689" spans="1:13" ht="45">
      <c r="A689">
        <v>3340</v>
      </c>
      <c r="B689" s="3" t="s">
        <v>3340</v>
      </c>
      <c r="C689" s="3" t="s">
        <v>7450</v>
      </c>
      <c r="D689" s="6">
        <v>3000</v>
      </c>
      <c r="E689" s="8">
        <v>4145</v>
      </c>
      <c r="F689" t="s">
        <v>8218</v>
      </c>
      <c r="G689" t="s">
        <v>8274</v>
      </c>
      <c r="H689" s="9">
        <v>138</v>
      </c>
      <c r="I689">
        <v>109.08</v>
      </c>
      <c r="J689" t="s">
        <v>8360</v>
      </c>
      <c r="K689" s="12">
        <v>42685.974004629628</v>
      </c>
      <c r="L689" s="13">
        <v>42710.974004629628</v>
      </c>
      <c r="M689">
        <v>2016</v>
      </c>
    </row>
    <row r="690" spans="1:13" ht="30">
      <c r="A690">
        <v>3341</v>
      </c>
      <c r="B690" s="3" t="s">
        <v>3341</v>
      </c>
      <c r="C690" s="3" t="s">
        <v>7451</v>
      </c>
      <c r="D690" s="6">
        <v>3350</v>
      </c>
      <c r="E690" s="8">
        <v>3350</v>
      </c>
      <c r="F690" t="s">
        <v>8218</v>
      </c>
      <c r="G690" t="s">
        <v>8274</v>
      </c>
      <c r="H690" s="9">
        <v>100</v>
      </c>
      <c r="I690">
        <v>119.64</v>
      </c>
      <c r="J690" t="s">
        <v>8360</v>
      </c>
      <c r="K690" s="12">
        <v>42510.798854166671</v>
      </c>
      <c r="L690" s="13">
        <v>42533.708333333328</v>
      </c>
      <c r="M690">
        <v>2016</v>
      </c>
    </row>
    <row r="691" spans="1:13" ht="30">
      <c r="A691">
        <v>3342</v>
      </c>
      <c r="B691" s="3" t="s">
        <v>3342</v>
      </c>
      <c r="C691" s="3" t="s">
        <v>7452</v>
      </c>
      <c r="D691" s="6">
        <v>6000</v>
      </c>
      <c r="E691" s="8">
        <v>6100</v>
      </c>
      <c r="F691" t="s">
        <v>8218</v>
      </c>
      <c r="G691" t="s">
        <v>8274</v>
      </c>
      <c r="H691" s="9">
        <v>102</v>
      </c>
      <c r="I691">
        <v>78.209999999999994</v>
      </c>
      <c r="J691" t="s">
        <v>8361</v>
      </c>
      <c r="K691" s="12">
        <v>42062.296412037031</v>
      </c>
      <c r="L691" s="13">
        <v>42095.207638888889</v>
      </c>
      <c r="M691">
        <v>2015</v>
      </c>
    </row>
    <row r="692" spans="1:13" ht="30">
      <c r="A692">
        <v>3343</v>
      </c>
      <c r="B692" s="3" t="s">
        <v>3343</v>
      </c>
      <c r="C692" s="3" t="s">
        <v>7453</v>
      </c>
      <c r="D692" s="6">
        <v>700</v>
      </c>
      <c r="E692" s="8">
        <v>1200</v>
      </c>
      <c r="F692" t="s">
        <v>8218</v>
      </c>
      <c r="G692" t="s">
        <v>8274</v>
      </c>
      <c r="H692" s="9">
        <v>171</v>
      </c>
      <c r="I692">
        <v>52.17</v>
      </c>
      <c r="J692" t="s">
        <v>8359</v>
      </c>
      <c r="K692" s="12">
        <v>42452.916481481487</v>
      </c>
      <c r="L692" s="13">
        <v>42473.554166666669</v>
      </c>
      <c r="M692">
        <v>2016</v>
      </c>
    </row>
    <row r="693" spans="1:13" ht="30">
      <c r="A693">
        <v>3344</v>
      </c>
      <c r="B693" s="3" t="s">
        <v>3344</v>
      </c>
      <c r="C693" s="3" t="s">
        <v>7454</v>
      </c>
      <c r="D693" s="6">
        <v>4500</v>
      </c>
      <c r="E693" s="8">
        <v>4565</v>
      </c>
      <c r="F693" t="s">
        <v>8218</v>
      </c>
      <c r="G693" t="s">
        <v>8274</v>
      </c>
      <c r="H693" s="9">
        <v>101</v>
      </c>
      <c r="I693">
        <v>114.13</v>
      </c>
      <c r="J693" t="s">
        <v>8360</v>
      </c>
      <c r="K693" s="12">
        <v>41851.200150462959</v>
      </c>
      <c r="L693" s="13">
        <v>41881.200150462959</v>
      </c>
      <c r="M693">
        <v>2014</v>
      </c>
    </row>
    <row r="694" spans="1:13" ht="45">
      <c r="A694">
        <v>3345</v>
      </c>
      <c r="B694" s="3" t="s">
        <v>3345</v>
      </c>
      <c r="C694" s="3" t="s">
        <v>7455</v>
      </c>
      <c r="D694" s="6">
        <v>500</v>
      </c>
      <c r="E694" s="8">
        <v>650</v>
      </c>
      <c r="F694" t="s">
        <v>8218</v>
      </c>
      <c r="G694" t="s">
        <v>8274</v>
      </c>
      <c r="H694" s="9">
        <v>130</v>
      </c>
      <c r="I694">
        <v>50</v>
      </c>
      <c r="J694" t="s">
        <v>8359</v>
      </c>
      <c r="K694" s="12">
        <v>42053.106111111112</v>
      </c>
      <c r="L694" s="13">
        <v>42112.025694444441</v>
      </c>
      <c r="M694">
        <v>2015</v>
      </c>
    </row>
    <row r="695" spans="1:13" ht="30">
      <c r="A695">
        <v>3346</v>
      </c>
      <c r="B695" s="3" t="s">
        <v>3346</v>
      </c>
      <c r="C695" s="3" t="s">
        <v>7456</v>
      </c>
      <c r="D695" s="6">
        <v>1500</v>
      </c>
      <c r="E695" s="8">
        <v>1650</v>
      </c>
      <c r="F695" t="s">
        <v>8218</v>
      </c>
      <c r="G695" t="s">
        <v>8274</v>
      </c>
      <c r="H695" s="9">
        <v>110</v>
      </c>
      <c r="I695">
        <v>91.67</v>
      </c>
      <c r="J695" t="s">
        <v>8360</v>
      </c>
      <c r="K695" s="12">
        <v>42054.024421296301</v>
      </c>
      <c r="L695" s="13">
        <v>42061.024421296301</v>
      </c>
      <c r="M695">
        <v>2015</v>
      </c>
    </row>
    <row r="696" spans="1:13" ht="30">
      <c r="A696">
        <v>3347</v>
      </c>
      <c r="B696" s="3" t="s">
        <v>3347</v>
      </c>
      <c r="C696" s="3" t="s">
        <v>7457</v>
      </c>
      <c r="D696" s="6">
        <v>2000</v>
      </c>
      <c r="E696" s="8">
        <v>2389</v>
      </c>
      <c r="F696" t="s">
        <v>8218</v>
      </c>
      <c r="G696" t="s">
        <v>8274</v>
      </c>
      <c r="H696" s="9">
        <v>119</v>
      </c>
      <c r="I696">
        <v>108.59</v>
      </c>
      <c r="J696" t="s">
        <v>8360</v>
      </c>
      <c r="K696" s="12">
        <v>42484.551550925928</v>
      </c>
      <c r="L696" s="13">
        <v>42498.875</v>
      </c>
      <c r="M696">
        <v>2016</v>
      </c>
    </row>
    <row r="697" spans="1:13" ht="30">
      <c r="A697">
        <v>3348</v>
      </c>
      <c r="B697" s="3" t="s">
        <v>3266</v>
      </c>
      <c r="C697" s="3" t="s">
        <v>7458</v>
      </c>
      <c r="D697" s="6">
        <v>5500</v>
      </c>
      <c r="E697" s="8">
        <v>5516</v>
      </c>
      <c r="F697" t="s">
        <v>8218</v>
      </c>
      <c r="G697" t="s">
        <v>8274</v>
      </c>
      <c r="H697" s="9">
        <v>100</v>
      </c>
      <c r="I697">
        <v>69.819999999999993</v>
      </c>
      <c r="J697" t="s">
        <v>8361</v>
      </c>
      <c r="K697" s="12">
        <v>42466.558796296296</v>
      </c>
      <c r="L697" s="13">
        <v>42490.165972222225</v>
      </c>
      <c r="M697">
        <v>2016</v>
      </c>
    </row>
    <row r="698" spans="1:13" ht="30">
      <c r="A698">
        <v>3349</v>
      </c>
      <c r="B698" s="3" t="s">
        <v>3348</v>
      </c>
      <c r="C698" s="3" t="s">
        <v>7459</v>
      </c>
      <c r="D698" s="6">
        <v>1000</v>
      </c>
      <c r="E698" s="8">
        <v>1534</v>
      </c>
      <c r="F698" t="s">
        <v>8218</v>
      </c>
      <c r="G698" t="s">
        <v>8274</v>
      </c>
      <c r="H698" s="9">
        <v>153</v>
      </c>
      <c r="I698">
        <v>109.57</v>
      </c>
      <c r="J698" t="s">
        <v>8360</v>
      </c>
      <c r="K698" s="12">
        <v>42513.110787037032</v>
      </c>
      <c r="L698" s="13">
        <v>42534.708333333328</v>
      </c>
      <c r="M698">
        <v>2016</v>
      </c>
    </row>
    <row r="699" spans="1:13" ht="45">
      <c r="A699">
        <v>3350</v>
      </c>
      <c r="B699" s="3" t="s">
        <v>3349</v>
      </c>
      <c r="C699" s="3" t="s">
        <v>7460</v>
      </c>
      <c r="D699" s="6">
        <v>3500</v>
      </c>
      <c r="E699" s="8">
        <v>3655</v>
      </c>
      <c r="F699" t="s">
        <v>8218</v>
      </c>
      <c r="G699" t="s">
        <v>8274</v>
      </c>
      <c r="H699" s="9">
        <v>104</v>
      </c>
      <c r="I699">
        <v>71.67</v>
      </c>
      <c r="J699" t="s">
        <v>8360</v>
      </c>
      <c r="K699" s="12">
        <v>42302.701516203699</v>
      </c>
      <c r="L699" s="13">
        <v>42337.958333333328</v>
      </c>
      <c r="M699">
        <v>2015</v>
      </c>
    </row>
    <row r="700" spans="1:13" ht="30">
      <c r="A700">
        <v>3351</v>
      </c>
      <c r="B700" s="3" t="s">
        <v>3350</v>
      </c>
      <c r="C700" s="3" t="s">
        <v>7461</v>
      </c>
      <c r="D700" s="6">
        <v>5000</v>
      </c>
      <c r="E700" s="8">
        <v>5055</v>
      </c>
      <c r="F700" t="s">
        <v>8218</v>
      </c>
      <c r="G700" t="s">
        <v>8274</v>
      </c>
      <c r="H700" s="9">
        <v>101</v>
      </c>
      <c r="I700">
        <v>93.61</v>
      </c>
      <c r="J700" t="s">
        <v>8361</v>
      </c>
      <c r="K700" s="12">
        <v>41806.395428240743</v>
      </c>
      <c r="L700" s="13">
        <v>41843.458333333336</v>
      </c>
      <c r="M700">
        <v>2014</v>
      </c>
    </row>
    <row r="701" spans="1:13" ht="45">
      <c r="A701">
        <v>3352</v>
      </c>
      <c r="B701" s="3" t="s">
        <v>3351</v>
      </c>
      <c r="C701" s="3" t="s">
        <v>7462</v>
      </c>
      <c r="D701" s="6">
        <v>5000</v>
      </c>
      <c r="E701" s="8">
        <v>5376</v>
      </c>
      <c r="F701" t="s">
        <v>8218</v>
      </c>
      <c r="G701" t="s">
        <v>8274</v>
      </c>
      <c r="H701" s="9">
        <v>108</v>
      </c>
      <c r="I701">
        <v>76.8</v>
      </c>
      <c r="J701" t="s">
        <v>8361</v>
      </c>
      <c r="K701" s="12">
        <v>42495.992800925931</v>
      </c>
      <c r="L701" s="13">
        <v>42552.958333333328</v>
      </c>
      <c r="M701">
        <v>2016</v>
      </c>
    </row>
    <row r="702" spans="1:13" ht="30">
      <c r="A702">
        <v>3353</v>
      </c>
      <c r="B702" s="3" t="s">
        <v>3352</v>
      </c>
      <c r="C702" s="3" t="s">
        <v>7463</v>
      </c>
      <c r="D702" s="6">
        <v>500</v>
      </c>
      <c r="E702" s="8">
        <v>1575</v>
      </c>
      <c r="F702" t="s">
        <v>8218</v>
      </c>
      <c r="G702" t="s">
        <v>8274</v>
      </c>
      <c r="H702" s="9">
        <v>315</v>
      </c>
      <c r="I702">
        <v>35.799999999999997</v>
      </c>
      <c r="J702" t="s">
        <v>8359</v>
      </c>
      <c r="K702" s="12">
        <v>42479.432291666672</v>
      </c>
      <c r="L702" s="13">
        <v>42492.958333333328</v>
      </c>
      <c r="M702">
        <v>2016</v>
      </c>
    </row>
    <row r="703" spans="1:13" ht="30">
      <c r="A703">
        <v>3354</v>
      </c>
      <c r="B703" s="3" t="s">
        <v>3353</v>
      </c>
      <c r="C703" s="3" t="s">
        <v>7464</v>
      </c>
      <c r="D703" s="6">
        <v>3000</v>
      </c>
      <c r="E703" s="8">
        <v>3058</v>
      </c>
      <c r="F703" t="s">
        <v>8218</v>
      </c>
      <c r="G703" t="s">
        <v>8274</v>
      </c>
      <c r="H703" s="9">
        <v>102</v>
      </c>
      <c r="I703">
        <v>55.6</v>
      </c>
      <c r="J703" t="s">
        <v>8360</v>
      </c>
      <c r="K703" s="12">
        <v>42270.7269212963</v>
      </c>
      <c r="L703" s="13">
        <v>42306.167361111111</v>
      </c>
      <c r="M703">
        <v>2015</v>
      </c>
    </row>
    <row r="704" spans="1:13" ht="30">
      <c r="A704">
        <v>3355</v>
      </c>
      <c r="B704" s="3" t="s">
        <v>3354</v>
      </c>
      <c r="C704" s="3" t="s">
        <v>7465</v>
      </c>
      <c r="D704" s="6">
        <v>1750</v>
      </c>
      <c r="E704" s="8">
        <v>2210</v>
      </c>
      <c r="F704" t="s">
        <v>8218</v>
      </c>
      <c r="G704" t="s">
        <v>8274</v>
      </c>
      <c r="H704" s="9">
        <v>126</v>
      </c>
      <c r="I704">
        <v>147.33000000000001</v>
      </c>
      <c r="J704" t="s">
        <v>8360</v>
      </c>
      <c r="K704" s="12">
        <v>42489.619525462964</v>
      </c>
      <c r="L704" s="13">
        <v>42500.470138888893</v>
      </c>
      <c r="M704">
        <v>2016</v>
      </c>
    </row>
    <row r="705" spans="1:13" ht="30">
      <c r="A705">
        <v>3356</v>
      </c>
      <c r="B705" s="3" t="s">
        <v>3355</v>
      </c>
      <c r="C705" s="3" t="s">
        <v>7466</v>
      </c>
      <c r="D705" s="6">
        <v>1500</v>
      </c>
      <c r="E705" s="8">
        <v>1521</v>
      </c>
      <c r="F705" t="s">
        <v>8218</v>
      </c>
      <c r="G705" t="s">
        <v>8274</v>
      </c>
      <c r="H705" s="9">
        <v>101</v>
      </c>
      <c r="I705">
        <v>56.33</v>
      </c>
      <c r="J705" t="s">
        <v>8360</v>
      </c>
      <c r="K705" s="12">
        <v>42536.815648148149</v>
      </c>
      <c r="L705" s="13">
        <v>42566.815648148149</v>
      </c>
      <c r="M705">
        <v>2016</v>
      </c>
    </row>
    <row r="706" spans="1:13" ht="30">
      <c r="A706">
        <v>3357</v>
      </c>
      <c r="B706" s="3" t="s">
        <v>3356</v>
      </c>
      <c r="C706" s="3" t="s">
        <v>7467</v>
      </c>
      <c r="D706" s="6">
        <v>2000</v>
      </c>
      <c r="E706" s="8">
        <v>2020</v>
      </c>
      <c r="F706" t="s">
        <v>8218</v>
      </c>
      <c r="G706" t="s">
        <v>8274</v>
      </c>
      <c r="H706" s="9">
        <v>101</v>
      </c>
      <c r="I706">
        <v>96.19</v>
      </c>
      <c r="J706" t="s">
        <v>8360</v>
      </c>
      <c r="K706" s="12">
        <v>41822.417939814812</v>
      </c>
      <c r="L706" s="13">
        <v>41852.417939814812</v>
      </c>
      <c r="M706">
        <v>2014</v>
      </c>
    </row>
    <row r="707" spans="1:13" ht="30">
      <c r="A707">
        <v>3358</v>
      </c>
      <c r="B707" s="3" t="s">
        <v>3357</v>
      </c>
      <c r="C707" s="3" t="s">
        <v>7468</v>
      </c>
      <c r="D707" s="6">
        <v>10000</v>
      </c>
      <c r="E707" s="8">
        <v>10299</v>
      </c>
      <c r="F707" t="s">
        <v>8218</v>
      </c>
      <c r="G707" t="s">
        <v>8274</v>
      </c>
      <c r="H707" s="9">
        <v>103</v>
      </c>
      <c r="I707">
        <v>63.57</v>
      </c>
      <c r="J707" t="s">
        <v>8362</v>
      </c>
      <c r="K707" s="12">
        <v>41932.311099537037</v>
      </c>
      <c r="L707" s="13">
        <v>41962.352766203709</v>
      </c>
      <c r="M707">
        <v>2014</v>
      </c>
    </row>
    <row r="708" spans="1:13" ht="30">
      <c r="A708">
        <v>3359</v>
      </c>
      <c r="B708" s="3" t="s">
        <v>3358</v>
      </c>
      <c r="C708" s="3" t="s">
        <v>7469</v>
      </c>
      <c r="D708" s="6">
        <v>4000</v>
      </c>
      <c r="E708" s="8">
        <v>4250</v>
      </c>
      <c r="F708" t="s">
        <v>8218</v>
      </c>
      <c r="G708" t="s">
        <v>8274</v>
      </c>
      <c r="H708" s="9">
        <v>106</v>
      </c>
      <c r="I708">
        <v>184.78</v>
      </c>
      <c r="J708" t="s">
        <v>8360</v>
      </c>
      <c r="K708" s="12">
        <v>42746.057106481487</v>
      </c>
      <c r="L708" s="13">
        <v>42791.057106481487</v>
      </c>
      <c r="M708">
        <v>2017</v>
      </c>
    </row>
    <row r="709" spans="1:13">
      <c r="A709">
        <v>3360</v>
      </c>
      <c r="B709" s="3" t="s">
        <v>3359</v>
      </c>
      <c r="C709" s="3" t="s">
        <v>7470</v>
      </c>
      <c r="D709" s="6">
        <v>9000</v>
      </c>
      <c r="E709" s="8">
        <v>9124</v>
      </c>
      <c r="F709" t="s">
        <v>8218</v>
      </c>
      <c r="G709" t="s">
        <v>8274</v>
      </c>
      <c r="H709" s="9">
        <v>101</v>
      </c>
      <c r="I709">
        <v>126.72</v>
      </c>
      <c r="J709" t="s">
        <v>8361</v>
      </c>
      <c r="K709" s="12">
        <v>42697.082673611112</v>
      </c>
      <c r="L709" s="13">
        <v>42718.665972222225</v>
      </c>
      <c r="M709">
        <v>2016</v>
      </c>
    </row>
    <row r="710" spans="1:13" ht="30">
      <c r="A710">
        <v>3361</v>
      </c>
      <c r="B710" s="3" t="s">
        <v>3360</v>
      </c>
      <c r="C710" s="3" t="s">
        <v>7471</v>
      </c>
      <c r="D710" s="6">
        <v>5000</v>
      </c>
      <c r="E710" s="8">
        <v>5673</v>
      </c>
      <c r="F710" t="s">
        <v>8218</v>
      </c>
      <c r="G710" t="s">
        <v>8274</v>
      </c>
      <c r="H710" s="9">
        <v>113</v>
      </c>
      <c r="I710">
        <v>83.43</v>
      </c>
      <c r="J710" t="s">
        <v>8361</v>
      </c>
      <c r="K710" s="12">
        <v>41866.025347222225</v>
      </c>
      <c r="L710" s="13">
        <v>41883.665972222225</v>
      </c>
      <c r="M710">
        <v>2014</v>
      </c>
    </row>
    <row r="711" spans="1:13" ht="30">
      <c r="A711">
        <v>3362</v>
      </c>
      <c r="B711" s="3" t="s">
        <v>3361</v>
      </c>
      <c r="C711" s="3" t="s">
        <v>7472</v>
      </c>
      <c r="D711" s="6">
        <v>500</v>
      </c>
      <c r="E711" s="8">
        <v>1090</v>
      </c>
      <c r="F711" t="s">
        <v>8218</v>
      </c>
      <c r="G711" t="s">
        <v>8274</v>
      </c>
      <c r="H711" s="9">
        <v>218</v>
      </c>
      <c r="I711">
        <v>54.5</v>
      </c>
      <c r="J711" t="s">
        <v>8359</v>
      </c>
      <c r="K711" s="12">
        <v>42056.091631944444</v>
      </c>
      <c r="L711" s="13">
        <v>42070.204861111109</v>
      </c>
      <c r="M711">
        <v>2015</v>
      </c>
    </row>
    <row r="712" spans="1:13" ht="30">
      <c r="A712">
        <v>3363</v>
      </c>
      <c r="B712" s="3" t="s">
        <v>3362</v>
      </c>
      <c r="C712" s="3" t="s">
        <v>7473</v>
      </c>
      <c r="D712" s="6">
        <v>7750</v>
      </c>
      <c r="E712" s="8">
        <v>7860</v>
      </c>
      <c r="F712" t="s">
        <v>8218</v>
      </c>
      <c r="G712" t="s">
        <v>8274</v>
      </c>
      <c r="H712" s="9">
        <v>101</v>
      </c>
      <c r="I712">
        <v>302.31</v>
      </c>
      <c r="J712" t="s">
        <v>8361</v>
      </c>
      <c r="K712" s="12">
        <v>41851.771354166667</v>
      </c>
      <c r="L712" s="13">
        <v>41870.666666666664</v>
      </c>
      <c r="M712">
        <v>2014</v>
      </c>
    </row>
    <row r="713" spans="1:13" ht="30">
      <c r="A713">
        <v>3364</v>
      </c>
      <c r="B713" s="3" t="s">
        <v>3363</v>
      </c>
      <c r="C713" s="3" t="s">
        <v>7474</v>
      </c>
      <c r="D713" s="6">
        <v>3000</v>
      </c>
      <c r="E713" s="8">
        <v>3178</v>
      </c>
      <c r="F713" t="s">
        <v>8218</v>
      </c>
      <c r="G713" t="s">
        <v>8274</v>
      </c>
      <c r="H713" s="9">
        <v>106</v>
      </c>
      <c r="I713">
        <v>44.14</v>
      </c>
      <c r="J713" t="s">
        <v>8360</v>
      </c>
      <c r="K713" s="12">
        <v>42422.977418981478</v>
      </c>
      <c r="L713" s="13">
        <v>42444.875</v>
      </c>
      <c r="M713">
        <v>2016</v>
      </c>
    </row>
    <row r="714" spans="1:13" ht="30">
      <c r="A714">
        <v>3365</v>
      </c>
      <c r="B714" s="3" t="s">
        <v>3364</v>
      </c>
      <c r="C714" s="3" t="s">
        <v>7475</v>
      </c>
      <c r="D714" s="6">
        <v>2500</v>
      </c>
      <c r="E714" s="8">
        <v>2600</v>
      </c>
      <c r="F714" t="s">
        <v>8218</v>
      </c>
      <c r="G714" t="s">
        <v>8274</v>
      </c>
      <c r="H714" s="9">
        <v>104</v>
      </c>
      <c r="I714">
        <v>866.67</v>
      </c>
      <c r="J714" t="s">
        <v>8360</v>
      </c>
      <c r="K714" s="12">
        <v>42321.101759259262</v>
      </c>
      <c r="L714" s="13">
        <v>42351.101759259262</v>
      </c>
      <c r="M714">
        <v>2015</v>
      </c>
    </row>
    <row r="715" spans="1:13" ht="30">
      <c r="A715">
        <v>3366</v>
      </c>
      <c r="B715" s="3" t="s">
        <v>3365</v>
      </c>
      <c r="C715" s="3" t="s">
        <v>7476</v>
      </c>
      <c r="D715" s="6">
        <v>500</v>
      </c>
      <c r="E715" s="8">
        <v>1105</v>
      </c>
      <c r="F715" t="s">
        <v>8218</v>
      </c>
      <c r="G715" t="s">
        <v>8274</v>
      </c>
      <c r="H715" s="9">
        <v>221</v>
      </c>
      <c r="I715">
        <v>61.39</v>
      </c>
      <c r="J715" t="s">
        <v>8359</v>
      </c>
      <c r="K715" s="12">
        <v>42107.067557870367</v>
      </c>
      <c r="L715" s="13">
        <v>42137.067557870367</v>
      </c>
      <c r="M715">
        <v>2015</v>
      </c>
    </row>
    <row r="716" spans="1:13" ht="30">
      <c r="A716">
        <v>3367</v>
      </c>
      <c r="B716" s="3" t="s">
        <v>3366</v>
      </c>
      <c r="C716" s="3" t="s">
        <v>7477</v>
      </c>
      <c r="D716" s="6">
        <v>750</v>
      </c>
      <c r="E716" s="8">
        <v>890</v>
      </c>
      <c r="F716" t="s">
        <v>8218</v>
      </c>
      <c r="G716" t="s">
        <v>8274</v>
      </c>
      <c r="H716" s="9">
        <v>119</v>
      </c>
      <c r="I716">
        <v>29.67</v>
      </c>
      <c r="J716" t="s">
        <v>8359</v>
      </c>
      <c r="K716" s="12">
        <v>42192.933958333335</v>
      </c>
      <c r="L716" s="13">
        <v>42217.933958333335</v>
      </c>
      <c r="M716">
        <v>2015</v>
      </c>
    </row>
    <row r="717" spans="1:13" ht="30">
      <c r="A717">
        <v>3368</v>
      </c>
      <c r="B717" s="3" t="s">
        <v>3367</v>
      </c>
      <c r="C717" s="3" t="s">
        <v>7478</v>
      </c>
      <c r="D717" s="6">
        <v>1000</v>
      </c>
      <c r="E717" s="8">
        <v>1046</v>
      </c>
      <c r="F717" t="s">
        <v>8218</v>
      </c>
      <c r="G717" t="s">
        <v>8274</v>
      </c>
      <c r="H717" s="9">
        <v>105</v>
      </c>
      <c r="I717">
        <v>45.48</v>
      </c>
      <c r="J717" t="s">
        <v>8360</v>
      </c>
      <c r="K717" s="12">
        <v>41969.199756944443</v>
      </c>
      <c r="L717" s="13">
        <v>42005.208333333328</v>
      </c>
      <c r="M717">
        <v>2014</v>
      </c>
    </row>
    <row r="718" spans="1:13" ht="30">
      <c r="A718">
        <v>3369</v>
      </c>
      <c r="B718" s="3" t="s">
        <v>3368</v>
      </c>
      <c r="C718" s="3" t="s">
        <v>7479</v>
      </c>
      <c r="D718" s="6">
        <v>5000</v>
      </c>
      <c r="E718" s="8">
        <v>5195</v>
      </c>
      <c r="F718" t="s">
        <v>8218</v>
      </c>
      <c r="G718" t="s">
        <v>8274</v>
      </c>
      <c r="H718" s="9">
        <v>104</v>
      </c>
      <c r="I718">
        <v>96.2</v>
      </c>
      <c r="J718" t="s">
        <v>8361</v>
      </c>
      <c r="K718" s="12">
        <v>42690.041435185187</v>
      </c>
      <c r="L718" s="13">
        <v>42750.041435185187</v>
      </c>
      <c r="M718">
        <v>2016</v>
      </c>
    </row>
    <row r="719" spans="1:13" ht="30">
      <c r="A719">
        <v>3370</v>
      </c>
      <c r="B719" s="3" t="s">
        <v>3369</v>
      </c>
      <c r="C719" s="3" t="s">
        <v>7480</v>
      </c>
      <c r="D719" s="6">
        <v>1500</v>
      </c>
      <c r="E719" s="8">
        <v>1766</v>
      </c>
      <c r="F719" t="s">
        <v>8218</v>
      </c>
      <c r="G719" t="s">
        <v>8274</v>
      </c>
      <c r="H719" s="9">
        <v>118</v>
      </c>
      <c r="I719">
        <v>67.92</v>
      </c>
      <c r="J719" t="s">
        <v>8360</v>
      </c>
      <c r="K719" s="12">
        <v>42690.334317129629</v>
      </c>
      <c r="L719" s="13">
        <v>42721.333333333328</v>
      </c>
      <c r="M719">
        <v>2016</v>
      </c>
    </row>
    <row r="720" spans="1:13" ht="30">
      <c r="A720">
        <v>3371</v>
      </c>
      <c r="B720" s="3" t="s">
        <v>3370</v>
      </c>
      <c r="C720" s="3" t="s">
        <v>7481</v>
      </c>
      <c r="D720" s="6">
        <v>200</v>
      </c>
      <c r="E720" s="8">
        <v>277</v>
      </c>
      <c r="F720" t="s">
        <v>8218</v>
      </c>
      <c r="G720" t="s">
        <v>8274</v>
      </c>
      <c r="H720" s="9">
        <v>139</v>
      </c>
      <c r="I720">
        <v>30.78</v>
      </c>
      <c r="J720" t="s">
        <v>8359</v>
      </c>
      <c r="K720" s="12">
        <v>42312.874594907407</v>
      </c>
      <c r="L720" s="13">
        <v>42340.874594907407</v>
      </c>
      <c r="M720">
        <v>2015</v>
      </c>
    </row>
    <row r="721" spans="1:13" ht="30">
      <c r="A721">
        <v>3372</v>
      </c>
      <c r="B721" s="3" t="s">
        <v>3371</v>
      </c>
      <c r="C721" s="3" t="s">
        <v>7482</v>
      </c>
      <c r="D721" s="6">
        <v>1000</v>
      </c>
      <c r="E721" s="8">
        <v>1035</v>
      </c>
      <c r="F721" t="s">
        <v>8218</v>
      </c>
      <c r="G721" t="s">
        <v>8274</v>
      </c>
      <c r="H721" s="9">
        <v>104</v>
      </c>
      <c r="I721">
        <v>38.33</v>
      </c>
      <c r="J721" t="s">
        <v>8360</v>
      </c>
      <c r="K721" s="12">
        <v>41855.548101851848</v>
      </c>
      <c r="L721" s="13">
        <v>41876.207638888889</v>
      </c>
      <c r="M721">
        <v>2014</v>
      </c>
    </row>
    <row r="722" spans="1:13" ht="30">
      <c r="A722">
        <v>3373</v>
      </c>
      <c r="B722" s="3" t="s">
        <v>3372</v>
      </c>
      <c r="C722" s="3" t="s">
        <v>7483</v>
      </c>
      <c r="D722" s="6">
        <v>2000</v>
      </c>
      <c r="E722" s="8">
        <v>2005</v>
      </c>
      <c r="F722" t="s">
        <v>8218</v>
      </c>
      <c r="G722" t="s">
        <v>8274</v>
      </c>
      <c r="H722" s="9">
        <v>100</v>
      </c>
      <c r="I722">
        <v>66.83</v>
      </c>
      <c r="J722" t="s">
        <v>8360</v>
      </c>
      <c r="K722" s="12">
        <v>42179.854629629626</v>
      </c>
      <c r="L722" s="13">
        <v>42203.666666666672</v>
      </c>
      <c r="M722">
        <v>2015</v>
      </c>
    </row>
    <row r="723" spans="1:13" ht="30">
      <c r="A723">
        <v>3374</v>
      </c>
      <c r="B723" s="3" t="s">
        <v>3373</v>
      </c>
      <c r="C723" s="3" t="s">
        <v>7484</v>
      </c>
      <c r="D723" s="6">
        <v>3500</v>
      </c>
      <c r="E723" s="8">
        <v>3730</v>
      </c>
      <c r="F723" t="s">
        <v>8218</v>
      </c>
      <c r="G723" t="s">
        <v>8274</v>
      </c>
      <c r="H723" s="9">
        <v>107</v>
      </c>
      <c r="I723">
        <v>71.73</v>
      </c>
      <c r="J723" t="s">
        <v>8360</v>
      </c>
      <c r="K723" s="12">
        <v>42275.731666666667</v>
      </c>
      <c r="L723" s="13">
        <v>42305.731666666667</v>
      </c>
      <c r="M723">
        <v>2015</v>
      </c>
    </row>
    <row r="724" spans="1:13" ht="30">
      <c r="A724">
        <v>3375</v>
      </c>
      <c r="B724" s="3" t="s">
        <v>3374</v>
      </c>
      <c r="C724" s="3" t="s">
        <v>7485</v>
      </c>
      <c r="D724" s="6">
        <v>3000</v>
      </c>
      <c r="E724" s="8">
        <v>3000</v>
      </c>
      <c r="F724" t="s">
        <v>8218</v>
      </c>
      <c r="G724" t="s">
        <v>8274</v>
      </c>
      <c r="H724" s="9">
        <v>100</v>
      </c>
      <c r="I724">
        <v>176.47</v>
      </c>
      <c r="J724" t="s">
        <v>8360</v>
      </c>
      <c r="K724" s="12">
        <v>41765.610798611109</v>
      </c>
      <c r="L724" s="13">
        <v>41777.610798611109</v>
      </c>
      <c r="M724">
        <v>2014</v>
      </c>
    </row>
    <row r="725" spans="1:13" ht="30">
      <c r="A725">
        <v>3376</v>
      </c>
      <c r="B725" s="3" t="s">
        <v>3375</v>
      </c>
      <c r="C725" s="3" t="s">
        <v>7486</v>
      </c>
      <c r="D725" s="6">
        <v>8000</v>
      </c>
      <c r="E725" s="8">
        <v>8001</v>
      </c>
      <c r="F725" t="s">
        <v>8218</v>
      </c>
      <c r="G725" t="s">
        <v>8274</v>
      </c>
      <c r="H725" s="9">
        <v>100</v>
      </c>
      <c r="I725">
        <v>421.11</v>
      </c>
      <c r="J725" t="s">
        <v>8361</v>
      </c>
      <c r="K725" s="12">
        <v>42059.701319444444</v>
      </c>
      <c r="L725" s="13">
        <v>42119.659652777773</v>
      </c>
      <c r="M725">
        <v>2015</v>
      </c>
    </row>
    <row r="726" spans="1:13" ht="30">
      <c r="A726">
        <v>3377</v>
      </c>
      <c r="B726" s="3" t="s">
        <v>3376</v>
      </c>
      <c r="C726" s="3" t="s">
        <v>7487</v>
      </c>
      <c r="D726" s="6">
        <v>8000</v>
      </c>
      <c r="E726" s="8">
        <v>8084</v>
      </c>
      <c r="F726" t="s">
        <v>8218</v>
      </c>
      <c r="G726" t="s">
        <v>8274</v>
      </c>
      <c r="H726" s="9">
        <v>101</v>
      </c>
      <c r="I726">
        <v>104.99</v>
      </c>
      <c r="J726" t="s">
        <v>8361</v>
      </c>
      <c r="K726" s="12">
        <v>42053.732627314821</v>
      </c>
      <c r="L726" s="13">
        <v>42083.705555555556</v>
      </c>
      <c r="M726">
        <v>2015</v>
      </c>
    </row>
    <row r="727" spans="1:13" ht="45">
      <c r="A727">
        <v>3378</v>
      </c>
      <c r="B727" s="3" t="s">
        <v>3377</v>
      </c>
      <c r="C727" s="3" t="s">
        <v>7488</v>
      </c>
      <c r="D727" s="6">
        <v>550</v>
      </c>
      <c r="E727" s="8">
        <v>592</v>
      </c>
      <c r="F727" t="s">
        <v>8218</v>
      </c>
      <c r="G727" t="s">
        <v>8274</v>
      </c>
      <c r="H727" s="9">
        <v>108</v>
      </c>
      <c r="I727">
        <v>28.19</v>
      </c>
      <c r="J727" t="s">
        <v>8359</v>
      </c>
      <c r="K727" s="12">
        <v>41858.355393518519</v>
      </c>
      <c r="L727" s="13">
        <v>41882.547222222223</v>
      </c>
      <c r="M727">
        <v>2014</v>
      </c>
    </row>
    <row r="728" spans="1:13" ht="30">
      <c r="A728">
        <v>3379</v>
      </c>
      <c r="B728" s="3" t="s">
        <v>3378</v>
      </c>
      <c r="C728" s="3" t="s">
        <v>7489</v>
      </c>
      <c r="D728" s="6">
        <v>2000</v>
      </c>
      <c r="E728" s="8">
        <v>2073</v>
      </c>
      <c r="F728" t="s">
        <v>8218</v>
      </c>
      <c r="G728" t="s">
        <v>8274</v>
      </c>
      <c r="H728" s="9">
        <v>104</v>
      </c>
      <c r="I728">
        <v>54.55</v>
      </c>
      <c r="J728" t="s">
        <v>8360</v>
      </c>
      <c r="K728" s="12">
        <v>42225.513888888891</v>
      </c>
      <c r="L728" s="13">
        <v>42242.958333333328</v>
      </c>
      <c r="M728">
        <v>2015</v>
      </c>
    </row>
    <row r="729" spans="1:13" ht="30">
      <c r="A729">
        <v>3380</v>
      </c>
      <c r="B729" s="3" t="s">
        <v>3379</v>
      </c>
      <c r="C729" s="3" t="s">
        <v>7490</v>
      </c>
      <c r="D729" s="6">
        <v>3000</v>
      </c>
      <c r="E729" s="8">
        <v>3133</v>
      </c>
      <c r="F729" t="s">
        <v>8218</v>
      </c>
      <c r="G729" t="s">
        <v>8274</v>
      </c>
      <c r="H729" s="9">
        <v>104</v>
      </c>
      <c r="I729">
        <v>111.89</v>
      </c>
      <c r="J729" t="s">
        <v>8360</v>
      </c>
      <c r="K729" s="12">
        <v>41937.95344907407</v>
      </c>
      <c r="L729" s="13">
        <v>41972.995115740734</v>
      </c>
      <c r="M729">
        <v>2014</v>
      </c>
    </row>
    <row r="730" spans="1:13" ht="30">
      <c r="A730">
        <v>3381</v>
      </c>
      <c r="B730" s="3" t="s">
        <v>3380</v>
      </c>
      <c r="C730" s="3" t="s">
        <v>7491</v>
      </c>
      <c r="D730" s="6">
        <v>4000</v>
      </c>
      <c r="E730" s="8">
        <v>4090</v>
      </c>
      <c r="F730" t="s">
        <v>8218</v>
      </c>
      <c r="G730" t="s">
        <v>8274</v>
      </c>
      <c r="H730" s="9">
        <v>102</v>
      </c>
      <c r="I730">
        <v>85.21</v>
      </c>
      <c r="J730" t="s">
        <v>8360</v>
      </c>
      <c r="K730" s="12">
        <v>42044.184988425928</v>
      </c>
      <c r="L730" s="13">
        <v>42074.143321759257</v>
      </c>
      <c r="M730">
        <v>2015</v>
      </c>
    </row>
    <row r="731" spans="1:13" ht="30">
      <c r="A731">
        <v>3382</v>
      </c>
      <c r="B731" s="3" t="s">
        <v>3381</v>
      </c>
      <c r="C731" s="3" t="s">
        <v>7492</v>
      </c>
      <c r="D731" s="6">
        <v>3500</v>
      </c>
      <c r="E731" s="8">
        <v>3526</v>
      </c>
      <c r="F731" t="s">
        <v>8218</v>
      </c>
      <c r="G731" t="s">
        <v>8274</v>
      </c>
      <c r="H731" s="9">
        <v>101</v>
      </c>
      <c r="I731">
        <v>76.650000000000006</v>
      </c>
      <c r="J731" t="s">
        <v>8360</v>
      </c>
      <c r="K731" s="12">
        <v>42559.431203703702</v>
      </c>
      <c r="L731" s="13">
        <v>42583.957638888889</v>
      </c>
      <c r="M731">
        <v>2016</v>
      </c>
    </row>
    <row r="732" spans="1:13" ht="30">
      <c r="A732">
        <v>3383</v>
      </c>
      <c r="B732" s="3" t="s">
        <v>3382</v>
      </c>
      <c r="C732" s="3" t="s">
        <v>7493</v>
      </c>
      <c r="D732" s="6">
        <v>1750</v>
      </c>
      <c r="E732" s="8">
        <v>1955</v>
      </c>
      <c r="F732" t="s">
        <v>8218</v>
      </c>
      <c r="G732" t="s">
        <v>8274</v>
      </c>
      <c r="H732" s="9">
        <v>112</v>
      </c>
      <c r="I732">
        <v>65.17</v>
      </c>
      <c r="J732" t="s">
        <v>8360</v>
      </c>
      <c r="K732" s="12">
        <v>42524.782638888893</v>
      </c>
      <c r="L732" s="13">
        <v>42544.782638888893</v>
      </c>
      <c r="M732">
        <v>2016</v>
      </c>
    </row>
    <row r="733" spans="1:13" ht="30">
      <c r="A733">
        <v>3384</v>
      </c>
      <c r="B733" s="3" t="s">
        <v>3383</v>
      </c>
      <c r="C733" s="3" t="s">
        <v>7494</v>
      </c>
      <c r="D733" s="6">
        <v>6000</v>
      </c>
      <c r="E733" s="8">
        <v>6000.66</v>
      </c>
      <c r="F733" t="s">
        <v>8218</v>
      </c>
      <c r="G733" t="s">
        <v>8274</v>
      </c>
      <c r="H733" s="9">
        <v>100</v>
      </c>
      <c r="I733">
        <v>93.76</v>
      </c>
      <c r="J733" t="s">
        <v>8361</v>
      </c>
      <c r="K733" s="12">
        <v>42292.087592592594</v>
      </c>
      <c r="L733" s="13">
        <v>42329.125</v>
      </c>
      <c r="M733">
        <v>2015</v>
      </c>
    </row>
    <row r="734" spans="1:13" ht="30">
      <c r="A734">
        <v>3385</v>
      </c>
      <c r="B734" s="3" t="s">
        <v>3384</v>
      </c>
      <c r="C734" s="3" t="s">
        <v>7495</v>
      </c>
      <c r="D734" s="6">
        <v>2000</v>
      </c>
      <c r="E734" s="8">
        <v>2000</v>
      </c>
      <c r="F734" t="s">
        <v>8218</v>
      </c>
      <c r="G734" t="s">
        <v>8274</v>
      </c>
      <c r="H734" s="9">
        <v>100</v>
      </c>
      <c r="I734">
        <v>133.33000000000001</v>
      </c>
      <c r="J734" t="s">
        <v>8360</v>
      </c>
      <c r="K734" s="12">
        <v>41953.8675</v>
      </c>
      <c r="L734" s="13">
        <v>41983.8675</v>
      </c>
      <c r="M734">
        <v>2014</v>
      </c>
    </row>
    <row r="735" spans="1:13" ht="30">
      <c r="A735">
        <v>3386</v>
      </c>
      <c r="B735" s="3" t="s">
        <v>3385</v>
      </c>
      <c r="C735" s="3" t="s">
        <v>7496</v>
      </c>
      <c r="D735" s="6">
        <v>2000</v>
      </c>
      <c r="E735" s="8">
        <v>2100</v>
      </c>
      <c r="F735" t="s">
        <v>8218</v>
      </c>
      <c r="G735" t="s">
        <v>8274</v>
      </c>
      <c r="H735" s="9">
        <v>105</v>
      </c>
      <c r="I735">
        <v>51.22</v>
      </c>
      <c r="J735" t="s">
        <v>8360</v>
      </c>
      <c r="K735" s="12">
        <v>41946.644745370373</v>
      </c>
      <c r="L735" s="13">
        <v>41976.644745370373</v>
      </c>
      <c r="M735">
        <v>2014</v>
      </c>
    </row>
    <row r="736" spans="1:13" ht="45">
      <c r="A736">
        <v>3387</v>
      </c>
      <c r="B736" s="3" t="s">
        <v>3386</v>
      </c>
      <c r="C736" s="3" t="s">
        <v>7497</v>
      </c>
      <c r="D736" s="6">
        <v>3000</v>
      </c>
      <c r="E736" s="8">
        <v>3506</v>
      </c>
      <c r="F736" t="s">
        <v>8218</v>
      </c>
      <c r="G736" t="s">
        <v>8274</v>
      </c>
      <c r="H736" s="9">
        <v>117</v>
      </c>
      <c r="I736">
        <v>100.17</v>
      </c>
      <c r="J736" t="s">
        <v>8360</v>
      </c>
      <c r="K736" s="12">
        <v>41947.762592592589</v>
      </c>
      <c r="L736" s="13">
        <v>41987.762592592597</v>
      </c>
      <c r="M736">
        <v>2014</v>
      </c>
    </row>
    <row r="737" spans="1:13" ht="45">
      <c r="A737">
        <v>3388</v>
      </c>
      <c r="B737" s="3" t="s">
        <v>3387</v>
      </c>
      <c r="C737" s="3" t="s">
        <v>7498</v>
      </c>
      <c r="D737" s="6">
        <v>1500</v>
      </c>
      <c r="E737" s="8">
        <v>1557</v>
      </c>
      <c r="F737" t="s">
        <v>8218</v>
      </c>
      <c r="G737" t="s">
        <v>8274</v>
      </c>
      <c r="H737" s="9">
        <v>104</v>
      </c>
      <c r="I737">
        <v>34.6</v>
      </c>
      <c r="J737" t="s">
        <v>8360</v>
      </c>
      <c r="K737" s="12">
        <v>42143.461122685185</v>
      </c>
      <c r="L737" s="13">
        <v>42173.461122685185</v>
      </c>
      <c r="M737">
        <v>2015</v>
      </c>
    </row>
    <row r="738" spans="1:13" ht="30">
      <c r="A738">
        <v>3389</v>
      </c>
      <c r="B738" s="3" t="s">
        <v>3388</v>
      </c>
      <c r="C738" s="3" t="s">
        <v>7499</v>
      </c>
      <c r="D738" s="6">
        <v>10000</v>
      </c>
      <c r="E738" s="8">
        <v>11450</v>
      </c>
      <c r="F738" t="s">
        <v>8218</v>
      </c>
      <c r="G738" t="s">
        <v>8274</v>
      </c>
      <c r="H738" s="9">
        <v>115</v>
      </c>
      <c r="I738">
        <v>184.68</v>
      </c>
      <c r="J738" t="s">
        <v>8362</v>
      </c>
      <c r="K738" s="12">
        <v>42494.563449074078</v>
      </c>
      <c r="L738" s="13">
        <v>42524.563449074078</v>
      </c>
      <c r="M738">
        <v>2016</v>
      </c>
    </row>
    <row r="739" spans="1:13" ht="45">
      <c r="A739">
        <v>3390</v>
      </c>
      <c r="B739" s="3" t="s">
        <v>3389</v>
      </c>
      <c r="C739" s="3" t="s">
        <v>7500</v>
      </c>
      <c r="D739" s="6">
        <v>1500</v>
      </c>
      <c r="E739" s="8">
        <v>1536</v>
      </c>
      <c r="F739" t="s">
        <v>8218</v>
      </c>
      <c r="G739" t="s">
        <v>8274</v>
      </c>
      <c r="H739" s="9">
        <v>102</v>
      </c>
      <c r="I739">
        <v>69.819999999999993</v>
      </c>
      <c r="J739" t="s">
        <v>8360</v>
      </c>
      <c r="K739" s="12">
        <v>41815.774826388886</v>
      </c>
      <c r="L739" s="13">
        <v>41830.774826388886</v>
      </c>
      <c r="M739">
        <v>2014</v>
      </c>
    </row>
    <row r="740" spans="1:13" ht="30">
      <c r="A740">
        <v>3391</v>
      </c>
      <c r="B740" s="3" t="s">
        <v>3390</v>
      </c>
      <c r="C740" s="3" t="s">
        <v>7501</v>
      </c>
      <c r="D740" s="6">
        <v>500</v>
      </c>
      <c r="E740" s="8">
        <v>1115</v>
      </c>
      <c r="F740" t="s">
        <v>8218</v>
      </c>
      <c r="G740" t="s">
        <v>8274</v>
      </c>
      <c r="H740" s="9">
        <v>223</v>
      </c>
      <c r="I740">
        <v>61.94</v>
      </c>
      <c r="J740" t="s">
        <v>8359</v>
      </c>
      <c r="K740" s="12">
        <v>41830.545694444445</v>
      </c>
      <c r="L740" s="13">
        <v>41859.936111111114</v>
      </c>
      <c r="M740">
        <v>2014</v>
      </c>
    </row>
    <row r="741" spans="1:13" ht="30">
      <c r="A741">
        <v>3392</v>
      </c>
      <c r="B741" s="3" t="s">
        <v>3391</v>
      </c>
      <c r="C741" s="3" t="s">
        <v>7502</v>
      </c>
      <c r="D741" s="6">
        <v>500</v>
      </c>
      <c r="E741" s="8">
        <v>500</v>
      </c>
      <c r="F741" t="s">
        <v>8218</v>
      </c>
      <c r="G741" t="s">
        <v>8274</v>
      </c>
      <c r="H741" s="9">
        <v>100</v>
      </c>
      <c r="I741">
        <v>41.67</v>
      </c>
      <c r="J741" t="s">
        <v>8359</v>
      </c>
      <c r="K741" s="12">
        <v>42446.845543981486</v>
      </c>
      <c r="L741" s="13">
        <v>42496.845543981486</v>
      </c>
      <c r="M741">
        <v>2016</v>
      </c>
    </row>
    <row r="742" spans="1:13" ht="30">
      <c r="A742">
        <v>3393</v>
      </c>
      <c r="B742" s="3" t="s">
        <v>3392</v>
      </c>
      <c r="C742" s="3" t="s">
        <v>7503</v>
      </c>
      <c r="D742" s="6">
        <v>1500</v>
      </c>
      <c r="E742" s="8">
        <v>1587</v>
      </c>
      <c r="F742" t="s">
        <v>8218</v>
      </c>
      <c r="G742" t="s">
        <v>8274</v>
      </c>
      <c r="H742" s="9">
        <v>106</v>
      </c>
      <c r="I742">
        <v>36.07</v>
      </c>
      <c r="J742" t="s">
        <v>8360</v>
      </c>
      <c r="K742" s="12">
        <v>41923.921643518523</v>
      </c>
      <c r="L742" s="13">
        <v>41949.031944444447</v>
      </c>
      <c r="M742">
        <v>2014</v>
      </c>
    </row>
    <row r="743" spans="1:13" ht="30">
      <c r="A743">
        <v>3394</v>
      </c>
      <c r="B743" s="3" t="s">
        <v>3393</v>
      </c>
      <c r="C743" s="3" t="s">
        <v>7504</v>
      </c>
      <c r="D743" s="6">
        <v>550</v>
      </c>
      <c r="E743" s="8">
        <v>783</v>
      </c>
      <c r="F743" t="s">
        <v>8218</v>
      </c>
      <c r="G743" t="s">
        <v>8274</v>
      </c>
      <c r="H743" s="9">
        <v>142</v>
      </c>
      <c r="I743">
        <v>29</v>
      </c>
      <c r="J743" t="s">
        <v>8359</v>
      </c>
      <c r="K743" s="12">
        <v>41817.59542824074</v>
      </c>
      <c r="L743" s="13">
        <v>41847.59542824074</v>
      </c>
      <c r="M743">
        <v>2014</v>
      </c>
    </row>
    <row r="744" spans="1:13" ht="30">
      <c r="A744">
        <v>3395</v>
      </c>
      <c r="B744" s="3" t="s">
        <v>3394</v>
      </c>
      <c r="C744" s="3" t="s">
        <v>7505</v>
      </c>
      <c r="D744" s="6">
        <v>500</v>
      </c>
      <c r="E744" s="8">
        <v>920</v>
      </c>
      <c r="F744" t="s">
        <v>8218</v>
      </c>
      <c r="G744" t="s">
        <v>8274</v>
      </c>
      <c r="H744" s="9">
        <v>184</v>
      </c>
      <c r="I744">
        <v>24.21</v>
      </c>
      <c r="J744" t="s">
        <v>8359</v>
      </c>
      <c r="K744" s="12">
        <v>42140.712314814817</v>
      </c>
      <c r="L744" s="13">
        <v>42154.756944444445</v>
      </c>
      <c r="M744">
        <v>2015</v>
      </c>
    </row>
    <row r="745" spans="1:13" ht="30">
      <c r="A745">
        <v>3396</v>
      </c>
      <c r="B745" s="3" t="s">
        <v>3395</v>
      </c>
      <c r="C745" s="3" t="s">
        <v>7506</v>
      </c>
      <c r="D745" s="6">
        <v>1500</v>
      </c>
      <c r="E745" s="8">
        <v>1565</v>
      </c>
      <c r="F745" t="s">
        <v>8218</v>
      </c>
      <c r="G745" t="s">
        <v>8274</v>
      </c>
      <c r="H745" s="9">
        <v>104</v>
      </c>
      <c r="I745">
        <v>55.89</v>
      </c>
      <c r="J745" t="s">
        <v>8360</v>
      </c>
      <c r="K745" s="12">
        <v>41764.44663194444</v>
      </c>
      <c r="L745" s="13">
        <v>41791.165972222225</v>
      </c>
      <c r="M745">
        <v>2014</v>
      </c>
    </row>
    <row r="746" spans="1:13" ht="30">
      <c r="A746">
        <v>3397</v>
      </c>
      <c r="B746" s="3" t="s">
        <v>3396</v>
      </c>
      <c r="C746" s="3" t="s">
        <v>7507</v>
      </c>
      <c r="D746" s="6">
        <v>250</v>
      </c>
      <c r="E746" s="8">
        <v>280</v>
      </c>
      <c r="F746" t="s">
        <v>8218</v>
      </c>
      <c r="G746" t="s">
        <v>8274</v>
      </c>
      <c r="H746" s="9">
        <v>112</v>
      </c>
      <c r="I746">
        <v>11.67</v>
      </c>
      <c r="J746" t="s">
        <v>8359</v>
      </c>
      <c r="K746" s="12">
        <v>42378.478344907402</v>
      </c>
      <c r="L746" s="13">
        <v>42418.916666666672</v>
      </c>
      <c r="M746">
        <v>2016</v>
      </c>
    </row>
    <row r="747" spans="1:13" ht="30">
      <c r="A747">
        <v>3398</v>
      </c>
      <c r="B747" s="3" t="s">
        <v>3397</v>
      </c>
      <c r="C747" s="3" t="s">
        <v>7508</v>
      </c>
      <c r="D747" s="6">
        <v>4000</v>
      </c>
      <c r="E747" s="8">
        <v>4443</v>
      </c>
      <c r="F747" t="s">
        <v>8218</v>
      </c>
      <c r="G747" t="s">
        <v>8274</v>
      </c>
      <c r="H747" s="9">
        <v>111</v>
      </c>
      <c r="I747">
        <v>68.349999999999994</v>
      </c>
      <c r="J747" t="s">
        <v>8360</v>
      </c>
      <c r="K747" s="12">
        <v>41941.75203703704</v>
      </c>
      <c r="L747" s="13">
        <v>41964.708333333328</v>
      </c>
      <c r="M747">
        <v>2014</v>
      </c>
    </row>
    <row r="748" spans="1:13" ht="30">
      <c r="A748">
        <v>3399</v>
      </c>
      <c r="B748" s="3" t="s">
        <v>3398</v>
      </c>
      <c r="C748" s="3" t="s">
        <v>7509</v>
      </c>
      <c r="D748" s="6">
        <v>1200</v>
      </c>
      <c r="E748" s="8">
        <v>1245</v>
      </c>
      <c r="F748" t="s">
        <v>8218</v>
      </c>
      <c r="G748" t="s">
        <v>8274</v>
      </c>
      <c r="H748" s="9">
        <v>104</v>
      </c>
      <c r="I748">
        <v>27.07</v>
      </c>
      <c r="J748" t="s">
        <v>8360</v>
      </c>
      <c r="K748" s="12">
        <v>42026.920428240745</v>
      </c>
      <c r="L748" s="13">
        <v>42056.920428240745</v>
      </c>
      <c r="M748">
        <v>2015</v>
      </c>
    </row>
    <row r="749" spans="1:13" ht="30">
      <c r="A749">
        <v>3400</v>
      </c>
      <c r="B749" s="3" t="s">
        <v>3399</v>
      </c>
      <c r="C749" s="3" t="s">
        <v>7510</v>
      </c>
      <c r="D749" s="6">
        <v>10000</v>
      </c>
      <c r="E749" s="8">
        <v>10041</v>
      </c>
      <c r="F749" t="s">
        <v>8218</v>
      </c>
      <c r="G749" t="s">
        <v>8274</v>
      </c>
      <c r="H749" s="9">
        <v>100</v>
      </c>
      <c r="I749">
        <v>118.13</v>
      </c>
      <c r="J749" t="s">
        <v>8362</v>
      </c>
      <c r="K749" s="12">
        <v>41834.953865740739</v>
      </c>
      <c r="L749" s="13">
        <v>41879.953865740739</v>
      </c>
      <c r="M749">
        <v>2014</v>
      </c>
    </row>
    <row r="750" spans="1:13" ht="45">
      <c r="A750">
        <v>3401</v>
      </c>
      <c r="B750" s="3" t="s">
        <v>3400</v>
      </c>
      <c r="C750" s="3" t="s">
        <v>7511</v>
      </c>
      <c r="D750" s="6">
        <v>2900</v>
      </c>
      <c r="E750" s="8">
        <v>2954</v>
      </c>
      <c r="F750" t="s">
        <v>8218</v>
      </c>
      <c r="G750" t="s">
        <v>8274</v>
      </c>
      <c r="H750" s="9">
        <v>102</v>
      </c>
      <c r="I750">
        <v>44.76</v>
      </c>
      <c r="J750" t="s">
        <v>8360</v>
      </c>
      <c r="K750" s="12">
        <v>42193.723912037036</v>
      </c>
      <c r="L750" s="13">
        <v>42223.723912037036</v>
      </c>
      <c r="M750">
        <v>2015</v>
      </c>
    </row>
    <row r="751" spans="1:13" ht="30">
      <c r="A751">
        <v>3402</v>
      </c>
      <c r="B751" s="3" t="s">
        <v>3401</v>
      </c>
      <c r="C751" s="3" t="s">
        <v>7512</v>
      </c>
      <c r="D751" s="6">
        <v>15000</v>
      </c>
      <c r="E751" s="8">
        <v>16465</v>
      </c>
      <c r="F751" t="s">
        <v>8218</v>
      </c>
      <c r="G751" t="s">
        <v>8274</v>
      </c>
      <c r="H751" s="9">
        <v>110</v>
      </c>
      <c r="I751">
        <v>99.79</v>
      </c>
      <c r="J751" t="s">
        <v>8363</v>
      </c>
      <c r="K751" s="12">
        <v>42290.61855324074</v>
      </c>
      <c r="L751" s="13">
        <v>42320.104861111111</v>
      </c>
      <c r="M751">
        <v>2015</v>
      </c>
    </row>
    <row r="752" spans="1:13" ht="45">
      <c r="A752">
        <v>3403</v>
      </c>
      <c r="B752" s="3" t="s">
        <v>3402</v>
      </c>
      <c r="C752" s="3" t="s">
        <v>7513</v>
      </c>
      <c r="D752" s="6">
        <v>2000</v>
      </c>
      <c r="E752" s="8">
        <v>2000</v>
      </c>
      <c r="F752" t="s">
        <v>8218</v>
      </c>
      <c r="G752" t="s">
        <v>8274</v>
      </c>
      <c r="H752" s="9">
        <v>100</v>
      </c>
      <c r="I752">
        <v>117.65</v>
      </c>
      <c r="J752" t="s">
        <v>8360</v>
      </c>
      <c r="K752" s="12">
        <v>42150.462083333332</v>
      </c>
      <c r="L752" s="13">
        <v>42180.462083333332</v>
      </c>
      <c r="M752">
        <v>2015</v>
      </c>
    </row>
    <row r="753" spans="1:13" ht="45">
      <c r="A753">
        <v>3404</v>
      </c>
      <c r="B753" s="3" t="s">
        <v>3403</v>
      </c>
      <c r="C753" s="3" t="s">
        <v>7514</v>
      </c>
      <c r="D753" s="6">
        <v>500</v>
      </c>
      <c r="E753" s="8">
        <v>610</v>
      </c>
      <c r="F753" t="s">
        <v>8218</v>
      </c>
      <c r="G753" t="s">
        <v>8274</v>
      </c>
      <c r="H753" s="9">
        <v>122</v>
      </c>
      <c r="I753">
        <v>203.33</v>
      </c>
      <c r="J753" t="s">
        <v>8359</v>
      </c>
      <c r="K753" s="12">
        <v>42152.503495370373</v>
      </c>
      <c r="L753" s="13">
        <v>42172.503495370373</v>
      </c>
      <c r="M753">
        <v>2015</v>
      </c>
    </row>
    <row r="754" spans="1:13" ht="30">
      <c r="A754">
        <v>3405</v>
      </c>
      <c r="B754" s="3" t="s">
        <v>3404</v>
      </c>
      <c r="C754" s="3" t="s">
        <v>7515</v>
      </c>
      <c r="D754" s="6">
        <v>350</v>
      </c>
      <c r="E754" s="8">
        <v>481.5</v>
      </c>
      <c r="F754" t="s">
        <v>8218</v>
      </c>
      <c r="G754" t="s">
        <v>8274</v>
      </c>
      <c r="H754" s="9">
        <v>138</v>
      </c>
      <c r="I754">
        <v>28.32</v>
      </c>
      <c r="J754" t="s">
        <v>8359</v>
      </c>
      <c r="K754" s="12">
        <v>42410.017199074078</v>
      </c>
      <c r="L754" s="13">
        <v>42430.999305555553</v>
      </c>
      <c r="M754">
        <v>2016</v>
      </c>
    </row>
    <row r="755" spans="1:13" ht="30">
      <c r="A755">
        <v>3406</v>
      </c>
      <c r="B755" s="3" t="s">
        <v>3405</v>
      </c>
      <c r="C755" s="3" t="s">
        <v>7516</v>
      </c>
      <c r="D755" s="6">
        <v>10000</v>
      </c>
      <c r="E755" s="8">
        <v>10031</v>
      </c>
      <c r="F755" t="s">
        <v>8218</v>
      </c>
      <c r="G755" t="s">
        <v>8274</v>
      </c>
      <c r="H755" s="9">
        <v>100</v>
      </c>
      <c r="I755">
        <v>110.23</v>
      </c>
      <c r="J755" t="s">
        <v>8362</v>
      </c>
      <c r="K755" s="12">
        <v>41791.492777777778</v>
      </c>
      <c r="L755" s="13">
        <v>41836.492777777778</v>
      </c>
      <c r="M755">
        <v>2014</v>
      </c>
    </row>
    <row r="756" spans="1:13" ht="45">
      <c r="A756">
        <v>3407</v>
      </c>
      <c r="B756" s="3" t="s">
        <v>3406</v>
      </c>
      <c r="C756" s="3" t="s">
        <v>7517</v>
      </c>
      <c r="D756" s="6">
        <v>2000</v>
      </c>
      <c r="E756" s="8">
        <v>2142</v>
      </c>
      <c r="F756" t="s">
        <v>8218</v>
      </c>
      <c r="G756" t="s">
        <v>8274</v>
      </c>
      <c r="H756" s="9">
        <v>107</v>
      </c>
      <c r="I756">
        <v>31.97</v>
      </c>
      <c r="J756" t="s">
        <v>8360</v>
      </c>
      <c r="K756" s="12">
        <v>41796.422326388885</v>
      </c>
      <c r="L756" s="13">
        <v>41826.422326388885</v>
      </c>
      <c r="M756">
        <v>2014</v>
      </c>
    </row>
    <row r="757" spans="1:13" ht="30">
      <c r="A757">
        <v>3408</v>
      </c>
      <c r="B757" s="3" t="s">
        <v>3407</v>
      </c>
      <c r="C757" s="3" t="s">
        <v>7518</v>
      </c>
      <c r="D757" s="6">
        <v>500</v>
      </c>
      <c r="E757" s="8">
        <v>1055</v>
      </c>
      <c r="F757" t="s">
        <v>8218</v>
      </c>
      <c r="G757" t="s">
        <v>8274</v>
      </c>
      <c r="H757" s="9">
        <v>211</v>
      </c>
      <c r="I757">
        <v>58.61</v>
      </c>
      <c r="J757" t="s">
        <v>8359</v>
      </c>
      <c r="K757" s="12">
        <v>41808.991944444446</v>
      </c>
      <c r="L757" s="13">
        <v>41838.991944444446</v>
      </c>
      <c r="M757">
        <v>2014</v>
      </c>
    </row>
    <row r="758" spans="1:13" ht="30">
      <c r="A758">
        <v>3409</v>
      </c>
      <c r="B758" s="3" t="s">
        <v>3408</v>
      </c>
      <c r="C758" s="3" t="s">
        <v>7519</v>
      </c>
      <c r="D758" s="6">
        <v>500</v>
      </c>
      <c r="E758" s="8">
        <v>618</v>
      </c>
      <c r="F758" t="s">
        <v>8218</v>
      </c>
      <c r="G758" t="s">
        <v>8274</v>
      </c>
      <c r="H758" s="9">
        <v>124</v>
      </c>
      <c r="I758">
        <v>29.43</v>
      </c>
      <c r="J758" t="s">
        <v>8359</v>
      </c>
      <c r="K758" s="12">
        <v>42544.814328703709</v>
      </c>
      <c r="L758" s="13">
        <v>42582.873611111107</v>
      </c>
      <c r="M758">
        <v>2016</v>
      </c>
    </row>
    <row r="759" spans="1:13" ht="30">
      <c r="A759">
        <v>3410</v>
      </c>
      <c r="B759" s="3" t="s">
        <v>3409</v>
      </c>
      <c r="C759" s="3" t="s">
        <v>7520</v>
      </c>
      <c r="D759" s="6">
        <v>3000</v>
      </c>
      <c r="E759" s="8">
        <v>3255</v>
      </c>
      <c r="F759" t="s">
        <v>8218</v>
      </c>
      <c r="G759" t="s">
        <v>8274</v>
      </c>
      <c r="H759" s="9">
        <v>109</v>
      </c>
      <c r="I759">
        <v>81.38</v>
      </c>
      <c r="J759" t="s">
        <v>8360</v>
      </c>
      <c r="K759" s="12">
        <v>42500.041550925926</v>
      </c>
      <c r="L759" s="13">
        <v>42527.291666666672</v>
      </c>
      <c r="M759">
        <v>2016</v>
      </c>
    </row>
    <row r="760" spans="1:13" ht="30">
      <c r="A760">
        <v>3411</v>
      </c>
      <c r="B760" s="3" t="s">
        <v>3410</v>
      </c>
      <c r="C760" s="3" t="s">
        <v>7521</v>
      </c>
      <c r="D760" s="6">
        <v>15000</v>
      </c>
      <c r="E760" s="8">
        <v>15535</v>
      </c>
      <c r="F760" t="s">
        <v>8218</v>
      </c>
      <c r="G760" t="s">
        <v>8274</v>
      </c>
      <c r="H760" s="9">
        <v>104</v>
      </c>
      <c r="I760">
        <v>199.17</v>
      </c>
      <c r="J760" t="s">
        <v>8363</v>
      </c>
      <c r="K760" s="12">
        <v>42265.022824074069</v>
      </c>
      <c r="L760" s="13">
        <v>42285.022824074069</v>
      </c>
      <c r="M760">
        <v>2015</v>
      </c>
    </row>
    <row r="761" spans="1:13" ht="30">
      <c r="A761">
        <v>3412</v>
      </c>
      <c r="B761" s="3" t="s">
        <v>3411</v>
      </c>
      <c r="C761" s="3" t="s">
        <v>7522</v>
      </c>
      <c r="D761" s="6">
        <v>3000</v>
      </c>
      <c r="E761" s="8">
        <v>3000</v>
      </c>
      <c r="F761" t="s">
        <v>8218</v>
      </c>
      <c r="G761" t="s">
        <v>8274</v>
      </c>
      <c r="H761" s="9">
        <v>100</v>
      </c>
      <c r="I761">
        <v>115.38</v>
      </c>
      <c r="J761" t="s">
        <v>8360</v>
      </c>
      <c r="K761" s="12">
        <v>41879.959050925929</v>
      </c>
      <c r="L761" s="13">
        <v>41909.959050925929</v>
      </c>
      <c r="M761">
        <v>2014</v>
      </c>
    </row>
    <row r="762" spans="1:13" ht="30">
      <c r="A762">
        <v>3413</v>
      </c>
      <c r="B762" s="3" t="s">
        <v>3412</v>
      </c>
      <c r="C762" s="3" t="s">
        <v>7523</v>
      </c>
      <c r="D762" s="6">
        <v>500</v>
      </c>
      <c r="E762" s="8">
        <v>650</v>
      </c>
      <c r="F762" t="s">
        <v>8218</v>
      </c>
      <c r="G762" t="s">
        <v>8274</v>
      </c>
      <c r="H762" s="9">
        <v>130</v>
      </c>
      <c r="I762">
        <v>46.43</v>
      </c>
      <c r="J762" t="s">
        <v>8359</v>
      </c>
      <c r="K762" s="12">
        <v>42053.733078703706</v>
      </c>
      <c r="L762" s="13">
        <v>42063.207638888889</v>
      </c>
      <c r="M762">
        <v>2015</v>
      </c>
    </row>
    <row r="763" spans="1:13" ht="30">
      <c r="A763">
        <v>3414</v>
      </c>
      <c r="B763" s="3" t="s">
        <v>3413</v>
      </c>
      <c r="C763" s="3" t="s">
        <v>7524</v>
      </c>
      <c r="D763" s="6">
        <v>3000</v>
      </c>
      <c r="E763" s="8">
        <v>3105</v>
      </c>
      <c r="F763" t="s">
        <v>8218</v>
      </c>
      <c r="G763" t="s">
        <v>8274</v>
      </c>
      <c r="H763" s="9">
        <v>104</v>
      </c>
      <c r="I763">
        <v>70.569999999999993</v>
      </c>
      <c r="J763" t="s">
        <v>8360</v>
      </c>
      <c r="K763" s="12">
        <v>42675.832465277781</v>
      </c>
      <c r="L763" s="13">
        <v>42705.332638888889</v>
      </c>
      <c r="M763">
        <v>2016</v>
      </c>
    </row>
    <row r="764" spans="1:13" ht="30">
      <c r="A764">
        <v>3415</v>
      </c>
      <c r="B764" s="3" t="s">
        <v>3414</v>
      </c>
      <c r="C764" s="3" t="s">
        <v>7525</v>
      </c>
      <c r="D764" s="6">
        <v>200</v>
      </c>
      <c r="E764" s="8">
        <v>200</v>
      </c>
      <c r="F764" t="s">
        <v>8218</v>
      </c>
      <c r="G764" t="s">
        <v>8274</v>
      </c>
      <c r="H764" s="9">
        <v>100</v>
      </c>
      <c r="I764">
        <v>22.22</v>
      </c>
      <c r="J764" t="s">
        <v>8359</v>
      </c>
      <c r="K764" s="12">
        <v>42467.144166666665</v>
      </c>
      <c r="L764" s="13">
        <v>42477.979166666672</v>
      </c>
      <c r="M764">
        <v>2016</v>
      </c>
    </row>
    <row r="765" spans="1:13" ht="30">
      <c r="A765">
        <v>3416</v>
      </c>
      <c r="B765" s="3" t="s">
        <v>3415</v>
      </c>
      <c r="C765" s="3" t="s">
        <v>7526</v>
      </c>
      <c r="D765" s="6">
        <v>4000</v>
      </c>
      <c r="E765" s="8">
        <v>4784</v>
      </c>
      <c r="F765" t="s">
        <v>8218</v>
      </c>
      <c r="G765" t="s">
        <v>8274</v>
      </c>
      <c r="H765" s="9">
        <v>120</v>
      </c>
      <c r="I765">
        <v>159.47</v>
      </c>
      <c r="J765" t="s">
        <v>8360</v>
      </c>
      <c r="K765" s="12">
        <v>42089.412557870368</v>
      </c>
      <c r="L765" s="13">
        <v>42117.770833333328</v>
      </c>
      <c r="M765">
        <v>2015</v>
      </c>
    </row>
    <row r="766" spans="1:13" ht="30">
      <c r="A766">
        <v>3417</v>
      </c>
      <c r="B766" s="3" t="s">
        <v>3416</v>
      </c>
      <c r="C766" s="3" t="s">
        <v>7527</v>
      </c>
      <c r="D766" s="6">
        <v>1700</v>
      </c>
      <c r="E766" s="8">
        <v>1700.01</v>
      </c>
      <c r="F766" t="s">
        <v>8218</v>
      </c>
      <c r="G766" t="s">
        <v>8274</v>
      </c>
      <c r="H766" s="9">
        <v>100</v>
      </c>
      <c r="I766">
        <v>37.78</v>
      </c>
      <c r="J766" t="s">
        <v>8360</v>
      </c>
      <c r="K766" s="12">
        <v>41894.91375</v>
      </c>
      <c r="L766" s="13">
        <v>41938.029861111114</v>
      </c>
      <c r="M766">
        <v>2014</v>
      </c>
    </row>
    <row r="767" spans="1:13" ht="30">
      <c r="A767">
        <v>3418</v>
      </c>
      <c r="B767" s="3" t="s">
        <v>3417</v>
      </c>
      <c r="C767" s="3" t="s">
        <v>7528</v>
      </c>
      <c r="D767" s="6">
        <v>4000</v>
      </c>
      <c r="E767" s="8">
        <v>4035</v>
      </c>
      <c r="F767" t="s">
        <v>8218</v>
      </c>
      <c r="G767" t="s">
        <v>8274</v>
      </c>
      <c r="H767" s="9">
        <v>101</v>
      </c>
      <c r="I767">
        <v>72.05</v>
      </c>
      <c r="J767" t="s">
        <v>8360</v>
      </c>
      <c r="K767" s="12">
        <v>41752.83457175926</v>
      </c>
      <c r="L767" s="13">
        <v>41782.83457175926</v>
      </c>
      <c r="M767">
        <v>2014</v>
      </c>
    </row>
    <row r="768" spans="1:13" ht="45">
      <c r="A768">
        <v>3419</v>
      </c>
      <c r="B768" s="3" t="s">
        <v>3418</v>
      </c>
      <c r="C768" s="3" t="s">
        <v>7529</v>
      </c>
      <c r="D768" s="6">
        <v>2750</v>
      </c>
      <c r="E768" s="8">
        <v>2930</v>
      </c>
      <c r="F768" t="s">
        <v>8218</v>
      </c>
      <c r="G768" t="s">
        <v>8274</v>
      </c>
      <c r="H768" s="9">
        <v>107</v>
      </c>
      <c r="I768">
        <v>63.7</v>
      </c>
      <c r="J768" t="s">
        <v>8360</v>
      </c>
      <c r="K768" s="12">
        <v>42448.821585648147</v>
      </c>
      <c r="L768" s="13">
        <v>42466.895833333328</v>
      </c>
      <c r="M768">
        <v>2016</v>
      </c>
    </row>
    <row r="769" spans="1:13" ht="30">
      <c r="A769">
        <v>3420</v>
      </c>
      <c r="B769" s="3" t="s">
        <v>3419</v>
      </c>
      <c r="C769" s="3" t="s">
        <v>7530</v>
      </c>
      <c r="D769" s="6">
        <v>700</v>
      </c>
      <c r="E769" s="8">
        <v>966</v>
      </c>
      <c r="F769" t="s">
        <v>8218</v>
      </c>
      <c r="G769" t="s">
        <v>8274</v>
      </c>
      <c r="H769" s="9">
        <v>138</v>
      </c>
      <c r="I769">
        <v>28.41</v>
      </c>
      <c r="J769" t="s">
        <v>8359</v>
      </c>
      <c r="K769" s="12">
        <v>42405.090300925927</v>
      </c>
      <c r="L769" s="13">
        <v>42414</v>
      </c>
      <c r="M769">
        <v>2016</v>
      </c>
    </row>
    <row r="770" spans="1:13" ht="30">
      <c r="A770">
        <v>3421</v>
      </c>
      <c r="B770" s="3" t="s">
        <v>3420</v>
      </c>
      <c r="C770" s="3" t="s">
        <v>7531</v>
      </c>
      <c r="D770" s="6">
        <v>10000</v>
      </c>
      <c r="E770" s="8">
        <v>10115</v>
      </c>
      <c r="F770" t="s">
        <v>8218</v>
      </c>
      <c r="G770" t="s">
        <v>8274</v>
      </c>
      <c r="H770" s="9">
        <v>101</v>
      </c>
      <c r="I770">
        <v>103.21</v>
      </c>
      <c r="J770" t="s">
        <v>8362</v>
      </c>
      <c r="K770" s="12">
        <v>42037.791238425925</v>
      </c>
      <c r="L770" s="13">
        <v>42067.791238425925</v>
      </c>
      <c r="M770">
        <v>2015</v>
      </c>
    </row>
    <row r="771" spans="1:13" ht="30">
      <c r="A771">
        <v>3422</v>
      </c>
      <c r="B771" s="3" t="s">
        <v>3421</v>
      </c>
      <c r="C771" s="3" t="s">
        <v>7532</v>
      </c>
      <c r="D771" s="6">
        <v>3000</v>
      </c>
      <c r="E771" s="8">
        <v>3273</v>
      </c>
      <c r="F771" t="s">
        <v>8218</v>
      </c>
      <c r="G771" t="s">
        <v>8274</v>
      </c>
      <c r="H771" s="9">
        <v>109</v>
      </c>
      <c r="I771">
        <v>71.150000000000006</v>
      </c>
      <c r="J771" t="s">
        <v>8360</v>
      </c>
      <c r="K771" s="12">
        <v>42323.562222222223</v>
      </c>
      <c r="L771" s="13">
        <v>42352</v>
      </c>
      <c r="M771">
        <v>2015</v>
      </c>
    </row>
    <row r="772" spans="1:13" ht="30">
      <c r="A772">
        <v>3423</v>
      </c>
      <c r="B772" s="3" t="s">
        <v>3422</v>
      </c>
      <c r="C772" s="3" t="s">
        <v>7533</v>
      </c>
      <c r="D772" s="6">
        <v>250</v>
      </c>
      <c r="E772" s="8">
        <v>350</v>
      </c>
      <c r="F772" t="s">
        <v>8218</v>
      </c>
      <c r="G772" t="s">
        <v>8274</v>
      </c>
      <c r="H772" s="9">
        <v>140</v>
      </c>
      <c r="I772">
        <v>35</v>
      </c>
      <c r="J772" t="s">
        <v>8359</v>
      </c>
      <c r="K772" s="12">
        <v>42088.911354166667</v>
      </c>
      <c r="L772" s="13">
        <v>42118.911354166667</v>
      </c>
      <c r="M772">
        <v>2015</v>
      </c>
    </row>
    <row r="773" spans="1:13" ht="30">
      <c r="A773">
        <v>3424</v>
      </c>
      <c r="B773" s="3" t="s">
        <v>3423</v>
      </c>
      <c r="C773" s="3" t="s">
        <v>7534</v>
      </c>
      <c r="D773" s="6">
        <v>6000</v>
      </c>
      <c r="E773" s="8">
        <v>6215</v>
      </c>
      <c r="F773" t="s">
        <v>8218</v>
      </c>
      <c r="G773" t="s">
        <v>8274</v>
      </c>
      <c r="H773" s="9">
        <v>104</v>
      </c>
      <c r="I773">
        <v>81.78</v>
      </c>
      <c r="J773" t="s">
        <v>8361</v>
      </c>
      <c r="K773" s="12">
        <v>42018.676898148144</v>
      </c>
      <c r="L773" s="13">
        <v>42040.290972222225</v>
      </c>
      <c r="M773">
        <v>2015</v>
      </c>
    </row>
    <row r="774" spans="1:13" ht="30">
      <c r="A774">
        <v>3425</v>
      </c>
      <c r="B774" s="3" t="s">
        <v>3424</v>
      </c>
      <c r="C774" s="3" t="s">
        <v>7535</v>
      </c>
      <c r="D774" s="6">
        <v>30000</v>
      </c>
      <c r="E774" s="8">
        <v>30891.1</v>
      </c>
      <c r="F774" t="s">
        <v>8218</v>
      </c>
      <c r="G774" t="s">
        <v>8274</v>
      </c>
      <c r="H774" s="9">
        <v>103</v>
      </c>
      <c r="I774">
        <v>297.02999999999997</v>
      </c>
      <c r="J774" t="s">
        <v>8366</v>
      </c>
      <c r="K774" s="12">
        <v>41884.617314814815</v>
      </c>
      <c r="L774" s="13">
        <v>41916.617314814815</v>
      </c>
      <c r="M774">
        <v>2014</v>
      </c>
    </row>
    <row r="775" spans="1:13" ht="30">
      <c r="A775">
        <v>3426</v>
      </c>
      <c r="B775" s="3" t="s">
        <v>3425</v>
      </c>
      <c r="C775" s="3" t="s">
        <v>7536</v>
      </c>
      <c r="D775" s="6">
        <v>3750</v>
      </c>
      <c r="E775" s="8">
        <v>4055</v>
      </c>
      <c r="F775" t="s">
        <v>8218</v>
      </c>
      <c r="G775" t="s">
        <v>8274</v>
      </c>
      <c r="H775" s="9">
        <v>108</v>
      </c>
      <c r="I775">
        <v>46.61</v>
      </c>
      <c r="J775" t="s">
        <v>8360</v>
      </c>
      <c r="K775" s="12">
        <v>41884.056747685187</v>
      </c>
      <c r="L775" s="13">
        <v>41903.083333333336</v>
      </c>
      <c r="M775">
        <v>2014</v>
      </c>
    </row>
    <row r="776" spans="1:13" ht="30">
      <c r="A776">
        <v>3427</v>
      </c>
      <c r="B776" s="3" t="s">
        <v>3426</v>
      </c>
      <c r="C776" s="3" t="s">
        <v>7537</v>
      </c>
      <c r="D776" s="6">
        <v>1500</v>
      </c>
      <c r="E776" s="8">
        <v>1500</v>
      </c>
      <c r="F776" t="s">
        <v>8218</v>
      </c>
      <c r="G776" t="s">
        <v>8274</v>
      </c>
      <c r="H776" s="9">
        <v>100</v>
      </c>
      <c r="I776">
        <v>51.72</v>
      </c>
      <c r="J776" t="s">
        <v>8360</v>
      </c>
      <c r="K776" s="12">
        <v>41792.645277777774</v>
      </c>
      <c r="L776" s="13">
        <v>41822.645277777774</v>
      </c>
      <c r="M776">
        <v>2014</v>
      </c>
    </row>
    <row r="777" spans="1:13" ht="30">
      <c r="A777">
        <v>3428</v>
      </c>
      <c r="B777" s="3" t="s">
        <v>3427</v>
      </c>
      <c r="C777" s="3" t="s">
        <v>7538</v>
      </c>
      <c r="D777" s="6">
        <v>2000</v>
      </c>
      <c r="E777" s="8">
        <v>2055</v>
      </c>
      <c r="F777" t="s">
        <v>8218</v>
      </c>
      <c r="G777" t="s">
        <v>8274</v>
      </c>
      <c r="H777" s="9">
        <v>103</v>
      </c>
      <c r="I777">
        <v>40.29</v>
      </c>
      <c r="J777" t="s">
        <v>8360</v>
      </c>
      <c r="K777" s="12">
        <v>42038.720451388886</v>
      </c>
      <c r="L777" s="13">
        <v>42063.708333333328</v>
      </c>
      <c r="M777">
        <v>2015</v>
      </c>
    </row>
    <row r="778" spans="1:13" ht="30">
      <c r="A778">
        <v>3429</v>
      </c>
      <c r="B778" s="3" t="s">
        <v>3428</v>
      </c>
      <c r="C778" s="3" t="s">
        <v>7539</v>
      </c>
      <c r="D778" s="6">
        <v>150</v>
      </c>
      <c r="E778" s="8">
        <v>195</v>
      </c>
      <c r="F778" t="s">
        <v>8218</v>
      </c>
      <c r="G778" t="s">
        <v>8274</v>
      </c>
      <c r="H778" s="9">
        <v>130</v>
      </c>
      <c r="I778">
        <v>16.25</v>
      </c>
      <c r="J778" t="s">
        <v>8359</v>
      </c>
      <c r="K778" s="12">
        <v>42662.021539351852</v>
      </c>
      <c r="L778" s="13">
        <v>42676.021539351852</v>
      </c>
      <c r="M778">
        <v>2016</v>
      </c>
    </row>
    <row r="779" spans="1:13" ht="30">
      <c r="A779">
        <v>3430</v>
      </c>
      <c r="B779" s="3" t="s">
        <v>3429</v>
      </c>
      <c r="C779" s="3" t="s">
        <v>7540</v>
      </c>
      <c r="D779" s="6">
        <v>2000</v>
      </c>
      <c r="E779" s="8">
        <v>2170.9899999999998</v>
      </c>
      <c r="F779" t="s">
        <v>8218</v>
      </c>
      <c r="G779" t="s">
        <v>8274</v>
      </c>
      <c r="H779" s="9">
        <v>109</v>
      </c>
      <c r="I779">
        <v>30.15</v>
      </c>
      <c r="J779" t="s">
        <v>8360</v>
      </c>
      <c r="K779" s="12">
        <v>41820.945613425924</v>
      </c>
      <c r="L779" s="13">
        <v>41850.945613425924</v>
      </c>
      <c r="M779">
        <v>2014</v>
      </c>
    </row>
    <row r="780" spans="1:13" ht="30">
      <c r="A780">
        <v>3431</v>
      </c>
      <c r="B780" s="3" t="s">
        <v>3430</v>
      </c>
      <c r="C780" s="3" t="s">
        <v>7541</v>
      </c>
      <c r="D780" s="6">
        <v>2000</v>
      </c>
      <c r="E780" s="8">
        <v>2000</v>
      </c>
      <c r="F780" t="s">
        <v>8218</v>
      </c>
      <c r="G780" t="s">
        <v>8274</v>
      </c>
      <c r="H780" s="9">
        <v>100</v>
      </c>
      <c r="I780">
        <v>95.24</v>
      </c>
      <c r="J780" t="s">
        <v>8360</v>
      </c>
      <c r="K780" s="12">
        <v>41839.730937500004</v>
      </c>
      <c r="L780" s="13">
        <v>41869.730937500004</v>
      </c>
      <c r="M780">
        <v>2014</v>
      </c>
    </row>
    <row r="781" spans="1:13" ht="30">
      <c r="A781">
        <v>3432</v>
      </c>
      <c r="B781" s="3" t="s">
        <v>3431</v>
      </c>
      <c r="C781" s="3" t="s">
        <v>7542</v>
      </c>
      <c r="D781" s="6">
        <v>2000</v>
      </c>
      <c r="E781" s="8">
        <v>2193</v>
      </c>
      <c r="F781" t="s">
        <v>8218</v>
      </c>
      <c r="G781" t="s">
        <v>8274</v>
      </c>
      <c r="H781" s="9">
        <v>110</v>
      </c>
      <c r="I781">
        <v>52.21</v>
      </c>
      <c r="J781" t="s">
        <v>8360</v>
      </c>
      <c r="K781" s="12">
        <v>42380.581180555557</v>
      </c>
      <c r="L781" s="13">
        <v>42405.916666666672</v>
      </c>
      <c r="M781">
        <v>2016</v>
      </c>
    </row>
    <row r="782" spans="1:13" ht="30">
      <c r="A782">
        <v>3433</v>
      </c>
      <c r="B782" s="3" t="s">
        <v>3432</v>
      </c>
      <c r="C782" s="3" t="s">
        <v>7543</v>
      </c>
      <c r="D782" s="6">
        <v>9500</v>
      </c>
      <c r="E782" s="8">
        <v>9525</v>
      </c>
      <c r="F782" t="s">
        <v>8218</v>
      </c>
      <c r="G782" t="s">
        <v>8274</v>
      </c>
      <c r="H782" s="9">
        <v>100</v>
      </c>
      <c r="I782">
        <v>134.15</v>
      </c>
      <c r="J782" t="s">
        <v>8361</v>
      </c>
      <c r="K782" s="12">
        <v>41776.063136574077</v>
      </c>
      <c r="L782" s="13">
        <v>41807.125</v>
      </c>
      <c r="M782">
        <v>2014</v>
      </c>
    </row>
    <row r="783" spans="1:13" ht="30">
      <c r="A783">
        <v>3434</v>
      </c>
      <c r="B783" s="3" t="s">
        <v>3433</v>
      </c>
      <c r="C783" s="3" t="s">
        <v>7544</v>
      </c>
      <c r="D783" s="6">
        <v>10000</v>
      </c>
      <c r="E783" s="8">
        <v>10555</v>
      </c>
      <c r="F783" t="s">
        <v>8218</v>
      </c>
      <c r="G783" t="s">
        <v>8274</v>
      </c>
      <c r="H783" s="9">
        <v>106</v>
      </c>
      <c r="I783">
        <v>62.83</v>
      </c>
      <c r="J783" t="s">
        <v>8362</v>
      </c>
      <c r="K783" s="12">
        <v>41800.380428240744</v>
      </c>
      <c r="L783" s="13">
        <v>41830.380428240744</v>
      </c>
      <c r="M783">
        <v>2014</v>
      </c>
    </row>
    <row r="784" spans="1:13" ht="30">
      <c r="A784">
        <v>3435</v>
      </c>
      <c r="B784" s="3" t="s">
        <v>3434</v>
      </c>
      <c r="C784" s="3" t="s">
        <v>7545</v>
      </c>
      <c r="D784" s="6">
        <v>1000</v>
      </c>
      <c r="E784" s="8">
        <v>1120</v>
      </c>
      <c r="F784" t="s">
        <v>8218</v>
      </c>
      <c r="G784" t="s">
        <v>8274</v>
      </c>
      <c r="H784" s="9">
        <v>112</v>
      </c>
      <c r="I784">
        <v>58.95</v>
      </c>
      <c r="J784" t="s">
        <v>8360</v>
      </c>
      <c r="K784" s="12">
        <v>42572.61681712963</v>
      </c>
      <c r="L784" s="13">
        <v>42589.125</v>
      </c>
      <c r="M784">
        <v>2016</v>
      </c>
    </row>
    <row r="785" spans="1:13" ht="30">
      <c r="A785">
        <v>3436</v>
      </c>
      <c r="B785" s="3" t="s">
        <v>3435</v>
      </c>
      <c r="C785" s="3" t="s">
        <v>7546</v>
      </c>
      <c r="D785" s="6">
        <v>5000</v>
      </c>
      <c r="E785" s="8">
        <v>5295</v>
      </c>
      <c r="F785" t="s">
        <v>8218</v>
      </c>
      <c r="G785" t="s">
        <v>8274</v>
      </c>
      <c r="H785" s="9">
        <v>106</v>
      </c>
      <c r="I785">
        <v>143.11000000000001</v>
      </c>
      <c r="J785" t="s">
        <v>8361</v>
      </c>
      <c r="K785" s="12">
        <v>41851.541585648149</v>
      </c>
      <c r="L785" s="13">
        <v>41872.686111111114</v>
      </c>
      <c r="M785">
        <v>2014</v>
      </c>
    </row>
    <row r="786" spans="1:13" ht="30">
      <c r="A786">
        <v>3437</v>
      </c>
      <c r="B786" s="3" t="s">
        <v>3436</v>
      </c>
      <c r="C786" s="3" t="s">
        <v>7547</v>
      </c>
      <c r="D786" s="6">
        <v>3000</v>
      </c>
      <c r="E786" s="8">
        <v>3030</v>
      </c>
      <c r="F786" t="s">
        <v>8218</v>
      </c>
      <c r="G786" t="s">
        <v>8274</v>
      </c>
      <c r="H786" s="9">
        <v>101</v>
      </c>
      <c r="I786">
        <v>84.17</v>
      </c>
      <c r="J786" t="s">
        <v>8360</v>
      </c>
      <c r="K786" s="12">
        <v>42205.710879629631</v>
      </c>
      <c r="L786" s="13">
        <v>42235.710879629631</v>
      </c>
      <c r="M786">
        <v>2015</v>
      </c>
    </row>
    <row r="787" spans="1:13" ht="30">
      <c r="A787">
        <v>3438</v>
      </c>
      <c r="B787" s="3" t="s">
        <v>3437</v>
      </c>
      <c r="C787" s="3" t="s">
        <v>7548</v>
      </c>
      <c r="D787" s="6">
        <v>2500</v>
      </c>
      <c r="E787" s="8">
        <v>2605</v>
      </c>
      <c r="F787" t="s">
        <v>8218</v>
      </c>
      <c r="G787" t="s">
        <v>8274</v>
      </c>
      <c r="H787" s="9">
        <v>104</v>
      </c>
      <c r="I787">
        <v>186.07</v>
      </c>
      <c r="J787" t="s">
        <v>8360</v>
      </c>
      <c r="K787" s="12">
        <v>42100.927858796291</v>
      </c>
      <c r="L787" s="13">
        <v>42126.875</v>
      </c>
      <c r="M787">
        <v>2015</v>
      </c>
    </row>
    <row r="788" spans="1:13" ht="30">
      <c r="A788">
        <v>3439</v>
      </c>
      <c r="B788" s="3" t="s">
        <v>3438</v>
      </c>
      <c r="C788" s="3" t="s">
        <v>7549</v>
      </c>
      <c r="D788" s="6">
        <v>1200</v>
      </c>
      <c r="E788" s="8">
        <v>1616.14</v>
      </c>
      <c r="F788" t="s">
        <v>8218</v>
      </c>
      <c r="G788" t="s">
        <v>8274</v>
      </c>
      <c r="H788" s="9">
        <v>135</v>
      </c>
      <c r="I788">
        <v>89.79</v>
      </c>
      <c r="J788" t="s">
        <v>8360</v>
      </c>
      <c r="K788" s="12">
        <v>42374.911226851851</v>
      </c>
      <c r="L788" s="13">
        <v>42388.207638888889</v>
      </c>
      <c r="M788">
        <v>2016</v>
      </c>
    </row>
    <row r="789" spans="1:13" ht="30">
      <c r="A789">
        <v>3440</v>
      </c>
      <c r="B789" s="3" t="s">
        <v>3439</v>
      </c>
      <c r="C789" s="3" t="s">
        <v>7550</v>
      </c>
      <c r="D789" s="6">
        <v>5000</v>
      </c>
      <c r="E789" s="8">
        <v>5260.92</v>
      </c>
      <c r="F789" t="s">
        <v>8218</v>
      </c>
      <c r="G789" t="s">
        <v>8274</v>
      </c>
      <c r="H789" s="9">
        <v>105</v>
      </c>
      <c r="I789">
        <v>64.16</v>
      </c>
      <c r="J789" t="s">
        <v>8361</v>
      </c>
      <c r="K789" s="12">
        <v>41809.12300925926</v>
      </c>
      <c r="L789" s="13">
        <v>41831.677083333336</v>
      </c>
      <c r="M789">
        <v>2014</v>
      </c>
    </row>
    <row r="790" spans="1:13" ht="30">
      <c r="A790">
        <v>3441</v>
      </c>
      <c r="B790" s="3" t="s">
        <v>3440</v>
      </c>
      <c r="C790" s="3" t="s">
        <v>7551</v>
      </c>
      <c r="D790" s="6">
        <v>2500</v>
      </c>
      <c r="E790" s="8">
        <v>2565</v>
      </c>
      <c r="F790" t="s">
        <v>8218</v>
      </c>
      <c r="G790" t="s">
        <v>8274</v>
      </c>
      <c r="H790" s="9">
        <v>103</v>
      </c>
      <c r="I790">
        <v>59.65</v>
      </c>
      <c r="J790" t="s">
        <v>8360</v>
      </c>
      <c r="K790" s="12">
        <v>42294.429641203707</v>
      </c>
      <c r="L790" s="13">
        <v>42321.845138888893</v>
      </c>
      <c r="M790">
        <v>2015</v>
      </c>
    </row>
    <row r="791" spans="1:13" ht="45">
      <c r="A791">
        <v>3442</v>
      </c>
      <c r="B791" s="3" t="s">
        <v>3441</v>
      </c>
      <c r="C791" s="3" t="s">
        <v>7552</v>
      </c>
      <c r="D791" s="6">
        <v>250</v>
      </c>
      <c r="E791" s="8">
        <v>250</v>
      </c>
      <c r="F791" t="s">
        <v>8218</v>
      </c>
      <c r="G791" t="s">
        <v>8274</v>
      </c>
      <c r="H791" s="9">
        <v>100</v>
      </c>
      <c r="I791">
        <v>31.25</v>
      </c>
      <c r="J791" t="s">
        <v>8359</v>
      </c>
      <c r="K791" s="12">
        <v>42124.841111111105</v>
      </c>
      <c r="L791" s="13">
        <v>42154.841111111105</v>
      </c>
      <c r="M791">
        <v>2015</v>
      </c>
    </row>
    <row r="792" spans="1:13" ht="30">
      <c r="A792">
        <v>3443</v>
      </c>
      <c r="B792" s="3" t="s">
        <v>3442</v>
      </c>
      <c r="C792" s="3" t="s">
        <v>7553</v>
      </c>
      <c r="D792" s="6">
        <v>1000</v>
      </c>
      <c r="E792" s="8">
        <v>1855</v>
      </c>
      <c r="F792" t="s">
        <v>8218</v>
      </c>
      <c r="G792" t="s">
        <v>8274</v>
      </c>
      <c r="H792" s="9">
        <v>186</v>
      </c>
      <c r="I792">
        <v>41.22</v>
      </c>
      <c r="J792" t="s">
        <v>8360</v>
      </c>
      <c r="K792" s="12">
        <v>41861.524837962963</v>
      </c>
      <c r="L792" s="13">
        <v>41891.524837962963</v>
      </c>
      <c r="M792">
        <v>2014</v>
      </c>
    </row>
    <row r="793" spans="1:13" ht="30">
      <c r="A793">
        <v>3444</v>
      </c>
      <c r="B793" s="3" t="s">
        <v>3443</v>
      </c>
      <c r="C793" s="3" t="s">
        <v>7554</v>
      </c>
      <c r="D793" s="6">
        <v>300</v>
      </c>
      <c r="E793" s="8">
        <v>867</v>
      </c>
      <c r="F793" t="s">
        <v>8218</v>
      </c>
      <c r="G793" t="s">
        <v>8274</v>
      </c>
      <c r="H793" s="9">
        <v>289</v>
      </c>
      <c r="I793">
        <v>43.35</v>
      </c>
      <c r="J793" t="s">
        <v>8359</v>
      </c>
      <c r="K793" s="12">
        <v>42521.291504629626</v>
      </c>
      <c r="L793" s="13">
        <v>42529.582638888889</v>
      </c>
      <c r="M793">
        <v>2016</v>
      </c>
    </row>
    <row r="794" spans="1:13" ht="30">
      <c r="A794">
        <v>3445</v>
      </c>
      <c r="B794" s="3" t="s">
        <v>3444</v>
      </c>
      <c r="C794" s="3" t="s">
        <v>7555</v>
      </c>
      <c r="D794" s="6">
        <v>2000</v>
      </c>
      <c r="E794" s="8">
        <v>2000</v>
      </c>
      <c r="F794" t="s">
        <v>8218</v>
      </c>
      <c r="G794" t="s">
        <v>8274</v>
      </c>
      <c r="H794" s="9">
        <v>100</v>
      </c>
      <c r="I794">
        <v>64.52</v>
      </c>
      <c r="J794" t="s">
        <v>8360</v>
      </c>
      <c r="K794" s="12">
        <v>42272.530509259261</v>
      </c>
      <c r="L794" s="13">
        <v>42300.530509259261</v>
      </c>
      <c r="M794">
        <v>2015</v>
      </c>
    </row>
    <row r="795" spans="1:13" ht="45">
      <c r="A795">
        <v>3446</v>
      </c>
      <c r="B795" s="3" t="s">
        <v>3445</v>
      </c>
      <c r="C795" s="3" t="s">
        <v>7556</v>
      </c>
      <c r="D795" s="6">
        <v>1000</v>
      </c>
      <c r="E795" s="8">
        <v>1082</v>
      </c>
      <c r="F795" t="s">
        <v>8218</v>
      </c>
      <c r="G795" t="s">
        <v>8274</v>
      </c>
      <c r="H795" s="9">
        <v>108</v>
      </c>
      <c r="I795">
        <v>43.28</v>
      </c>
      <c r="J795" t="s">
        <v>8360</v>
      </c>
      <c r="K795" s="12">
        <v>42016.832465277781</v>
      </c>
      <c r="L795" s="13">
        <v>42040.513888888891</v>
      </c>
      <c r="M795">
        <v>2015</v>
      </c>
    </row>
    <row r="796" spans="1:13" ht="30">
      <c r="A796">
        <v>3447</v>
      </c>
      <c r="B796" s="3" t="s">
        <v>3446</v>
      </c>
      <c r="C796" s="3" t="s">
        <v>7557</v>
      </c>
      <c r="D796" s="6">
        <v>1000</v>
      </c>
      <c r="E796" s="8">
        <v>1078</v>
      </c>
      <c r="F796" t="s">
        <v>8218</v>
      </c>
      <c r="G796" t="s">
        <v>8274</v>
      </c>
      <c r="H796" s="9">
        <v>108</v>
      </c>
      <c r="I796">
        <v>77</v>
      </c>
      <c r="J796" t="s">
        <v>8360</v>
      </c>
      <c r="K796" s="12">
        <v>42402.889027777783</v>
      </c>
      <c r="L796" s="13">
        <v>42447.847361111111</v>
      </c>
      <c r="M796">
        <v>2016</v>
      </c>
    </row>
    <row r="797" spans="1:13" ht="30">
      <c r="A797">
        <v>3448</v>
      </c>
      <c r="B797" s="3" t="s">
        <v>3447</v>
      </c>
      <c r="C797" s="3" t="s">
        <v>7558</v>
      </c>
      <c r="D797" s="6">
        <v>2100</v>
      </c>
      <c r="E797" s="8">
        <v>2305</v>
      </c>
      <c r="F797" t="s">
        <v>8218</v>
      </c>
      <c r="G797" t="s">
        <v>8274</v>
      </c>
      <c r="H797" s="9">
        <v>110</v>
      </c>
      <c r="I797">
        <v>51.22</v>
      </c>
      <c r="J797" t="s">
        <v>8360</v>
      </c>
      <c r="K797" s="12">
        <v>41960.119085648148</v>
      </c>
      <c r="L797" s="13">
        <v>41990.119085648148</v>
      </c>
      <c r="M797">
        <v>2014</v>
      </c>
    </row>
    <row r="798" spans="1:13" ht="30">
      <c r="A798">
        <v>3449</v>
      </c>
      <c r="B798" s="3" t="s">
        <v>3448</v>
      </c>
      <c r="C798" s="3" t="s">
        <v>7559</v>
      </c>
      <c r="D798" s="6">
        <v>800</v>
      </c>
      <c r="E798" s="8">
        <v>1365</v>
      </c>
      <c r="F798" t="s">
        <v>8218</v>
      </c>
      <c r="G798" t="s">
        <v>8274</v>
      </c>
      <c r="H798" s="9">
        <v>171</v>
      </c>
      <c r="I798">
        <v>68.25</v>
      </c>
      <c r="J798" t="s">
        <v>8359</v>
      </c>
      <c r="K798" s="12">
        <v>42532.052523148144</v>
      </c>
      <c r="L798" s="13">
        <v>42560.166666666672</v>
      </c>
      <c r="M798">
        <v>2016</v>
      </c>
    </row>
    <row r="799" spans="1:13" ht="30">
      <c r="A799">
        <v>3450</v>
      </c>
      <c r="B799" s="3" t="s">
        <v>3449</v>
      </c>
      <c r="C799" s="3" t="s">
        <v>7560</v>
      </c>
      <c r="D799" s="6">
        <v>500</v>
      </c>
      <c r="E799" s="8">
        <v>760</v>
      </c>
      <c r="F799" t="s">
        <v>8218</v>
      </c>
      <c r="G799" t="s">
        <v>8274</v>
      </c>
      <c r="H799" s="9">
        <v>152</v>
      </c>
      <c r="I799">
        <v>19.489999999999998</v>
      </c>
      <c r="J799" t="s">
        <v>8359</v>
      </c>
      <c r="K799" s="12">
        <v>42036.704525462963</v>
      </c>
      <c r="L799" s="13">
        <v>42096.662858796291</v>
      </c>
      <c r="M799">
        <v>2015</v>
      </c>
    </row>
    <row r="800" spans="1:13" ht="30">
      <c r="A800">
        <v>3451</v>
      </c>
      <c r="B800" s="3" t="s">
        <v>3450</v>
      </c>
      <c r="C800" s="3" t="s">
        <v>7561</v>
      </c>
      <c r="D800" s="6">
        <v>650</v>
      </c>
      <c r="E800" s="8">
        <v>658</v>
      </c>
      <c r="F800" t="s">
        <v>8218</v>
      </c>
      <c r="G800" t="s">
        <v>8274</v>
      </c>
      <c r="H800" s="9">
        <v>101</v>
      </c>
      <c r="I800">
        <v>41.13</v>
      </c>
      <c r="J800" t="s">
        <v>8359</v>
      </c>
      <c r="K800" s="12">
        <v>42088.723692129628</v>
      </c>
      <c r="L800" s="13">
        <v>42115.723692129628</v>
      </c>
      <c r="M800">
        <v>2015</v>
      </c>
    </row>
    <row r="801" spans="1:13" ht="30">
      <c r="A801">
        <v>3452</v>
      </c>
      <c r="B801" s="3" t="s">
        <v>3451</v>
      </c>
      <c r="C801" s="3" t="s">
        <v>7562</v>
      </c>
      <c r="D801" s="6">
        <v>1000</v>
      </c>
      <c r="E801" s="8">
        <v>1532</v>
      </c>
      <c r="F801" t="s">
        <v>8218</v>
      </c>
      <c r="G801" t="s">
        <v>8274</v>
      </c>
      <c r="H801" s="9">
        <v>153</v>
      </c>
      <c r="I801">
        <v>41.41</v>
      </c>
      <c r="J801" t="s">
        <v>8360</v>
      </c>
      <c r="K801" s="12">
        <v>41820.639189814814</v>
      </c>
      <c r="L801" s="13">
        <v>41843.165972222225</v>
      </c>
      <c r="M801">
        <v>2014</v>
      </c>
    </row>
    <row r="802" spans="1:13" ht="30">
      <c r="A802">
        <v>3453</v>
      </c>
      <c r="B802" s="3" t="s">
        <v>3452</v>
      </c>
      <c r="C802" s="3" t="s">
        <v>7563</v>
      </c>
      <c r="D802" s="6">
        <v>300</v>
      </c>
      <c r="E802" s="8">
        <v>385</v>
      </c>
      <c r="F802" t="s">
        <v>8218</v>
      </c>
      <c r="G802" t="s">
        <v>8274</v>
      </c>
      <c r="H802" s="9">
        <v>128</v>
      </c>
      <c r="I802">
        <v>27.5</v>
      </c>
      <c r="J802" t="s">
        <v>8359</v>
      </c>
      <c r="K802" s="12">
        <v>42535.97865740741</v>
      </c>
      <c r="L802" s="13">
        <v>42595.97865740741</v>
      </c>
      <c r="M802">
        <v>2016</v>
      </c>
    </row>
    <row r="803" spans="1:13" ht="45">
      <c r="A803">
        <v>3454</v>
      </c>
      <c r="B803" s="3" t="s">
        <v>3453</v>
      </c>
      <c r="C803" s="3" t="s">
        <v>7564</v>
      </c>
      <c r="D803" s="6">
        <v>700</v>
      </c>
      <c r="E803" s="8">
        <v>705</v>
      </c>
      <c r="F803" t="s">
        <v>8218</v>
      </c>
      <c r="G803" t="s">
        <v>8274</v>
      </c>
      <c r="H803" s="9">
        <v>101</v>
      </c>
      <c r="I803">
        <v>33.57</v>
      </c>
      <c r="J803" t="s">
        <v>8359</v>
      </c>
      <c r="K803" s="12">
        <v>41821.698599537034</v>
      </c>
      <c r="L803" s="13">
        <v>41851.698599537034</v>
      </c>
      <c r="M803">
        <v>2014</v>
      </c>
    </row>
    <row r="804" spans="1:13" ht="45">
      <c r="A804">
        <v>3455</v>
      </c>
      <c r="B804" s="3" t="s">
        <v>3454</v>
      </c>
      <c r="C804" s="3" t="s">
        <v>7565</v>
      </c>
      <c r="D804" s="6">
        <v>10000</v>
      </c>
      <c r="E804" s="8">
        <v>10065</v>
      </c>
      <c r="F804" t="s">
        <v>8218</v>
      </c>
      <c r="G804" t="s">
        <v>8274</v>
      </c>
      <c r="H804" s="9">
        <v>101</v>
      </c>
      <c r="I804">
        <v>145.87</v>
      </c>
      <c r="J804" t="s">
        <v>8362</v>
      </c>
      <c r="K804" s="12">
        <v>42626.7503125</v>
      </c>
      <c r="L804" s="13">
        <v>42656.7503125</v>
      </c>
      <c r="M804">
        <v>2016</v>
      </c>
    </row>
    <row r="805" spans="1:13" ht="30">
      <c r="A805">
        <v>3456</v>
      </c>
      <c r="B805" s="3" t="s">
        <v>3455</v>
      </c>
      <c r="C805" s="3" t="s">
        <v>7566</v>
      </c>
      <c r="D805" s="6">
        <v>3000</v>
      </c>
      <c r="E805" s="8">
        <v>5739</v>
      </c>
      <c r="F805" t="s">
        <v>8218</v>
      </c>
      <c r="G805" t="s">
        <v>8274</v>
      </c>
      <c r="H805" s="9">
        <v>191</v>
      </c>
      <c r="I805">
        <v>358.69</v>
      </c>
      <c r="J805" t="s">
        <v>8360</v>
      </c>
      <c r="K805" s="12">
        <v>41821.205636574072</v>
      </c>
      <c r="L805" s="13">
        <v>41852.290972222225</v>
      </c>
      <c r="M805">
        <v>2014</v>
      </c>
    </row>
    <row r="806" spans="1:13" ht="30">
      <c r="A806">
        <v>3457</v>
      </c>
      <c r="B806" s="3" t="s">
        <v>3456</v>
      </c>
      <c r="C806" s="3" t="s">
        <v>7567</v>
      </c>
      <c r="D806" s="6">
        <v>2000</v>
      </c>
      <c r="E806" s="8">
        <v>2804</v>
      </c>
      <c r="F806" t="s">
        <v>8218</v>
      </c>
      <c r="G806" t="s">
        <v>8274</v>
      </c>
      <c r="H806" s="9">
        <v>140</v>
      </c>
      <c r="I806">
        <v>50.98</v>
      </c>
      <c r="J806" t="s">
        <v>8360</v>
      </c>
      <c r="K806" s="12">
        <v>42016.706678240742</v>
      </c>
      <c r="L806" s="13">
        <v>42047.249305555553</v>
      </c>
      <c r="M806">
        <v>2015</v>
      </c>
    </row>
    <row r="807" spans="1:13" ht="30">
      <c r="A807">
        <v>3458</v>
      </c>
      <c r="B807" s="3" t="s">
        <v>3457</v>
      </c>
      <c r="C807" s="3" t="s">
        <v>7568</v>
      </c>
      <c r="D807" s="6">
        <v>978</v>
      </c>
      <c r="E807" s="8">
        <v>1216</v>
      </c>
      <c r="F807" t="s">
        <v>8218</v>
      </c>
      <c r="G807" t="s">
        <v>8274</v>
      </c>
      <c r="H807" s="9">
        <v>124</v>
      </c>
      <c r="I807">
        <v>45.04</v>
      </c>
      <c r="J807" t="s">
        <v>8359</v>
      </c>
      <c r="K807" s="12">
        <v>42011.202581018515</v>
      </c>
      <c r="L807" s="13">
        <v>42038.185416666667</v>
      </c>
      <c r="M807">
        <v>2015</v>
      </c>
    </row>
    <row r="808" spans="1:13" ht="30">
      <c r="A808">
        <v>3459</v>
      </c>
      <c r="B808" s="3" t="s">
        <v>3458</v>
      </c>
      <c r="C808" s="3" t="s">
        <v>7569</v>
      </c>
      <c r="D808" s="6">
        <v>500</v>
      </c>
      <c r="E808" s="8">
        <v>631</v>
      </c>
      <c r="F808" t="s">
        <v>8218</v>
      </c>
      <c r="G808" t="s">
        <v>8274</v>
      </c>
      <c r="H808" s="9">
        <v>126</v>
      </c>
      <c r="I808">
        <v>17.53</v>
      </c>
      <c r="J808" t="s">
        <v>8359</v>
      </c>
      <c r="K808" s="12">
        <v>42480.479861111111</v>
      </c>
      <c r="L808" s="13">
        <v>42510.479861111111</v>
      </c>
      <c r="M808">
        <v>2016</v>
      </c>
    </row>
    <row r="809" spans="1:13" ht="30">
      <c r="A809">
        <v>3460</v>
      </c>
      <c r="B809" s="3" t="s">
        <v>3459</v>
      </c>
      <c r="C809" s="3" t="s">
        <v>7570</v>
      </c>
      <c r="D809" s="6">
        <v>500</v>
      </c>
      <c r="E809" s="8">
        <v>950</v>
      </c>
      <c r="F809" t="s">
        <v>8218</v>
      </c>
      <c r="G809" t="s">
        <v>8274</v>
      </c>
      <c r="H809" s="9">
        <v>190</v>
      </c>
      <c r="I809">
        <v>50</v>
      </c>
      <c r="J809" t="s">
        <v>8359</v>
      </c>
      <c r="K809" s="12">
        <v>41852.527222222219</v>
      </c>
      <c r="L809" s="13">
        <v>41866.527222222219</v>
      </c>
      <c r="M809">
        <v>2014</v>
      </c>
    </row>
    <row r="810" spans="1:13" ht="30">
      <c r="A810">
        <v>3461</v>
      </c>
      <c r="B810" s="3" t="s">
        <v>3460</v>
      </c>
      <c r="C810" s="3" t="s">
        <v>7571</v>
      </c>
      <c r="D810" s="6">
        <v>500</v>
      </c>
      <c r="E810" s="8">
        <v>695</v>
      </c>
      <c r="F810" t="s">
        <v>8218</v>
      </c>
      <c r="G810" t="s">
        <v>8274</v>
      </c>
      <c r="H810" s="9">
        <v>139</v>
      </c>
      <c r="I810">
        <v>57.92</v>
      </c>
      <c r="J810" t="s">
        <v>8359</v>
      </c>
      <c r="K810" s="12">
        <v>42643.632858796293</v>
      </c>
      <c r="L810" s="13">
        <v>42672.125</v>
      </c>
      <c r="M810">
        <v>2016</v>
      </c>
    </row>
    <row r="811" spans="1:13" ht="30">
      <c r="A811">
        <v>3462</v>
      </c>
      <c r="B811" s="3" t="s">
        <v>3461</v>
      </c>
      <c r="C811" s="3" t="s">
        <v>7572</v>
      </c>
      <c r="D811" s="6">
        <v>250</v>
      </c>
      <c r="E811" s="8">
        <v>505</v>
      </c>
      <c r="F811" t="s">
        <v>8218</v>
      </c>
      <c r="G811" t="s">
        <v>8274</v>
      </c>
      <c r="H811" s="9">
        <v>202</v>
      </c>
      <c r="I811">
        <v>29.71</v>
      </c>
      <c r="J811" t="s">
        <v>8359</v>
      </c>
      <c r="K811" s="12">
        <v>42179.898472222223</v>
      </c>
      <c r="L811" s="13">
        <v>42195.75</v>
      </c>
      <c r="M811">
        <v>2015</v>
      </c>
    </row>
    <row r="812" spans="1:13" ht="30">
      <c r="A812">
        <v>3463</v>
      </c>
      <c r="B812" s="3" t="s">
        <v>3462</v>
      </c>
      <c r="C812" s="3" t="s">
        <v>7573</v>
      </c>
      <c r="D812" s="6">
        <v>10000</v>
      </c>
      <c r="E812" s="8">
        <v>10338</v>
      </c>
      <c r="F812" t="s">
        <v>8218</v>
      </c>
      <c r="G812" t="s">
        <v>8274</v>
      </c>
      <c r="H812" s="9">
        <v>103</v>
      </c>
      <c r="I812">
        <v>90.68</v>
      </c>
      <c r="J812" t="s">
        <v>8362</v>
      </c>
      <c r="K812" s="12">
        <v>42612.918807870374</v>
      </c>
      <c r="L812" s="13">
        <v>42654.165972222225</v>
      </c>
      <c r="M812">
        <v>2016</v>
      </c>
    </row>
    <row r="813" spans="1:13" ht="45">
      <c r="A813">
        <v>3464</v>
      </c>
      <c r="B813" s="3" t="s">
        <v>3463</v>
      </c>
      <c r="C813" s="3" t="s">
        <v>7574</v>
      </c>
      <c r="D813" s="6">
        <v>5000</v>
      </c>
      <c r="E813" s="8">
        <v>5116.18</v>
      </c>
      <c r="F813" t="s">
        <v>8218</v>
      </c>
      <c r="G813" t="s">
        <v>8274</v>
      </c>
      <c r="H813" s="9">
        <v>102</v>
      </c>
      <c r="I813">
        <v>55.01</v>
      </c>
      <c r="J813" t="s">
        <v>8361</v>
      </c>
      <c r="K813" s="12">
        <v>42575.130057870367</v>
      </c>
      <c r="L813" s="13">
        <v>42605.130057870367</v>
      </c>
      <c r="M813">
        <v>2016</v>
      </c>
    </row>
    <row r="814" spans="1:13" ht="30">
      <c r="A814">
        <v>3465</v>
      </c>
      <c r="B814" s="3" t="s">
        <v>3464</v>
      </c>
      <c r="C814" s="3" t="s">
        <v>7575</v>
      </c>
      <c r="D814" s="6">
        <v>2000</v>
      </c>
      <c r="E814" s="8">
        <v>2060</v>
      </c>
      <c r="F814" t="s">
        <v>8218</v>
      </c>
      <c r="G814" t="s">
        <v>8274</v>
      </c>
      <c r="H814" s="9">
        <v>103</v>
      </c>
      <c r="I814">
        <v>57.22</v>
      </c>
      <c r="J814" t="s">
        <v>8360</v>
      </c>
      <c r="K814" s="12">
        <v>42200.625833333332</v>
      </c>
      <c r="L814" s="13">
        <v>42225.666666666672</v>
      </c>
      <c r="M814">
        <v>2015</v>
      </c>
    </row>
    <row r="815" spans="1:13" ht="30">
      <c r="A815">
        <v>3466</v>
      </c>
      <c r="B815" s="3" t="s">
        <v>3465</v>
      </c>
      <c r="C815" s="3" t="s">
        <v>7576</v>
      </c>
      <c r="D815" s="6">
        <v>3500</v>
      </c>
      <c r="E815" s="8">
        <v>4450</v>
      </c>
      <c r="F815" t="s">
        <v>8218</v>
      </c>
      <c r="G815" t="s">
        <v>8274</v>
      </c>
      <c r="H815" s="9">
        <v>127</v>
      </c>
      <c r="I815">
        <v>72.95</v>
      </c>
      <c r="J815" t="s">
        <v>8360</v>
      </c>
      <c r="K815" s="12">
        <v>42420.019097222219</v>
      </c>
      <c r="L815" s="13">
        <v>42479.977430555555</v>
      </c>
      <c r="M815">
        <v>2016</v>
      </c>
    </row>
    <row r="816" spans="1:13">
      <c r="A816">
        <v>3467</v>
      </c>
      <c r="B816" s="3" t="s">
        <v>3466</v>
      </c>
      <c r="C816" s="3" t="s">
        <v>7577</v>
      </c>
      <c r="D816" s="6">
        <v>3000</v>
      </c>
      <c r="E816" s="8">
        <v>3030</v>
      </c>
      <c r="F816" t="s">
        <v>8218</v>
      </c>
      <c r="G816" t="s">
        <v>8274</v>
      </c>
      <c r="H816" s="9">
        <v>101</v>
      </c>
      <c r="I816">
        <v>64.47</v>
      </c>
      <c r="J816" t="s">
        <v>8360</v>
      </c>
      <c r="K816" s="12">
        <v>42053.671666666662</v>
      </c>
      <c r="L816" s="13">
        <v>42083.630000000005</v>
      </c>
      <c r="M816">
        <v>2015</v>
      </c>
    </row>
    <row r="817" spans="1:13" ht="30">
      <c r="A817">
        <v>3468</v>
      </c>
      <c r="B817" s="3" t="s">
        <v>3467</v>
      </c>
      <c r="C817" s="3" t="s">
        <v>7578</v>
      </c>
      <c r="D817" s="6">
        <v>10000</v>
      </c>
      <c r="E817" s="8">
        <v>12178</v>
      </c>
      <c r="F817" t="s">
        <v>8218</v>
      </c>
      <c r="G817" t="s">
        <v>8274</v>
      </c>
      <c r="H817" s="9">
        <v>122</v>
      </c>
      <c r="I817">
        <v>716.35</v>
      </c>
      <c r="J817" t="s">
        <v>8362</v>
      </c>
      <c r="K817" s="12">
        <v>42605.765381944439</v>
      </c>
      <c r="L817" s="13">
        <v>42634.125</v>
      </c>
      <c r="M817">
        <v>2016</v>
      </c>
    </row>
    <row r="818" spans="1:13" ht="30">
      <c r="A818">
        <v>3469</v>
      </c>
      <c r="B818" s="3" t="s">
        <v>3468</v>
      </c>
      <c r="C818" s="3" t="s">
        <v>7579</v>
      </c>
      <c r="D818" s="6">
        <v>2800</v>
      </c>
      <c r="E818" s="8">
        <v>3175</v>
      </c>
      <c r="F818" t="s">
        <v>8218</v>
      </c>
      <c r="G818" t="s">
        <v>8274</v>
      </c>
      <c r="H818" s="9">
        <v>113</v>
      </c>
      <c r="I818">
        <v>50.4</v>
      </c>
      <c r="J818" t="s">
        <v>8360</v>
      </c>
      <c r="K818" s="12">
        <v>42458.641724537039</v>
      </c>
      <c r="L818" s="13">
        <v>42488.641724537039</v>
      </c>
      <c r="M818">
        <v>2016</v>
      </c>
    </row>
    <row r="819" spans="1:13" ht="30">
      <c r="A819">
        <v>3470</v>
      </c>
      <c r="B819" s="3" t="s">
        <v>3469</v>
      </c>
      <c r="C819" s="3" t="s">
        <v>7580</v>
      </c>
      <c r="D819" s="6">
        <v>250</v>
      </c>
      <c r="E819" s="8">
        <v>375</v>
      </c>
      <c r="F819" t="s">
        <v>8218</v>
      </c>
      <c r="G819" t="s">
        <v>8274</v>
      </c>
      <c r="H819" s="9">
        <v>150</v>
      </c>
      <c r="I819">
        <v>41.67</v>
      </c>
      <c r="J819" t="s">
        <v>8359</v>
      </c>
      <c r="K819" s="12">
        <v>42529.022013888884</v>
      </c>
      <c r="L819" s="13">
        <v>42566.901388888888</v>
      </c>
      <c r="M819">
        <v>2016</v>
      </c>
    </row>
    <row r="820" spans="1:13" ht="30">
      <c r="A820">
        <v>3471</v>
      </c>
      <c r="B820" s="3" t="s">
        <v>3470</v>
      </c>
      <c r="C820" s="3" t="s">
        <v>7581</v>
      </c>
      <c r="D820" s="6">
        <v>500</v>
      </c>
      <c r="E820" s="8">
        <v>1073</v>
      </c>
      <c r="F820" t="s">
        <v>8218</v>
      </c>
      <c r="G820" t="s">
        <v>8274</v>
      </c>
      <c r="H820" s="9">
        <v>215</v>
      </c>
      <c r="I820">
        <v>35.770000000000003</v>
      </c>
      <c r="J820" t="s">
        <v>8359</v>
      </c>
      <c r="K820" s="12">
        <v>41841.820486111108</v>
      </c>
      <c r="L820" s="13">
        <v>41882.833333333336</v>
      </c>
      <c r="M820">
        <v>2014</v>
      </c>
    </row>
    <row r="821" spans="1:13" ht="30">
      <c r="A821">
        <v>3472</v>
      </c>
      <c r="B821" s="3" t="s">
        <v>3471</v>
      </c>
      <c r="C821" s="3" t="s">
        <v>7582</v>
      </c>
      <c r="D821" s="6">
        <v>2000</v>
      </c>
      <c r="E821" s="8">
        <v>2041</v>
      </c>
      <c r="F821" t="s">
        <v>8218</v>
      </c>
      <c r="G821" t="s">
        <v>8274</v>
      </c>
      <c r="H821" s="9">
        <v>102</v>
      </c>
      <c r="I821">
        <v>88.74</v>
      </c>
      <c r="J821" t="s">
        <v>8360</v>
      </c>
      <c r="K821" s="12">
        <v>41928.170497685183</v>
      </c>
      <c r="L821" s="13">
        <v>41949.249305555553</v>
      </c>
      <c r="M821">
        <v>2014</v>
      </c>
    </row>
    <row r="822" spans="1:13" ht="30">
      <c r="A822">
        <v>3473</v>
      </c>
      <c r="B822" s="3" t="s">
        <v>3472</v>
      </c>
      <c r="C822" s="3" t="s">
        <v>7583</v>
      </c>
      <c r="D822" s="6">
        <v>4900</v>
      </c>
      <c r="E822" s="8">
        <v>4900</v>
      </c>
      <c r="F822" t="s">
        <v>8218</v>
      </c>
      <c r="G822" t="s">
        <v>8274</v>
      </c>
      <c r="H822" s="9">
        <v>100</v>
      </c>
      <c r="I822">
        <v>148.47999999999999</v>
      </c>
      <c r="J822" t="s">
        <v>8360</v>
      </c>
      <c r="K822" s="12">
        <v>42062.834444444445</v>
      </c>
      <c r="L822" s="13">
        <v>42083.852083333331</v>
      </c>
      <c r="M822">
        <v>2015</v>
      </c>
    </row>
    <row r="823" spans="1:13" ht="30">
      <c r="A823">
        <v>3474</v>
      </c>
      <c r="B823" s="3" t="s">
        <v>3473</v>
      </c>
      <c r="C823" s="3" t="s">
        <v>7584</v>
      </c>
      <c r="D823" s="6">
        <v>2000</v>
      </c>
      <c r="E823" s="8">
        <v>2020</v>
      </c>
      <c r="F823" t="s">
        <v>8218</v>
      </c>
      <c r="G823" t="s">
        <v>8274</v>
      </c>
      <c r="H823" s="9">
        <v>101</v>
      </c>
      <c r="I823">
        <v>51.79</v>
      </c>
      <c r="J823" t="s">
        <v>8360</v>
      </c>
      <c r="K823" s="12">
        <v>42541.501516203702</v>
      </c>
      <c r="L823" s="13">
        <v>42571.501516203702</v>
      </c>
      <c r="M823">
        <v>2016</v>
      </c>
    </row>
    <row r="824" spans="1:13" ht="30">
      <c r="A824">
        <v>3475</v>
      </c>
      <c r="B824" s="3" t="s">
        <v>3474</v>
      </c>
      <c r="C824" s="3" t="s">
        <v>7585</v>
      </c>
      <c r="D824" s="6">
        <v>300</v>
      </c>
      <c r="E824" s="8">
        <v>340</v>
      </c>
      <c r="F824" t="s">
        <v>8218</v>
      </c>
      <c r="G824" t="s">
        <v>8274</v>
      </c>
      <c r="H824" s="9">
        <v>113</v>
      </c>
      <c r="I824">
        <v>20</v>
      </c>
      <c r="J824" t="s">
        <v>8359</v>
      </c>
      <c r="K824" s="12">
        <v>41918.880833333329</v>
      </c>
      <c r="L824" s="13">
        <v>41946</v>
      </c>
      <c r="M824">
        <v>2014</v>
      </c>
    </row>
    <row r="825" spans="1:13" ht="30">
      <c r="A825">
        <v>3476</v>
      </c>
      <c r="B825" s="3" t="s">
        <v>3475</v>
      </c>
      <c r="C825" s="3" t="s">
        <v>7586</v>
      </c>
      <c r="D825" s="6">
        <v>300</v>
      </c>
      <c r="E825" s="8">
        <v>312</v>
      </c>
      <c r="F825" t="s">
        <v>8218</v>
      </c>
      <c r="G825" t="s">
        <v>8274</v>
      </c>
      <c r="H825" s="9">
        <v>104</v>
      </c>
      <c r="I825">
        <v>52</v>
      </c>
      <c r="J825" t="s">
        <v>8359</v>
      </c>
      <c r="K825" s="12">
        <v>41921.279976851853</v>
      </c>
      <c r="L825" s="13">
        <v>41939.125</v>
      </c>
      <c r="M825">
        <v>2014</v>
      </c>
    </row>
    <row r="826" spans="1:13" ht="30">
      <c r="A826">
        <v>3477</v>
      </c>
      <c r="B826" s="3" t="s">
        <v>3476</v>
      </c>
      <c r="C826" s="3" t="s">
        <v>7587</v>
      </c>
      <c r="D826" s="6">
        <v>1800</v>
      </c>
      <c r="E826" s="8">
        <v>2076</v>
      </c>
      <c r="F826" t="s">
        <v>8218</v>
      </c>
      <c r="G826" t="s">
        <v>8274</v>
      </c>
      <c r="H826" s="9">
        <v>115</v>
      </c>
      <c r="I826">
        <v>53.23</v>
      </c>
      <c r="J826" t="s">
        <v>8360</v>
      </c>
      <c r="K826" s="12">
        <v>42128.736608796295</v>
      </c>
      <c r="L826" s="13">
        <v>42141.125</v>
      </c>
      <c r="M826">
        <v>2015</v>
      </c>
    </row>
    <row r="827" spans="1:13" ht="30">
      <c r="A827">
        <v>3478</v>
      </c>
      <c r="B827" s="3" t="s">
        <v>3477</v>
      </c>
      <c r="C827" s="3" t="s">
        <v>7588</v>
      </c>
      <c r="D827" s="6">
        <v>2000</v>
      </c>
      <c r="E827" s="8">
        <v>2257</v>
      </c>
      <c r="F827" t="s">
        <v>8218</v>
      </c>
      <c r="G827" t="s">
        <v>8274</v>
      </c>
      <c r="H827" s="9">
        <v>113</v>
      </c>
      <c r="I827">
        <v>39.6</v>
      </c>
      <c r="J827" t="s">
        <v>8360</v>
      </c>
      <c r="K827" s="12">
        <v>42053.916921296302</v>
      </c>
      <c r="L827" s="13">
        <v>42079.875</v>
      </c>
      <c r="M827">
        <v>2015</v>
      </c>
    </row>
    <row r="828" spans="1:13" ht="30">
      <c r="A828">
        <v>3479</v>
      </c>
      <c r="B828" s="3" t="s">
        <v>3478</v>
      </c>
      <c r="C828" s="3" t="s">
        <v>7589</v>
      </c>
      <c r="D828" s="6">
        <v>1500</v>
      </c>
      <c r="E828" s="8">
        <v>1918</v>
      </c>
      <c r="F828" t="s">
        <v>8218</v>
      </c>
      <c r="G828" t="s">
        <v>8274</v>
      </c>
      <c r="H828" s="9">
        <v>128</v>
      </c>
      <c r="I828">
        <v>34.25</v>
      </c>
      <c r="J828" t="s">
        <v>8360</v>
      </c>
      <c r="K828" s="12">
        <v>41781.855092592588</v>
      </c>
      <c r="L828" s="13">
        <v>41811.855092592588</v>
      </c>
      <c r="M828">
        <v>2014</v>
      </c>
    </row>
    <row r="829" spans="1:13" ht="30">
      <c r="A829">
        <v>3480</v>
      </c>
      <c r="B829" s="3" t="s">
        <v>3479</v>
      </c>
      <c r="C829" s="3" t="s">
        <v>7590</v>
      </c>
      <c r="D829" s="6">
        <v>1500</v>
      </c>
      <c r="E829" s="8">
        <v>2140</v>
      </c>
      <c r="F829" t="s">
        <v>8218</v>
      </c>
      <c r="G829" t="s">
        <v>8274</v>
      </c>
      <c r="H829" s="9">
        <v>143</v>
      </c>
      <c r="I829">
        <v>164.62</v>
      </c>
      <c r="J829" t="s">
        <v>8360</v>
      </c>
      <c r="K829" s="12">
        <v>42171.317442129628</v>
      </c>
      <c r="L829" s="13">
        <v>42195.875</v>
      </c>
      <c r="M829">
        <v>2015</v>
      </c>
    </row>
    <row r="830" spans="1:13" ht="30">
      <c r="A830">
        <v>3481</v>
      </c>
      <c r="B830" s="3" t="s">
        <v>3480</v>
      </c>
      <c r="C830" s="3" t="s">
        <v>7591</v>
      </c>
      <c r="D830" s="6">
        <v>10000</v>
      </c>
      <c r="E830" s="8">
        <v>11880</v>
      </c>
      <c r="F830" t="s">
        <v>8218</v>
      </c>
      <c r="G830" t="s">
        <v>8274</v>
      </c>
      <c r="H830" s="9">
        <v>119</v>
      </c>
      <c r="I830">
        <v>125.05</v>
      </c>
      <c r="J830" t="s">
        <v>8362</v>
      </c>
      <c r="K830" s="12">
        <v>41989.24754629629</v>
      </c>
      <c r="L830" s="13">
        <v>42006.24754629629</v>
      </c>
      <c r="M830">
        <v>2014</v>
      </c>
    </row>
    <row r="831" spans="1:13" ht="30">
      <c r="A831">
        <v>3482</v>
      </c>
      <c r="B831" s="3" t="s">
        <v>3481</v>
      </c>
      <c r="C831" s="3" t="s">
        <v>7592</v>
      </c>
      <c r="D831" s="6">
        <v>3000</v>
      </c>
      <c r="E831" s="8">
        <v>4150</v>
      </c>
      <c r="F831" t="s">
        <v>8218</v>
      </c>
      <c r="G831" t="s">
        <v>8274</v>
      </c>
      <c r="H831" s="9">
        <v>138</v>
      </c>
      <c r="I831">
        <v>51.88</v>
      </c>
      <c r="J831" t="s">
        <v>8360</v>
      </c>
      <c r="K831" s="12">
        <v>41796.771597222221</v>
      </c>
      <c r="L831" s="13">
        <v>41826.771597222221</v>
      </c>
      <c r="M831">
        <v>2014</v>
      </c>
    </row>
    <row r="832" spans="1:13" ht="30">
      <c r="A832">
        <v>3483</v>
      </c>
      <c r="B832" s="3" t="s">
        <v>3482</v>
      </c>
      <c r="C832" s="3" t="s">
        <v>7593</v>
      </c>
      <c r="D832" s="6">
        <v>3350</v>
      </c>
      <c r="E832" s="8">
        <v>5358</v>
      </c>
      <c r="F832" t="s">
        <v>8218</v>
      </c>
      <c r="G832" t="s">
        <v>8274</v>
      </c>
      <c r="H832" s="9">
        <v>160</v>
      </c>
      <c r="I832">
        <v>40.29</v>
      </c>
      <c r="J832" t="s">
        <v>8360</v>
      </c>
      <c r="K832" s="12">
        <v>41793.668761574074</v>
      </c>
      <c r="L832" s="13">
        <v>41823.668761574074</v>
      </c>
      <c r="M832">
        <v>2014</v>
      </c>
    </row>
    <row r="833" spans="1:13" ht="45">
      <c r="A833">
        <v>3484</v>
      </c>
      <c r="B833" s="3" t="s">
        <v>3483</v>
      </c>
      <c r="C833" s="3" t="s">
        <v>7594</v>
      </c>
      <c r="D833" s="6">
        <v>2500</v>
      </c>
      <c r="E833" s="8">
        <v>2856</v>
      </c>
      <c r="F833" t="s">
        <v>8218</v>
      </c>
      <c r="G833" t="s">
        <v>8274</v>
      </c>
      <c r="H833" s="9">
        <v>114</v>
      </c>
      <c r="I833">
        <v>64.91</v>
      </c>
      <c r="J833" t="s">
        <v>8360</v>
      </c>
      <c r="K833" s="12">
        <v>42506.760405092587</v>
      </c>
      <c r="L833" s="13">
        <v>42536.760405092587</v>
      </c>
      <c r="M833">
        <v>2016</v>
      </c>
    </row>
    <row r="834" spans="1:13" ht="30">
      <c r="A834">
        <v>3485</v>
      </c>
      <c r="B834" s="3" t="s">
        <v>3484</v>
      </c>
      <c r="C834" s="3" t="s">
        <v>7595</v>
      </c>
      <c r="D834" s="6">
        <v>1650</v>
      </c>
      <c r="E834" s="8">
        <v>1660</v>
      </c>
      <c r="F834" t="s">
        <v>8218</v>
      </c>
      <c r="G834" t="s">
        <v>8274</v>
      </c>
      <c r="H834" s="9">
        <v>101</v>
      </c>
      <c r="I834">
        <v>55.33</v>
      </c>
      <c r="J834" t="s">
        <v>8360</v>
      </c>
      <c r="K834" s="12">
        <v>42372.693055555559</v>
      </c>
      <c r="L834" s="13">
        <v>42402.693055555559</v>
      </c>
      <c r="M834">
        <v>2016</v>
      </c>
    </row>
    <row r="835" spans="1:13" ht="30">
      <c r="A835">
        <v>3486</v>
      </c>
      <c r="B835" s="3" t="s">
        <v>3485</v>
      </c>
      <c r="C835" s="3" t="s">
        <v>7596</v>
      </c>
      <c r="D835" s="6">
        <v>3000</v>
      </c>
      <c r="E835" s="8">
        <v>4656</v>
      </c>
      <c r="F835" t="s">
        <v>8218</v>
      </c>
      <c r="G835" t="s">
        <v>8274</v>
      </c>
      <c r="H835" s="9">
        <v>155</v>
      </c>
      <c r="I835">
        <v>83.14</v>
      </c>
      <c r="J835" t="s">
        <v>8360</v>
      </c>
      <c r="K835" s="12">
        <v>42126.87501157407</v>
      </c>
      <c r="L835" s="13">
        <v>42158.290972222225</v>
      </c>
      <c r="M835">
        <v>2015</v>
      </c>
    </row>
    <row r="836" spans="1:13" ht="30">
      <c r="A836">
        <v>3487</v>
      </c>
      <c r="B836" s="3" t="s">
        <v>3486</v>
      </c>
      <c r="C836" s="3" t="s">
        <v>7597</v>
      </c>
      <c r="D836" s="6">
        <v>2000</v>
      </c>
      <c r="E836" s="8">
        <v>2555</v>
      </c>
      <c r="F836" t="s">
        <v>8218</v>
      </c>
      <c r="G836" t="s">
        <v>8274</v>
      </c>
      <c r="H836" s="9">
        <v>128</v>
      </c>
      <c r="I836">
        <v>38.71</v>
      </c>
      <c r="J836" t="s">
        <v>8360</v>
      </c>
      <c r="K836" s="12">
        <v>42149.940416666665</v>
      </c>
      <c r="L836" s="13">
        <v>42179.940416666665</v>
      </c>
      <c r="M836">
        <v>2015</v>
      </c>
    </row>
    <row r="837" spans="1:13" ht="30">
      <c r="A837">
        <v>3488</v>
      </c>
      <c r="B837" s="3" t="s">
        <v>3487</v>
      </c>
      <c r="C837" s="3" t="s">
        <v>7598</v>
      </c>
      <c r="D837" s="6">
        <v>3000</v>
      </c>
      <c r="E837" s="8">
        <v>3636</v>
      </c>
      <c r="F837" t="s">
        <v>8218</v>
      </c>
      <c r="G837" t="s">
        <v>8274</v>
      </c>
      <c r="H837" s="9">
        <v>121</v>
      </c>
      <c r="I837">
        <v>125.38</v>
      </c>
      <c r="J837" t="s">
        <v>8360</v>
      </c>
      <c r="K837" s="12">
        <v>42087.768055555556</v>
      </c>
      <c r="L837" s="13">
        <v>42111.666666666672</v>
      </c>
      <c r="M837">
        <v>2015</v>
      </c>
    </row>
    <row r="838" spans="1:13" ht="30">
      <c r="A838">
        <v>3489</v>
      </c>
      <c r="B838" s="3" t="s">
        <v>3488</v>
      </c>
      <c r="C838" s="3" t="s">
        <v>7599</v>
      </c>
      <c r="D838" s="6">
        <v>5000</v>
      </c>
      <c r="E838" s="8">
        <v>5635</v>
      </c>
      <c r="F838" t="s">
        <v>8218</v>
      </c>
      <c r="G838" t="s">
        <v>8274</v>
      </c>
      <c r="H838" s="9">
        <v>113</v>
      </c>
      <c r="I838">
        <v>78.260000000000005</v>
      </c>
      <c r="J838" t="s">
        <v>8361</v>
      </c>
      <c r="K838" s="12">
        <v>41753.635775462964</v>
      </c>
      <c r="L838" s="13">
        <v>41783.875</v>
      </c>
      <c r="M838">
        <v>2014</v>
      </c>
    </row>
    <row r="839" spans="1:13" ht="30">
      <c r="A839">
        <v>3490</v>
      </c>
      <c r="B839" s="3" t="s">
        <v>3489</v>
      </c>
      <c r="C839" s="3" t="s">
        <v>7600</v>
      </c>
      <c r="D839" s="6">
        <v>1000</v>
      </c>
      <c r="E839" s="8">
        <v>1275</v>
      </c>
      <c r="F839" t="s">
        <v>8218</v>
      </c>
      <c r="G839" t="s">
        <v>8274</v>
      </c>
      <c r="H839" s="9">
        <v>128</v>
      </c>
      <c r="I839">
        <v>47.22</v>
      </c>
      <c r="J839" t="s">
        <v>8360</v>
      </c>
      <c r="K839" s="12">
        <v>42443.802361111113</v>
      </c>
      <c r="L839" s="13">
        <v>42473.802361111113</v>
      </c>
      <c r="M839">
        <v>2016</v>
      </c>
    </row>
    <row r="840" spans="1:13" ht="30">
      <c r="A840">
        <v>3491</v>
      </c>
      <c r="B840" s="3" t="s">
        <v>3490</v>
      </c>
      <c r="C840" s="3" t="s">
        <v>7601</v>
      </c>
      <c r="D840" s="6">
        <v>500</v>
      </c>
      <c r="E840" s="8">
        <v>791</v>
      </c>
      <c r="F840" t="s">
        <v>8218</v>
      </c>
      <c r="G840" t="s">
        <v>8274</v>
      </c>
      <c r="H840" s="9">
        <v>158</v>
      </c>
      <c r="I840">
        <v>79.099999999999994</v>
      </c>
      <c r="J840" t="s">
        <v>8359</v>
      </c>
      <c r="K840" s="12">
        <v>42121.249814814815</v>
      </c>
      <c r="L840" s="13">
        <v>42142.249814814815</v>
      </c>
      <c r="M840">
        <v>2015</v>
      </c>
    </row>
    <row r="841" spans="1:13" ht="30">
      <c r="A841">
        <v>3492</v>
      </c>
      <c r="B841" s="3" t="s">
        <v>3491</v>
      </c>
      <c r="C841" s="3" t="s">
        <v>7602</v>
      </c>
      <c r="D841" s="6">
        <v>3800</v>
      </c>
      <c r="E841" s="8">
        <v>4000.22</v>
      </c>
      <c r="F841" t="s">
        <v>8218</v>
      </c>
      <c r="G841" t="s">
        <v>8274</v>
      </c>
      <c r="H841" s="9">
        <v>105</v>
      </c>
      <c r="I841">
        <v>114.29</v>
      </c>
      <c r="J841" t="s">
        <v>8360</v>
      </c>
      <c r="K841" s="12">
        <v>42268.009224537032</v>
      </c>
      <c r="L841" s="13">
        <v>42303.009224537032</v>
      </c>
      <c r="M841">
        <v>2015</v>
      </c>
    </row>
    <row r="842" spans="1:13" ht="45">
      <c r="A842">
        <v>3493</v>
      </c>
      <c r="B842" s="3" t="s">
        <v>3492</v>
      </c>
      <c r="C842" s="3" t="s">
        <v>7603</v>
      </c>
      <c r="D842" s="6">
        <v>1500</v>
      </c>
      <c r="E842" s="8">
        <v>1500</v>
      </c>
      <c r="F842" t="s">
        <v>8218</v>
      </c>
      <c r="G842" t="s">
        <v>8274</v>
      </c>
      <c r="H842" s="9">
        <v>100</v>
      </c>
      <c r="I842">
        <v>51.72</v>
      </c>
      <c r="J842" t="s">
        <v>8360</v>
      </c>
      <c r="K842" s="12">
        <v>41848.866157407407</v>
      </c>
      <c r="L842" s="13">
        <v>41868.21597222222</v>
      </c>
      <c r="M842">
        <v>2014</v>
      </c>
    </row>
    <row r="843" spans="1:13" ht="30">
      <c r="A843">
        <v>3494</v>
      </c>
      <c r="B843" s="3" t="s">
        <v>3493</v>
      </c>
      <c r="C843" s="3" t="s">
        <v>7604</v>
      </c>
      <c r="D843" s="6">
        <v>400</v>
      </c>
      <c r="E843" s="8">
        <v>400</v>
      </c>
      <c r="F843" t="s">
        <v>8218</v>
      </c>
      <c r="G843" t="s">
        <v>8274</v>
      </c>
      <c r="H843" s="9">
        <v>100</v>
      </c>
      <c r="I843">
        <v>30.77</v>
      </c>
      <c r="J843" t="s">
        <v>8359</v>
      </c>
      <c r="K843" s="12">
        <v>42689.214988425927</v>
      </c>
      <c r="L843" s="13">
        <v>42700.25</v>
      </c>
      <c r="M843">
        <v>2016</v>
      </c>
    </row>
    <row r="844" spans="1:13" ht="30">
      <c r="A844">
        <v>3495</v>
      </c>
      <c r="B844" s="3" t="s">
        <v>3494</v>
      </c>
      <c r="C844" s="3" t="s">
        <v>7605</v>
      </c>
      <c r="D844" s="6">
        <v>5000</v>
      </c>
      <c r="E844" s="8">
        <v>5343</v>
      </c>
      <c r="F844" t="s">
        <v>8218</v>
      </c>
      <c r="G844" t="s">
        <v>8274</v>
      </c>
      <c r="H844" s="9">
        <v>107</v>
      </c>
      <c r="I844">
        <v>74.209999999999994</v>
      </c>
      <c r="J844" t="s">
        <v>8361</v>
      </c>
      <c r="K844" s="12">
        <v>41915.762835648151</v>
      </c>
      <c r="L844" s="13">
        <v>41944.720833333333</v>
      </c>
      <c r="M844">
        <v>2014</v>
      </c>
    </row>
    <row r="845" spans="1:13" ht="45">
      <c r="A845">
        <v>3496</v>
      </c>
      <c r="B845" s="3" t="s">
        <v>3495</v>
      </c>
      <c r="C845" s="3" t="s">
        <v>7606</v>
      </c>
      <c r="D845" s="6">
        <v>3000</v>
      </c>
      <c r="E845" s="8">
        <v>3732</v>
      </c>
      <c r="F845" t="s">
        <v>8218</v>
      </c>
      <c r="G845" t="s">
        <v>8274</v>
      </c>
      <c r="H845" s="9">
        <v>124</v>
      </c>
      <c r="I845">
        <v>47.85</v>
      </c>
      <c r="J845" t="s">
        <v>8360</v>
      </c>
      <c r="K845" s="12">
        <v>42584.846828703703</v>
      </c>
      <c r="L845" s="13">
        <v>42624.846828703703</v>
      </c>
      <c r="M845">
        <v>2016</v>
      </c>
    </row>
    <row r="846" spans="1:13" ht="30">
      <c r="A846">
        <v>3497</v>
      </c>
      <c r="B846" s="3" t="s">
        <v>3496</v>
      </c>
      <c r="C846" s="3" t="s">
        <v>7607</v>
      </c>
      <c r="D846" s="6">
        <v>1551</v>
      </c>
      <c r="E846" s="8">
        <v>1686</v>
      </c>
      <c r="F846" t="s">
        <v>8218</v>
      </c>
      <c r="G846" t="s">
        <v>8274</v>
      </c>
      <c r="H846" s="9">
        <v>109</v>
      </c>
      <c r="I846">
        <v>34.409999999999997</v>
      </c>
      <c r="J846" t="s">
        <v>8360</v>
      </c>
      <c r="K846" s="12">
        <v>42511.741944444439</v>
      </c>
      <c r="L846" s="13">
        <v>42523.916666666672</v>
      </c>
      <c r="M846">
        <v>2016</v>
      </c>
    </row>
    <row r="847" spans="1:13" ht="30">
      <c r="A847">
        <v>3498</v>
      </c>
      <c r="B847" s="3" t="s">
        <v>3497</v>
      </c>
      <c r="C847" s="3" t="s">
        <v>7608</v>
      </c>
      <c r="D847" s="6">
        <v>1650</v>
      </c>
      <c r="E847" s="8">
        <v>1690</v>
      </c>
      <c r="F847" t="s">
        <v>8218</v>
      </c>
      <c r="G847" t="s">
        <v>8274</v>
      </c>
      <c r="H847" s="9">
        <v>102</v>
      </c>
      <c r="I847">
        <v>40.24</v>
      </c>
      <c r="J847" t="s">
        <v>8360</v>
      </c>
      <c r="K847" s="12">
        <v>42459.15861111111</v>
      </c>
      <c r="L847" s="13">
        <v>42518.905555555553</v>
      </c>
      <c r="M847">
        <v>2016</v>
      </c>
    </row>
    <row r="848" spans="1:13" ht="30">
      <c r="A848">
        <v>3499</v>
      </c>
      <c r="B848" s="3" t="s">
        <v>3498</v>
      </c>
      <c r="C848" s="3" t="s">
        <v>7609</v>
      </c>
      <c r="D848" s="6">
        <v>2000</v>
      </c>
      <c r="E848" s="8">
        <v>2110</v>
      </c>
      <c r="F848" t="s">
        <v>8218</v>
      </c>
      <c r="G848" t="s">
        <v>8274</v>
      </c>
      <c r="H848" s="9">
        <v>106</v>
      </c>
      <c r="I848">
        <v>60.29</v>
      </c>
      <c r="J848" t="s">
        <v>8360</v>
      </c>
      <c r="K848" s="12">
        <v>42132.036168981482</v>
      </c>
      <c r="L848" s="13">
        <v>42186.290972222225</v>
      </c>
      <c r="M848">
        <v>2015</v>
      </c>
    </row>
    <row r="849" spans="1:13" ht="30">
      <c r="A849">
        <v>3500</v>
      </c>
      <c r="B849" s="3" t="s">
        <v>3499</v>
      </c>
      <c r="C849" s="3" t="s">
        <v>7610</v>
      </c>
      <c r="D849" s="6">
        <v>1000</v>
      </c>
      <c r="E849" s="8">
        <v>1063</v>
      </c>
      <c r="F849" t="s">
        <v>8218</v>
      </c>
      <c r="G849" t="s">
        <v>8274</v>
      </c>
      <c r="H849" s="9">
        <v>106</v>
      </c>
      <c r="I849">
        <v>25.31</v>
      </c>
      <c r="J849" t="s">
        <v>8360</v>
      </c>
      <c r="K849" s="12">
        <v>42419.91942129629</v>
      </c>
      <c r="L849" s="13">
        <v>42436.207638888889</v>
      </c>
      <c r="M849">
        <v>2016</v>
      </c>
    </row>
    <row r="850" spans="1:13" ht="30">
      <c r="A850">
        <v>3501</v>
      </c>
      <c r="B850" s="3" t="s">
        <v>3500</v>
      </c>
      <c r="C850" s="3" t="s">
        <v>7611</v>
      </c>
      <c r="D850" s="6">
        <v>1500</v>
      </c>
      <c r="E850" s="8">
        <v>1510</v>
      </c>
      <c r="F850" t="s">
        <v>8218</v>
      </c>
      <c r="G850" t="s">
        <v>8274</v>
      </c>
      <c r="H850" s="9">
        <v>101</v>
      </c>
      <c r="I850">
        <v>35.950000000000003</v>
      </c>
      <c r="J850" t="s">
        <v>8360</v>
      </c>
      <c r="K850" s="12">
        <v>42233.763831018514</v>
      </c>
      <c r="L850" s="13">
        <v>42258.763831018514</v>
      </c>
      <c r="M850">
        <v>2015</v>
      </c>
    </row>
    <row r="851" spans="1:13" ht="30">
      <c r="A851">
        <v>3502</v>
      </c>
      <c r="B851" s="3" t="s">
        <v>3501</v>
      </c>
      <c r="C851" s="3" t="s">
        <v>7612</v>
      </c>
      <c r="D851" s="6">
        <v>4000</v>
      </c>
      <c r="E851" s="8">
        <v>4216</v>
      </c>
      <c r="F851" t="s">
        <v>8218</v>
      </c>
      <c r="G851" t="s">
        <v>8274</v>
      </c>
      <c r="H851" s="9">
        <v>105</v>
      </c>
      <c r="I851">
        <v>136</v>
      </c>
      <c r="J851" t="s">
        <v>8360</v>
      </c>
      <c r="K851" s="12">
        <v>42430.839398148149</v>
      </c>
      <c r="L851" s="13">
        <v>42445.165972222225</v>
      </c>
      <c r="M851">
        <v>2016</v>
      </c>
    </row>
    <row r="852" spans="1:13" ht="30">
      <c r="A852">
        <v>3503</v>
      </c>
      <c r="B852" s="3" t="s">
        <v>3502</v>
      </c>
      <c r="C852" s="3" t="s">
        <v>7613</v>
      </c>
      <c r="D852" s="6">
        <v>2500</v>
      </c>
      <c r="E852" s="8">
        <v>2689</v>
      </c>
      <c r="F852" t="s">
        <v>8218</v>
      </c>
      <c r="G852" t="s">
        <v>8274</v>
      </c>
      <c r="H852" s="9">
        <v>108</v>
      </c>
      <c r="I852">
        <v>70.760000000000005</v>
      </c>
      <c r="J852" t="s">
        <v>8360</v>
      </c>
      <c r="K852" s="12">
        <v>42545.478333333333</v>
      </c>
      <c r="L852" s="13">
        <v>42575.478333333333</v>
      </c>
      <c r="M852">
        <v>2016</v>
      </c>
    </row>
    <row r="853" spans="1:13" ht="45">
      <c r="A853">
        <v>3504</v>
      </c>
      <c r="B853" s="3" t="s">
        <v>3503</v>
      </c>
      <c r="C853" s="3" t="s">
        <v>7614</v>
      </c>
      <c r="D853" s="6">
        <v>1000</v>
      </c>
      <c r="E853" s="8">
        <v>1000</v>
      </c>
      <c r="F853" t="s">
        <v>8218</v>
      </c>
      <c r="G853" t="s">
        <v>8274</v>
      </c>
      <c r="H853" s="9">
        <v>100</v>
      </c>
      <c r="I853">
        <v>125</v>
      </c>
      <c r="J853" t="s">
        <v>8360</v>
      </c>
      <c r="K853" s="12">
        <v>42297.748738425929</v>
      </c>
      <c r="L853" s="13">
        <v>42327.790405092594</v>
      </c>
      <c r="M853">
        <v>2015</v>
      </c>
    </row>
    <row r="854" spans="1:13" ht="90">
      <c r="A854">
        <v>3505</v>
      </c>
      <c r="B854" s="3" t="s">
        <v>3504</v>
      </c>
      <c r="C854" s="3" t="s">
        <v>7615</v>
      </c>
      <c r="D854" s="6">
        <v>2500</v>
      </c>
      <c r="E854" s="8">
        <v>2594</v>
      </c>
      <c r="F854" t="s">
        <v>8218</v>
      </c>
      <c r="G854" t="s">
        <v>8274</v>
      </c>
      <c r="H854" s="9">
        <v>104</v>
      </c>
      <c r="I854">
        <v>66.510000000000005</v>
      </c>
      <c r="J854" t="s">
        <v>8360</v>
      </c>
      <c r="K854" s="12">
        <v>41760.935706018521</v>
      </c>
      <c r="L854" s="13">
        <v>41772.166666666664</v>
      </c>
      <c r="M854">
        <v>2014</v>
      </c>
    </row>
    <row r="855" spans="1:13" ht="30">
      <c r="A855">
        <v>3506</v>
      </c>
      <c r="B855" s="3" t="s">
        <v>3505</v>
      </c>
      <c r="C855" s="3" t="s">
        <v>7616</v>
      </c>
      <c r="D855" s="6">
        <v>3000</v>
      </c>
      <c r="E855" s="8">
        <v>3045</v>
      </c>
      <c r="F855" t="s">
        <v>8218</v>
      </c>
      <c r="G855" t="s">
        <v>8274</v>
      </c>
      <c r="H855" s="9">
        <v>102</v>
      </c>
      <c r="I855">
        <v>105</v>
      </c>
      <c r="J855" t="s">
        <v>8360</v>
      </c>
      <c r="K855" s="12">
        <v>41829.734259259261</v>
      </c>
      <c r="L855" s="13">
        <v>41874.734259259261</v>
      </c>
      <c r="M855">
        <v>2014</v>
      </c>
    </row>
    <row r="856" spans="1:13" ht="30">
      <c r="A856">
        <v>3507</v>
      </c>
      <c r="B856" s="3" t="s">
        <v>3506</v>
      </c>
      <c r="C856" s="3" t="s">
        <v>7617</v>
      </c>
      <c r="D856" s="6">
        <v>10000</v>
      </c>
      <c r="E856" s="8">
        <v>10440</v>
      </c>
      <c r="F856" t="s">
        <v>8218</v>
      </c>
      <c r="G856" t="s">
        <v>8274</v>
      </c>
      <c r="H856" s="9">
        <v>104</v>
      </c>
      <c r="I856">
        <v>145</v>
      </c>
      <c r="J856" t="s">
        <v>8362</v>
      </c>
      <c r="K856" s="12">
        <v>42491.92288194444</v>
      </c>
      <c r="L856" s="13">
        <v>42521.92288194444</v>
      </c>
      <c r="M856">
        <v>2016</v>
      </c>
    </row>
    <row r="857" spans="1:13" ht="30">
      <c r="A857">
        <v>3508</v>
      </c>
      <c r="B857" s="3" t="s">
        <v>3507</v>
      </c>
      <c r="C857" s="3" t="s">
        <v>7618</v>
      </c>
      <c r="D857" s="6">
        <v>100</v>
      </c>
      <c r="E857" s="8">
        <v>180</v>
      </c>
      <c r="F857" t="s">
        <v>8218</v>
      </c>
      <c r="G857" t="s">
        <v>8274</v>
      </c>
      <c r="H857" s="9">
        <v>180</v>
      </c>
      <c r="I857">
        <v>12</v>
      </c>
      <c r="J857" t="s">
        <v>8359</v>
      </c>
      <c r="K857" s="12">
        <v>42477.729780092588</v>
      </c>
      <c r="L857" s="13">
        <v>42500.875</v>
      </c>
      <c r="M857">
        <v>2016</v>
      </c>
    </row>
    <row r="858" spans="1:13" ht="30">
      <c r="A858">
        <v>3509</v>
      </c>
      <c r="B858" s="3" t="s">
        <v>3508</v>
      </c>
      <c r="C858" s="3" t="s">
        <v>7619</v>
      </c>
      <c r="D858" s="6">
        <v>3000</v>
      </c>
      <c r="E858" s="8">
        <v>3190</v>
      </c>
      <c r="F858" t="s">
        <v>8218</v>
      </c>
      <c r="G858" t="s">
        <v>8274</v>
      </c>
      <c r="H858" s="9">
        <v>106</v>
      </c>
      <c r="I858">
        <v>96.67</v>
      </c>
      <c r="J858" t="s">
        <v>8360</v>
      </c>
      <c r="K858" s="12">
        <v>41950.859560185185</v>
      </c>
      <c r="L858" s="13">
        <v>41964.204861111109</v>
      </c>
      <c r="M858">
        <v>2014</v>
      </c>
    </row>
    <row r="859" spans="1:13" ht="30">
      <c r="A859">
        <v>3510</v>
      </c>
      <c r="B859" s="3" t="s">
        <v>3509</v>
      </c>
      <c r="C859" s="3" t="s">
        <v>7620</v>
      </c>
      <c r="D859" s="6">
        <v>900</v>
      </c>
      <c r="E859" s="8">
        <v>905</v>
      </c>
      <c r="F859" t="s">
        <v>8218</v>
      </c>
      <c r="G859" t="s">
        <v>8274</v>
      </c>
      <c r="H859" s="9">
        <v>101</v>
      </c>
      <c r="I859">
        <v>60.33</v>
      </c>
      <c r="J859" t="s">
        <v>8359</v>
      </c>
      <c r="K859" s="12">
        <v>41802.62090277778</v>
      </c>
      <c r="L859" s="13">
        <v>41822.62090277778</v>
      </c>
      <c r="M859">
        <v>2014</v>
      </c>
    </row>
    <row r="860" spans="1:13" ht="30">
      <c r="A860">
        <v>3511</v>
      </c>
      <c r="B860" s="3" t="s">
        <v>3510</v>
      </c>
      <c r="C860" s="3" t="s">
        <v>7621</v>
      </c>
      <c r="D860" s="6">
        <v>1500</v>
      </c>
      <c r="E860" s="8">
        <v>1518</v>
      </c>
      <c r="F860" t="s">
        <v>8218</v>
      </c>
      <c r="G860" t="s">
        <v>8274</v>
      </c>
      <c r="H860" s="9">
        <v>101</v>
      </c>
      <c r="I860">
        <v>79.89</v>
      </c>
      <c r="J860" t="s">
        <v>8360</v>
      </c>
      <c r="K860" s="12">
        <v>41927.873784722222</v>
      </c>
      <c r="L860" s="13">
        <v>41950.770833333336</v>
      </c>
      <c r="M860">
        <v>2014</v>
      </c>
    </row>
    <row r="861" spans="1:13" ht="30">
      <c r="A861">
        <v>3512</v>
      </c>
      <c r="B861" s="3" t="s">
        <v>3511</v>
      </c>
      <c r="C861" s="3" t="s">
        <v>7622</v>
      </c>
      <c r="D861" s="6">
        <v>1000</v>
      </c>
      <c r="E861" s="8">
        <v>1000</v>
      </c>
      <c r="F861" t="s">
        <v>8218</v>
      </c>
      <c r="G861" t="s">
        <v>8274</v>
      </c>
      <c r="H861" s="9">
        <v>100</v>
      </c>
      <c r="I861">
        <v>58.82</v>
      </c>
      <c r="J861" t="s">
        <v>8360</v>
      </c>
      <c r="K861" s="12">
        <v>42057.536944444444</v>
      </c>
      <c r="L861" s="13">
        <v>42117.49527777778</v>
      </c>
      <c r="M861">
        <v>2015</v>
      </c>
    </row>
    <row r="862" spans="1:13" ht="45">
      <c r="A862">
        <v>3513</v>
      </c>
      <c r="B862" s="3" t="s">
        <v>3512</v>
      </c>
      <c r="C862" s="3" t="s">
        <v>7623</v>
      </c>
      <c r="D862" s="6">
        <v>2800</v>
      </c>
      <c r="E862" s="8">
        <v>3315</v>
      </c>
      <c r="F862" t="s">
        <v>8218</v>
      </c>
      <c r="G862" t="s">
        <v>8274</v>
      </c>
      <c r="H862" s="9">
        <v>118</v>
      </c>
      <c r="I862">
        <v>75.34</v>
      </c>
      <c r="J862" t="s">
        <v>8360</v>
      </c>
      <c r="K862" s="12">
        <v>41781.096203703702</v>
      </c>
      <c r="L862" s="13">
        <v>41794.207638888889</v>
      </c>
      <c r="M862">
        <v>2014</v>
      </c>
    </row>
    <row r="863" spans="1:13" ht="30">
      <c r="A863">
        <v>3514</v>
      </c>
      <c r="B863" s="3" t="s">
        <v>3513</v>
      </c>
      <c r="C863" s="3" t="s">
        <v>7624</v>
      </c>
      <c r="D863" s="6">
        <v>500</v>
      </c>
      <c r="E863" s="8">
        <v>550</v>
      </c>
      <c r="F863" t="s">
        <v>8218</v>
      </c>
      <c r="G863" t="s">
        <v>8274</v>
      </c>
      <c r="H863" s="9">
        <v>110</v>
      </c>
      <c r="I863">
        <v>55</v>
      </c>
      <c r="J863" t="s">
        <v>8359</v>
      </c>
      <c r="K863" s="12">
        <v>42020.846666666665</v>
      </c>
      <c r="L863" s="13">
        <v>42037.207638888889</v>
      </c>
      <c r="M863">
        <v>2015</v>
      </c>
    </row>
    <row r="864" spans="1:13" ht="30">
      <c r="A864">
        <v>3515</v>
      </c>
      <c r="B864" s="3" t="s">
        <v>3514</v>
      </c>
      <c r="C864" s="3" t="s">
        <v>7625</v>
      </c>
      <c r="D864" s="6">
        <v>3000</v>
      </c>
      <c r="E864" s="8">
        <v>3080</v>
      </c>
      <c r="F864" t="s">
        <v>8218</v>
      </c>
      <c r="G864" t="s">
        <v>8274</v>
      </c>
      <c r="H864" s="9">
        <v>103</v>
      </c>
      <c r="I864">
        <v>66.959999999999994</v>
      </c>
      <c r="J864" t="s">
        <v>8360</v>
      </c>
      <c r="K864" s="12">
        <v>42125.772812499999</v>
      </c>
      <c r="L864" s="13">
        <v>42155.772812499999</v>
      </c>
      <c r="M864">
        <v>2015</v>
      </c>
    </row>
    <row r="865" spans="1:13" ht="30">
      <c r="A865">
        <v>3516</v>
      </c>
      <c r="B865" s="3" t="s">
        <v>3515</v>
      </c>
      <c r="C865" s="3" t="s">
        <v>7626</v>
      </c>
      <c r="D865" s="6">
        <v>2500</v>
      </c>
      <c r="E865" s="8">
        <v>2500</v>
      </c>
      <c r="F865" t="s">
        <v>8218</v>
      </c>
      <c r="G865" t="s">
        <v>8274</v>
      </c>
      <c r="H865" s="9">
        <v>100</v>
      </c>
      <c r="I865">
        <v>227.27</v>
      </c>
      <c r="J865" t="s">
        <v>8360</v>
      </c>
      <c r="K865" s="12">
        <v>41856.010069444441</v>
      </c>
      <c r="L865" s="13">
        <v>41890.125</v>
      </c>
      <c r="M865">
        <v>2014</v>
      </c>
    </row>
    <row r="866" spans="1:13" ht="30">
      <c r="A866">
        <v>3517</v>
      </c>
      <c r="B866" s="3" t="s">
        <v>3516</v>
      </c>
      <c r="C866" s="3" t="s">
        <v>7627</v>
      </c>
      <c r="D866" s="6">
        <v>4000</v>
      </c>
      <c r="E866" s="8">
        <v>4000</v>
      </c>
      <c r="F866" t="s">
        <v>8218</v>
      </c>
      <c r="G866" t="s">
        <v>8274</v>
      </c>
      <c r="H866" s="9">
        <v>100</v>
      </c>
      <c r="I866">
        <v>307.69</v>
      </c>
      <c r="J866" t="s">
        <v>8360</v>
      </c>
      <c r="K866" s="12">
        <v>41794.817523148151</v>
      </c>
      <c r="L866" s="13">
        <v>41824.458333333336</v>
      </c>
      <c r="M866">
        <v>2014</v>
      </c>
    </row>
    <row r="867" spans="1:13" ht="30">
      <c r="A867">
        <v>3518</v>
      </c>
      <c r="B867" s="3" t="s">
        <v>3517</v>
      </c>
      <c r="C867" s="3" t="s">
        <v>7628</v>
      </c>
      <c r="D867" s="6">
        <v>1500</v>
      </c>
      <c r="E867" s="8">
        <v>1650.69</v>
      </c>
      <c r="F867" t="s">
        <v>8218</v>
      </c>
      <c r="G867" t="s">
        <v>8274</v>
      </c>
      <c r="H867" s="9">
        <v>110</v>
      </c>
      <c r="I867">
        <v>50.02</v>
      </c>
      <c r="J867" t="s">
        <v>8360</v>
      </c>
      <c r="K867" s="12">
        <v>41893.783553240741</v>
      </c>
      <c r="L867" s="13">
        <v>41914.597916666666</v>
      </c>
      <c r="M867">
        <v>2014</v>
      </c>
    </row>
    <row r="868" spans="1:13" ht="30">
      <c r="A868">
        <v>3519</v>
      </c>
      <c r="B868" s="3" t="s">
        <v>3518</v>
      </c>
      <c r="C868" s="3" t="s">
        <v>7629</v>
      </c>
      <c r="D868" s="6">
        <v>2000</v>
      </c>
      <c r="E868" s="8">
        <v>2027</v>
      </c>
      <c r="F868" t="s">
        <v>8218</v>
      </c>
      <c r="G868" t="s">
        <v>8274</v>
      </c>
      <c r="H868" s="9">
        <v>101</v>
      </c>
      <c r="I868">
        <v>72.39</v>
      </c>
      <c r="J868" t="s">
        <v>8360</v>
      </c>
      <c r="K868" s="12">
        <v>42037.598958333328</v>
      </c>
      <c r="L868" s="13">
        <v>42067.598958333328</v>
      </c>
      <c r="M868">
        <v>2015</v>
      </c>
    </row>
    <row r="869" spans="1:13" ht="30">
      <c r="A869">
        <v>3520</v>
      </c>
      <c r="B869" s="3" t="s">
        <v>3519</v>
      </c>
      <c r="C869" s="3" t="s">
        <v>7630</v>
      </c>
      <c r="D869" s="6">
        <v>2000</v>
      </c>
      <c r="E869" s="8">
        <v>2015</v>
      </c>
      <c r="F869" t="s">
        <v>8218</v>
      </c>
      <c r="G869" t="s">
        <v>8274</v>
      </c>
      <c r="H869" s="9">
        <v>101</v>
      </c>
      <c r="I869">
        <v>95.95</v>
      </c>
      <c r="J869" t="s">
        <v>8360</v>
      </c>
      <c r="K869" s="12">
        <v>42227.824212962965</v>
      </c>
      <c r="L869" s="13">
        <v>42253.57430555555</v>
      </c>
      <c r="M869">
        <v>2015</v>
      </c>
    </row>
    <row r="870" spans="1:13" ht="30">
      <c r="A870">
        <v>3521</v>
      </c>
      <c r="B870" s="3" t="s">
        <v>3520</v>
      </c>
      <c r="C870" s="3" t="s">
        <v>7631</v>
      </c>
      <c r="D870" s="6">
        <v>350</v>
      </c>
      <c r="E870" s="8">
        <v>593</v>
      </c>
      <c r="F870" t="s">
        <v>8218</v>
      </c>
      <c r="G870" t="s">
        <v>8274</v>
      </c>
      <c r="H870" s="9">
        <v>169</v>
      </c>
      <c r="I870">
        <v>45.62</v>
      </c>
      <c r="J870" t="s">
        <v>8359</v>
      </c>
      <c r="K870" s="12">
        <v>41881.361342592594</v>
      </c>
      <c r="L870" s="13">
        <v>41911.361342592594</v>
      </c>
      <c r="M870">
        <v>2014</v>
      </c>
    </row>
    <row r="871" spans="1:13" ht="30">
      <c r="A871">
        <v>3522</v>
      </c>
      <c r="B871" s="3" t="s">
        <v>3521</v>
      </c>
      <c r="C871" s="3" t="s">
        <v>7632</v>
      </c>
      <c r="D871" s="6">
        <v>1395</v>
      </c>
      <c r="E871" s="8">
        <v>1395</v>
      </c>
      <c r="F871" t="s">
        <v>8218</v>
      </c>
      <c r="G871" t="s">
        <v>8274</v>
      </c>
      <c r="H871" s="9">
        <v>100</v>
      </c>
      <c r="I871">
        <v>41.03</v>
      </c>
      <c r="J871" t="s">
        <v>8360</v>
      </c>
      <c r="K871" s="12">
        <v>42234.789884259255</v>
      </c>
      <c r="L871" s="13">
        <v>42262.420833333337</v>
      </c>
      <c r="M871">
        <v>2015</v>
      </c>
    </row>
    <row r="872" spans="1:13" ht="30">
      <c r="A872">
        <v>3523</v>
      </c>
      <c r="B872" s="3" t="s">
        <v>3522</v>
      </c>
      <c r="C872" s="3" t="s">
        <v>7633</v>
      </c>
      <c r="D872" s="6">
        <v>4000</v>
      </c>
      <c r="E872" s="8">
        <v>4546</v>
      </c>
      <c r="F872" t="s">
        <v>8218</v>
      </c>
      <c r="G872" t="s">
        <v>8274</v>
      </c>
      <c r="H872" s="9">
        <v>114</v>
      </c>
      <c r="I872">
        <v>56.83</v>
      </c>
      <c r="J872" t="s">
        <v>8360</v>
      </c>
      <c r="K872" s="12">
        <v>42581.397546296299</v>
      </c>
      <c r="L872" s="13">
        <v>42638.958333333328</v>
      </c>
      <c r="M872">
        <v>2016</v>
      </c>
    </row>
    <row r="873" spans="1:13" ht="30">
      <c r="A873">
        <v>3524</v>
      </c>
      <c r="B873" s="3" t="s">
        <v>3523</v>
      </c>
      <c r="C873" s="3" t="s">
        <v>7634</v>
      </c>
      <c r="D873" s="6">
        <v>10000</v>
      </c>
      <c r="E873" s="8">
        <v>10156</v>
      </c>
      <c r="F873" t="s">
        <v>8218</v>
      </c>
      <c r="G873" t="s">
        <v>8274</v>
      </c>
      <c r="H873" s="9">
        <v>102</v>
      </c>
      <c r="I873">
        <v>137.24</v>
      </c>
      <c r="J873" t="s">
        <v>8362</v>
      </c>
      <c r="K873" s="12">
        <v>41880.76357638889</v>
      </c>
      <c r="L873" s="13">
        <v>41895.166666666664</v>
      </c>
      <c r="M873">
        <v>2014</v>
      </c>
    </row>
    <row r="874" spans="1:13" ht="30">
      <c r="A874">
        <v>3525</v>
      </c>
      <c r="B874" s="3" t="s">
        <v>3524</v>
      </c>
      <c r="C874" s="3" t="s">
        <v>7635</v>
      </c>
      <c r="D874" s="6">
        <v>500</v>
      </c>
      <c r="E874" s="8">
        <v>530</v>
      </c>
      <c r="F874" t="s">
        <v>8218</v>
      </c>
      <c r="G874" t="s">
        <v>8274</v>
      </c>
      <c r="H874" s="9">
        <v>106</v>
      </c>
      <c r="I874">
        <v>75.709999999999994</v>
      </c>
      <c r="J874" t="s">
        <v>8359</v>
      </c>
      <c r="K874" s="12">
        <v>42214.6956712963</v>
      </c>
      <c r="L874" s="13">
        <v>42225.666666666672</v>
      </c>
      <c r="M874">
        <v>2015</v>
      </c>
    </row>
    <row r="875" spans="1:13" ht="30">
      <c r="A875">
        <v>3526</v>
      </c>
      <c r="B875" s="3" t="s">
        <v>3525</v>
      </c>
      <c r="C875" s="3" t="s">
        <v>7636</v>
      </c>
      <c r="D875" s="6">
        <v>3300</v>
      </c>
      <c r="E875" s="8">
        <v>3366</v>
      </c>
      <c r="F875" t="s">
        <v>8218</v>
      </c>
      <c r="G875" t="s">
        <v>8274</v>
      </c>
      <c r="H875" s="9">
        <v>102</v>
      </c>
      <c r="I875">
        <v>99</v>
      </c>
      <c r="J875" t="s">
        <v>8360</v>
      </c>
      <c r="K875" s="12">
        <v>42460.335312499999</v>
      </c>
      <c r="L875" s="13">
        <v>42488.249305555553</v>
      </c>
      <c r="M875">
        <v>2016</v>
      </c>
    </row>
    <row r="876" spans="1:13" ht="45">
      <c r="A876">
        <v>3527</v>
      </c>
      <c r="B876" s="3" t="s">
        <v>3526</v>
      </c>
      <c r="C876" s="3" t="s">
        <v>7637</v>
      </c>
      <c r="D876" s="6">
        <v>6000</v>
      </c>
      <c r="E876" s="8">
        <v>7015</v>
      </c>
      <c r="F876" t="s">
        <v>8218</v>
      </c>
      <c r="G876" t="s">
        <v>8274</v>
      </c>
      <c r="H876" s="9">
        <v>117</v>
      </c>
      <c r="I876">
        <v>81.569999999999993</v>
      </c>
      <c r="J876" t="s">
        <v>8361</v>
      </c>
      <c r="K876" s="12">
        <v>42167.023206018523</v>
      </c>
      <c r="L876" s="13">
        <v>42196.165972222225</v>
      </c>
      <c r="M876">
        <v>2015</v>
      </c>
    </row>
    <row r="877" spans="1:13" ht="30">
      <c r="A877">
        <v>3528</v>
      </c>
      <c r="B877" s="3" t="s">
        <v>3527</v>
      </c>
      <c r="C877" s="3" t="s">
        <v>7638</v>
      </c>
      <c r="D877" s="6">
        <v>1650</v>
      </c>
      <c r="E877" s="8">
        <v>1669</v>
      </c>
      <c r="F877" t="s">
        <v>8218</v>
      </c>
      <c r="G877" t="s">
        <v>8274</v>
      </c>
      <c r="H877" s="9">
        <v>101</v>
      </c>
      <c r="I877">
        <v>45.11</v>
      </c>
      <c r="J877" t="s">
        <v>8360</v>
      </c>
      <c r="K877" s="12">
        <v>42733.50136574074</v>
      </c>
      <c r="L877" s="13">
        <v>42753.50136574074</v>
      </c>
      <c r="M877">
        <v>2016</v>
      </c>
    </row>
    <row r="878" spans="1:13" ht="45">
      <c r="A878">
        <v>3529</v>
      </c>
      <c r="B878" s="3" t="s">
        <v>3528</v>
      </c>
      <c r="C878" s="3" t="s">
        <v>7639</v>
      </c>
      <c r="D878" s="6">
        <v>500</v>
      </c>
      <c r="E878" s="8">
        <v>660</v>
      </c>
      <c r="F878" t="s">
        <v>8218</v>
      </c>
      <c r="G878" t="s">
        <v>8274</v>
      </c>
      <c r="H878" s="9">
        <v>132</v>
      </c>
      <c r="I878">
        <v>36.67</v>
      </c>
      <c r="J878" t="s">
        <v>8359</v>
      </c>
      <c r="K878" s="12">
        <v>42177.761782407411</v>
      </c>
      <c r="L878" s="13">
        <v>42198.041666666672</v>
      </c>
      <c r="M878">
        <v>2015</v>
      </c>
    </row>
    <row r="879" spans="1:13" ht="30">
      <c r="A879">
        <v>3530</v>
      </c>
      <c r="B879" s="3" t="s">
        <v>3529</v>
      </c>
      <c r="C879" s="3" t="s">
        <v>7640</v>
      </c>
      <c r="D879" s="6">
        <v>2750</v>
      </c>
      <c r="E879" s="8">
        <v>2750</v>
      </c>
      <c r="F879" t="s">
        <v>8218</v>
      </c>
      <c r="G879" t="s">
        <v>8274</v>
      </c>
      <c r="H879" s="9">
        <v>100</v>
      </c>
      <c r="I879">
        <v>125</v>
      </c>
      <c r="J879" t="s">
        <v>8360</v>
      </c>
      <c r="K879" s="12">
        <v>42442.623344907406</v>
      </c>
      <c r="L879" s="13">
        <v>42470.833333333328</v>
      </c>
      <c r="M879">
        <v>2016</v>
      </c>
    </row>
    <row r="880" spans="1:13">
      <c r="A880">
        <v>3531</v>
      </c>
      <c r="B880" s="3" t="s">
        <v>3530</v>
      </c>
      <c r="C880" s="3" t="s">
        <v>7641</v>
      </c>
      <c r="D880" s="6">
        <v>1000</v>
      </c>
      <c r="E880" s="8">
        <v>1280</v>
      </c>
      <c r="F880" t="s">
        <v>8218</v>
      </c>
      <c r="G880" t="s">
        <v>8274</v>
      </c>
      <c r="H880" s="9">
        <v>128</v>
      </c>
      <c r="I880">
        <v>49.23</v>
      </c>
      <c r="J880" t="s">
        <v>8360</v>
      </c>
      <c r="K880" s="12">
        <v>42521.654328703706</v>
      </c>
      <c r="L880" s="13">
        <v>42551.654328703706</v>
      </c>
      <c r="M880">
        <v>2016</v>
      </c>
    </row>
    <row r="881" spans="1:13" ht="30">
      <c r="A881">
        <v>3532</v>
      </c>
      <c r="B881" s="3" t="s">
        <v>3531</v>
      </c>
      <c r="C881" s="3" t="s">
        <v>7642</v>
      </c>
      <c r="D881" s="6">
        <v>960</v>
      </c>
      <c r="E881" s="8">
        <v>1142</v>
      </c>
      <c r="F881" t="s">
        <v>8218</v>
      </c>
      <c r="G881" t="s">
        <v>8274</v>
      </c>
      <c r="H881" s="9">
        <v>119</v>
      </c>
      <c r="I881">
        <v>42.3</v>
      </c>
      <c r="J881" t="s">
        <v>8359</v>
      </c>
      <c r="K881" s="12">
        <v>41884.599849537037</v>
      </c>
      <c r="L881" s="13">
        <v>41900.165972222225</v>
      </c>
      <c r="M881">
        <v>2014</v>
      </c>
    </row>
    <row r="882" spans="1:13" ht="45">
      <c r="A882">
        <v>3533</v>
      </c>
      <c r="B882" s="3" t="s">
        <v>3532</v>
      </c>
      <c r="C882" s="3" t="s">
        <v>7643</v>
      </c>
      <c r="D882" s="6">
        <v>500</v>
      </c>
      <c r="E882" s="8">
        <v>631</v>
      </c>
      <c r="F882" t="s">
        <v>8218</v>
      </c>
      <c r="G882" t="s">
        <v>8274</v>
      </c>
      <c r="H882" s="9">
        <v>126</v>
      </c>
      <c r="I882">
        <v>78.88</v>
      </c>
      <c r="J882" t="s">
        <v>8359</v>
      </c>
      <c r="K882" s="12">
        <v>42289.761192129634</v>
      </c>
      <c r="L882" s="13">
        <v>42319.802858796291</v>
      </c>
      <c r="M882">
        <v>2015</v>
      </c>
    </row>
    <row r="883" spans="1:13" ht="30">
      <c r="A883">
        <v>3534</v>
      </c>
      <c r="B883" s="3" t="s">
        <v>3533</v>
      </c>
      <c r="C883" s="3" t="s">
        <v>7644</v>
      </c>
      <c r="D883" s="6">
        <v>5000</v>
      </c>
      <c r="E883" s="8">
        <v>7810</v>
      </c>
      <c r="F883" t="s">
        <v>8218</v>
      </c>
      <c r="G883" t="s">
        <v>8274</v>
      </c>
      <c r="H883" s="9">
        <v>156</v>
      </c>
      <c r="I883">
        <v>38.28</v>
      </c>
      <c r="J883" t="s">
        <v>8361</v>
      </c>
      <c r="K883" s="12">
        <v>42243.6252662037</v>
      </c>
      <c r="L883" s="13">
        <v>42278.6252662037</v>
      </c>
      <c r="M883">
        <v>2015</v>
      </c>
    </row>
    <row r="884" spans="1:13" ht="30">
      <c r="A884">
        <v>3535</v>
      </c>
      <c r="B884" s="3" t="s">
        <v>3534</v>
      </c>
      <c r="C884" s="3" t="s">
        <v>7645</v>
      </c>
      <c r="D884" s="6">
        <v>2000</v>
      </c>
      <c r="E884" s="8">
        <v>2063</v>
      </c>
      <c r="F884" t="s">
        <v>8218</v>
      </c>
      <c r="G884" t="s">
        <v>8274</v>
      </c>
      <c r="H884" s="9">
        <v>103</v>
      </c>
      <c r="I884">
        <v>44.85</v>
      </c>
      <c r="J884" t="s">
        <v>8360</v>
      </c>
      <c r="K884" s="12">
        <v>42248.640162037031</v>
      </c>
      <c r="L884" s="13">
        <v>42279.75</v>
      </c>
      <c r="M884">
        <v>2015</v>
      </c>
    </row>
    <row r="885" spans="1:13" ht="30">
      <c r="A885">
        <v>3536</v>
      </c>
      <c r="B885" s="3" t="s">
        <v>3535</v>
      </c>
      <c r="C885" s="3" t="s">
        <v>7646</v>
      </c>
      <c r="D885" s="6">
        <v>150</v>
      </c>
      <c r="E885" s="8">
        <v>230</v>
      </c>
      <c r="F885" t="s">
        <v>8218</v>
      </c>
      <c r="G885" t="s">
        <v>8274</v>
      </c>
      <c r="H885" s="9">
        <v>153</v>
      </c>
      <c r="I885">
        <v>13.53</v>
      </c>
      <c r="J885" t="s">
        <v>8359</v>
      </c>
      <c r="K885" s="12">
        <v>42328.727141203708</v>
      </c>
      <c r="L885" s="13">
        <v>42358.499305555553</v>
      </c>
      <c r="M885">
        <v>2015</v>
      </c>
    </row>
    <row r="886" spans="1:13" ht="45">
      <c r="A886">
        <v>3537</v>
      </c>
      <c r="B886" s="3" t="s">
        <v>3536</v>
      </c>
      <c r="C886" s="3" t="s">
        <v>7647</v>
      </c>
      <c r="D886" s="6">
        <v>675</v>
      </c>
      <c r="E886" s="8">
        <v>1218</v>
      </c>
      <c r="F886" t="s">
        <v>8218</v>
      </c>
      <c r="G886" t="s">
        <v>8274</v>
      </c>
      <c r="H886" s="9">
        <v>180</v>
      </c>
      <c r="I886">
        <v>43.5</v>
      </c>
      <c r="J886" t="s">
        <v>8359</v>
      </c>
      <c r="K886" s="12">
        <v>41923.354351851849</v>
      </c>
      <c r="L886" s="13">
        <v>41960.332638888889</v>
      </c>
      <c r="M886">
        <v>2014</v>
      </c>
    </row>
    <row r="887" spans="1:13" ht="30">
      <c r="A887">
        <v>3538</v>
      </c>
      <c r="B887" s="3" t="s">
        <v>3537</v>
      </c>
      <c r="C887" s="3" t="s">
        <v>7648</v>
      </c>
      <c r="D887" s="6">
        <v>2000</v>
      </c>
      <c r="E887" s="8">
        <v>2569</v>
      </c>
      <c r="F887" t="s">
        <v>8218</v>
      </c>
      <c r="G887" t="s">
        <v>8274</v>
      </c>
      <c r="H887" s="9">
        <v>128</v>
      </c>
      <c r="I887">
        <v>30.95</v>
      </c>
      <c r="J887" t="s">
        <v>8360</v>
      </c>
      <c r="K887" s="12">
        <v>42571.420601851853</v>
      </c>
      <c r="L887" s="13">
        <v>42599.420601851853</v>
      </c>
      <c r="M887">
        <v>2016</v>
      </c>
    </row>
    <row r="888" spans="1:13" ht="30">
      <c r="A888">
        <v>3539</v>
      </c>
      <c r="B888" s="3" t="s">
        <v>3538</v>
      </c>
      <c r="C888" s="3" t="s">
        <v>7649</v>
      </c>
      <c r="D888" s="6">
        <v>600</v>
      </c>
      <c r="E888" s="8">
        <v>718</v>
      </c>
      <c r="F888" t="s">
        <v>8218</v>
      </c>
      <c r="G888" t="s">
        <v>8274</v>
      </c>
      <c r="H888" s="9">
        <v>120</v>
      </c>
      <c r="I888">
        <v>55.23</v>
      </c>
      <c r="J888" t="s">
        <v>8359</v>
      </c>
      <c r="K888" s="12">
        <v>42600.756041666667</v>
      </c>
      <c r="L888" s="13">
        <v>42621.756041666667</v>
      </c>
      <c r="M888">
        <v>2016</v>
      </c>
    </row>
    <row r="889" spans="1:13" ht="30">
      <c r="A889">
        <v>3540</v>
      </c>
      <c r="B889" s="3" t="s">
        <v>3539</v>
      </c>
      <c r="C889" s="3" t="s">
        <v>7650</v>
      </c>
      <c r="D889" s="6">
        <v>300</v>
      </c>
      <c r="E889" s="8">
        <v>369</v>
      </c>
      <c r="F889" t="s">
        <v>8218</v>
      </c>
      <c r="G889" t="s">
        <v>8274</v>
      </c>
      <c r="H889" s="9">
        <v>123</v>
      </c>
      <c r="I889">
        <v>46.13</v>
      </c>
      <c r="J889" t="s">
        <v>8359</v>
      </c>
      <c r="K889" s="12">
        <v>42517.003368055557</v>
      </c>
      <c r="L889" s="13">
        <v>42547.003368055557</v>
      </c>
      <c r="M889">
        <v>2016</v>
      </c>
    </row>
    <row r="890" spans="1:13" ht="30">
      <c r="A890">
        <v>3541</v>
      </c>
      <c r="B890" s="3" t="s">
        <v>3540</v>
      </c>
      <c r="C890" s="3" t="s">
        <v>7651</v>
      </c>
      <c r="D890" s="6">
        <v>1200</v>
      </c>
      <c r="E890" s="8">
        <v>1260</v>
      </c>
      <c r="F890" t="s">
        <v>8218</v>
      </c>
      <c r="G890" t="s">
        <v>8274</v>
      </c>
      <c r="H890" s="9">
        <v>105</v>
      </c>
      <c r="I890">
        <v>39.380000000000003</v>
      </c>
      <c r="J890" t="s">
        <v>8360</v>
      </c>
      <c r="K890" s="12">
        <v>42222.730034722219</v>
      </c>
      <c r="L890" s="13">
        <v>42247.730034722219</v>
      </c>
      <c r="M890">
        <v>2015</v>
      </c>
    </row>
    <row r="891" spans="1:13" ht="30">
      <c r="A891">
        <v>3542</v>
      </c>
      <c r="B891" s="3" t="s">
        <v>3541</v>
      </c>
      <c r="C891" s="3" t="s">
        <v>7652</v>
      </c>
      <c r="D891" s="6">
        <v>5500</v>
      </c>
      <c r="E891" s="8">
        <v>5623</v>
      </c>
      <c r="F891" t="s">
        <v>8218</v>
      </c>
      <c r="G891" t="s">
        <v>8274</v>
      </c>
      <c r="H891" s="9">
        <v>102</v>
      </c>
      <c r="I891">
        <v>66.150000000000006</v>
      </c>
      <c r="J891" t="s">
        <v>8361</v>
      </c>
      <c r="K891" s="12">
        <v>41829.599791666667</v>
      </c>
      <c r="L891" s="13">
        <v>41889.599791666667</v>
      </c>
      <c r="M891">
        <v>2014</v>
      </c>
    </row>
    <row r="892" spans="1:13" ht="30">
      <c r="A892">
        <v>3543</v>
      </c>
      <c r="B892" s="3" t="s">
        <v>3542</v>
      </c>
      <c r="C892" s="3" t="s">
        <v>7653</v>
      </c>
      <c r="D892" s="6">
        <v>1500</v>
      </c>
      <c r="E892" s="8">
        <v>1570</v>
      </c>
      <c r="F892" t="s">
        <v>8218</v>
      </c>
      <c r="G892" t="s">
        <v>8274</v>
      </c>
      <c r="H892" s="9">
        <v>105</v>
      </c>
      <c r="I892">
        <v>54.14</v>
      </c>
      <c r="J892" t="s">
        <v>8360</v>
      </c>
      <c r="K892" s="12">
        <v>42150.755312499998</v>
      </c>
      <c r="L892" s="13">
        <v>42180.755312499998</v>
      </c>
      <c r="M892">
        <v>2015</v>
      </c>
    </row>
    <row r="893" spans="1:13" ht="30">
      <c r="A893">
        <v>3544</v>
      </c>
      <c r="B893" s="3" t="s">
        <v>3543</v>
      </c>
      <c r="C893" s="3" t="s">
        <v>7654</v>
      </c>
      <c r="D893" s="6">
        <v>2500</v>
      </c>
      <c r="E893" s="8">
        <v>2500</v>
      </c>
      <c r="F893" t="s">
        <v>8218</v>
      </c>
      <c r="G893" t="s">
        <v>8274</v>
      </c>
      <c r="H893" s="9">
        <v>100</v>
      </c>
      <c r="I893">
        <v>104.17</v>
      </c>
      <c r="J893" t="s">
        <v>8360</v>
      </c>
      <c r="K893" s="12">
        <v>42040.831678240742</v>
      </c>
      <c r="L893" s="13">
        <v>42070.831678240742</v>
      </c>
      <c r="M893">
        <v>2015</v>
      </c>
    </row>
    <row r="894" spans="1:13" ht="30">
      <c r="A894">
        <v>3545</v>
      </c>
      <c r="B894" s="3" t="s">
        <v>3544</v>
      </c>
      <c r="C894" s="3" t="s">
        <v>7655</v>
      </c>
      <c r="D894" s="6">
        <v>250</v>
      </c>
      <c r="E894" s="8">
        <v>251</v>
      </c>
      <c r="F894" t="s">
        <v>8218</v>
      </c>
      <c r="G894" t="s">
        <v>8274</v>
      </c>
      <c r="H894" s="9">
        <v>100</v>
      </c>
      <c r="I894">
        <v>31.38</v>
      </c>
      <c r="J894" t="s">
        <v>8359</v>
      </c>
      <c r="K894" s="12">
        <v>42075.807395833333</v>
      </c>
      <c r="L894" s="13">
        <v>42105.807395833333</v>
      </c>
      <c r="M894">
        <v>2015</v>
      </c>
    </row>
    <row r="895" spans="1:13" ht="30">
      <c r="A895">
        <v>3546</v>
      </c>
      <c r="B895" s="3" t="s">
        <v>3545</v>
      </c>
      <c r="C895" s="3" t="s">
        <v>7656</v>
      </c>
      <c r="D895" s="6">
        <v>1100</v>
      </c>
      <c r="E895" s="8">
        <v>1125</v>
      </c>
      <c r="F895" t="s">
        <v>8218</v>
      </c>
      <c r="G895" t="s">
        <v>8274</v>
      </c>
      <c r="H895" s="9">
        <v>102</v>
      </c>
      <c r="I895">
        <v>59.21</v>
      </c>
      <c r="J895" t="s">
        <v>8360</v>
      </c>
      <c r="K895" s="12">
        <v>42073.660694444443</v>
      </c>
      <c r="L895" s="13">
        <v>42095.165972222225</v>
      </c>
      <c r="M895">
        <v>2015</v>
      </c>
    </row>
    <row r="896" spans="1:13" ht="30">
      <c r="A896">
        <v>3547</v>
      </c>
      <c r="B896" s="3" t="s">
        <v>3546</v>
      </c>
      <c r="C896" s="3" t="s">
        <v>7657</v>
      </c>
      <c r="D896" s="6">
        <v>35000</v>
      </c>
      <c r="E896" s="8">
        <v>40043.25</v>
      </c>
      <c r="F896" t="s">
        <v>8218</v>
      </c>
      <c r="G896" t="s">
        <v>8274</v>
      </c>
      <c r="H896" s="9">
        <v>114</v>
      </c>
      <c r="I896">
        <v>119.18</v>
      </c>
      <c r="J896" t="s">
        <v>8367</v>
      </c>
      <c r="K896" s="12">
        <v>42480.078715277778</v>
      </c>
      <c r="L896" s="13">
        <v>42504.165972222225</v>
      </c>
      <c r="M896">
        <v>2016</v>
      </c>
    </row>
    <row r="897" spans="1:13" ht="30">
      <c r="A897">
        <v>3548</v>
      </c>
      <c r="B897" s="3" t="s">
        <v>3547</v>
      </c>
      <c r="C897" s="3" t="s">
        <v>7658</v>
      </c>
      <c r="D897" s="6">
        <v>2100</v>
      </c>
      <c r="E897" s="8">
        <v>2140</v>
      </c>
      <c r="F897" t="s">
        <v>8218</v>
      </c>
      <c r="G897" t="s">
        <v>8274</v>
      </c>
      <c r="H897" s="9">
        <v>102</v>
      </c>
      <c r="I897">
        <v>164.62</v>
      </c>
      <c r="J897" t="s">
        <v>8360</v>
      </c>
      <c r="K897" s="12">
        <v>42411.942291666666</v>
      </c>
      <c r="L897" s="13">
        <v>42434.041666666672</v>
      </c>
      <c r="M897">
        <v>2016</v>
      </c>
    </row>
    <row r="898" spans="1:13" ht="30">
      <c r="A898">
        <v>3549</v>
      </c>
      <c r="B898" s="3" t="s">
        <v>3548</v>
      </c>
      <c r="C898" s="3" t="s">
        <v>7659</v>
      </c>
      <c r="D898" s="6">
        <v>1000</v>
      </c>
      <c r="E898" s="8">
        <v>1020</v>
      </c>
      <c r="F898" t="s">
        <v>8218</v>
      </c>
      <c r="G898" t="s">
        <v>8274</v>
      </c>
      <c r="H898" s="9">
        <v>102</v>
      </c>
      <c r="I898">
        <v>24.29</v>
      </c>
      <c r="J898" t="s">
        <v>8360</v>
      </c>
      <c r="K898" s="12">
        <v>42223.394363425927</v>
      </c>
      <c r="L898" s="13">
        <v>42251.394363425927</v>
      </c>
      <c r="M898">
        <v>2015</v>
      </c>
    </row>
    <row r="899" spans="1:13" ht="30">
      <c r="A899">
        <v>3550</v>
      </c>
      <c r="B899" s="3" t="s">
        <v>3549</v>
      </c>
      <c r="C899" s="3" t="s">
        <v>7660</v>
      </c>
      <c r="D899" s="6">
        <v>2500</v>
      </c>
      <c r="E899" s="8">
        <v>2620</v>
      </c>
      <c r="F899" t="s">
        <v>8218</v>
      </c>
      <c r="G899" t="s">
        <v>8274</v>
      </c>
      <c r="H899" s="9">
        <v>105</v>
      </c>
      <c r="I899">
        <v>40.94</v>
      </c>
      <c r="J899" t="s">
        <v>8360</v>
      </c>
      <c r="K899" s="12">
        <v>42462.893495370372</v>
      </c>
      <c r="L899" s="13">
        <v>42492.893495370372</v>
      </c>
      <c r="M899">
        <v>2016</v>
      </c>
    </row>
    <row r="900" spans="1:13" ht="30">
      <c r="A900">
        <v>3551</v>
      </c>
      <c r="B900" s="3" t="s">
        <v>3550</v>
      </c>
      <c r="C900" s="3" t="s">
        <v>7661</v>
      </c>
      <c r="D900" s="6">
        <v>1500</v>
      </c>
      <c r="E900" s="8">
        <v>1527.5</v>
      </c>
      <c r="F900" t="s">
        <v>8218</v>
      </c>
      <c r="G900" t="s">
        <v>8274</v>
      </c>
      <c r="H900" s="9">
        <v>102</v>
      </c>
      <c r="I900">
        <v>61.1</v>
      </c>
      <c r="J900" t="s">
        <v>8360</v>
      </c>
      <c r="K900" s="12">
        <v>41753.515856481477</v>
      </c>
      <c r="L900" s="13">
        <v>41781.921527777777</v>
      </c>
      <c r="M900">
        <v>2014</v>
      </c>
    </row>
    <row r="901" spans="1:13" ht="30">
      <c r="A901">
        <v>3552</v>
      </c>
      <c r="B901" s="3" t="s">
        <v>3551</v>
      </c>
      <c r="C901" s="3" t="s">
        <v>7662</v>
      </c>
      <c r="D901" s="6">
        <v>773</v>
      </c>
      <c r="E901" s="8">
        <v>773</v>
      </c>
      <c r="F901" t="s">
        <v>8218</v>
      </c>
      <c r="G901" t="s">
        <v>8274</v>
      </c>
      <c r="H901" s="9">
        <v>100</v>
      </c>
      <c r="I901">
        <v>38.65</v>
      </c>
      <c r="J901" t="s">
        <v>8359</v>
      </c>
      <c r="K901" s="12">
        <v>41788.587083333332</v>
      </c>
      <c r="L901" s="13">
        <v>41818.587083333332</v>
      </c>
      <c r="M901">
        <v>2014</v>
      </c>
    </row>
    <row r="902" spans="1:13" ht="30">
      <c r="A902">
        <v>3553</v>
      </c>
      <c r="B902" s="3" t="s">
        <v>3552</v>
      </c>
      <c r="C902" s="3" t="s">
        <v>7663</v>
      </c>
      <c r="D902" s="6">
        <v>5500</v>
      </c>
      <c r="E902" s="8">
        <v>5845</v>
      </c>
      <c r="F902" t="s">
        <v>8218</v>
      </c>
      <c r="G902" t="s">
        <v>8274</v>
      </c>
      <c r="H902" s="9">
        <v>106</v>
      </c>
      <c r="I902">
        <v>56.2</v>
      </c>
      <c r="J902" t="s">
        <v>8361</v>
      </c>
      <c r="K902" s="12">
        <v>42196.028703703705</v>
      </c>
      <c r="L902" s="13">
        <v>42228</v>
      </c>
      <c r="M902">
        <v>2015</v>
      </c>
    </row>
    <row r="903" spans="1:13" ht="30">
      <c r="A903">
        <v>3554</v>
      </c>
      <c r="B903" s="3" t="s">
        <v>3553</v>
      </c>
      <c r="C903" s="3" t="s">
        <v>7664</v>
      </c>
      <c r="D903" s="6">
        <v>5000</v>
      </c>
      <c r="E903" s="8">
        <v>5671.11</v>
      </c>
      <c r="F903" t="s">
        <v>8218</v>
      </c>
      <c r="G903" t="s">
        <v>8274</v>
      </c>
      <c r="H903" s="9">
        <v>113</v>
      </c>
      <c r="I903">
        <v>107</v>
      </c>
      <c r="J903" t="s">
        <v>8361</v>
      </c>
      <c r="K903" s="12">
        <v>42016.050451388888</v>
      </c>
      <c r="L903" s="13">
        <v>42046.708333333328</v>
      </c>
      <c r="M903">
        <v>2015</v>
      </c>
    </row>
    <row r="904" spans="1:13" ht="30">
      <c r="A904">
        <v>3555</v>
      </c>
      <c r="B904" s="3" t="s">
        <v>3554</v>
      </c>
      <c r="C904" s="3" t="s">
        <v>7665</v>
      </c>
      <c r="D904" s="6">
        <v>2400</v>
      </c>
      <c r="E904" s="8">
        <v>2400</v>
      </c>
      <c r="F904" t="s">
        <v>8218</v>
      </c>
      <c r="G904" t="s">
        <v>8274</v>
      </c>
      <c r="H904" s="9">
        <v>100</v>
      </c>
      <c r="I904">
        <v>171.43</v>
      </c>
      <c r="J904" t="s">
        <v>8360</v>
      </c>
      <c r="K904" s="12">
        <v>42661.442060185189</v>
      </c>
      <c r="L904" s="13">
        <v>42691.483726851846</v>
      </c>
      <c r="M904">
        <v>2016</v>
      </c>
    </row>
    <row r="905" spans="1:13" ht="45">
      <c r="A905">
        <v>3556</v>
      </c>
      <c r="B905" s="3" t="s">
        <v>3555</v>
      </c>
      <c r="C905" s="3" t="s">
        <v>7666</v>
      </c>
      <c r="D905" s="6">
        <v>2200</v>
      </c>
      <c r="E905" s="8">
        <v>2210</v>
      </c>
      <c r="F905" t="s">
        <v>8218</v>
      </c>
      <c r="G905" t="s">
        <v>8274</v>
      </c>
      <c r="H905" s="9">
        <v>100</v>
      </c>
      <c r="I905">
        <v>110.5</v>
      </c>
      <c r="J905" t="s">
        <v>8360</v>
      </c>
      <c r="K905" s="12">
        <v>41808.649583333332</v>
      </c>
      <c r="L905" s="13">
        <v>41868.649583333332</v>
      </c>
      <c r="M905">
        <v>2014</v>
      </c>
    </row>
    <row r="906" spans="1:13" ht="30">
      <c r="A906">
        <v>3557</v>
      </c>
      <c r="B906" s="3" t="s">
        <v>3556</v>
      </c>
      <c r="C906" s="3" t="s">
        <v>7667</v>
      </c>
      <c r="D906" s="6">
        <v>100000</v>
      </c>
      <c r="E906" s="8">
        <v>100036</v>
      </c>
      <c r="F906" t="s">
        <v>8218</v>
      </c>
      <c r="G906" t="s">
        <v>8274</v>
      </c>
      <c r="H906" s="9">
        <v>100</v>
      </c>
      <c r="I906">
        <v>179.28</v>
      </c>
      <c r="J906" t="s">
        <v>8370</v>
      </c>
      <c r="K906" s="12">
        <v>41730.276747685188</v>
      </c>
      <c r="L906" s="13">
        <v>41764.276747685188</v>
      </c>
      <c r="M906">
        <v>2014</v>
      </c>
    </row>
    <row r="907" spans="1:13" ht="30">
      <c r="A907">
        <v>3558</v>
      </c>
      <c r="B907" s="3" t="s">
        <v>3557</v>
      </c>
      <c r="C907" s="3" t="s">
        <v>7668</v>
      </c>
      <c r="D907" s="6">
        <v>350</v>
      </c>
      <c r="E907" s="8">
        <v>504</v>
      </c>
      <c r="F907" t="s">
        <v>8218</v>
      </c>
      <c r="G907" t="s">
        <v>8274</v>
      </c>
      <c r="H907" s="9">
        <v>144</v>
      </c>
      <c r="I907">
        <v>22.91</v>
      </c>
      <c r="J907" t="s">
        <v>8359</v>
      </c>
      <c r="K907" s="12">
        <v>42139.816840277781</v>
      </c>
      <c r="L907" s="13">
        <v>42181.875</v>
      </c>
      <c r="M907">
        <v>2015</v>
      </c>
    </row>
    <row r="908" spans="1:13" ht="30">
      <c r="A908">
        <v>3559</v>
      </c>
      <c r="B908" s="3" t="s">
        <v>3558</v>
      </c>
      <c r="C908" s="3" t="s">
        <v>7669</v>
      </c>
      <c r="D908" s="6">
        <v>1000</v>
      </c>
      <c r="E908" s="8">
        <v>1035</v>
      </c>
      <c r="F908" t="s">
        <v>8218</v>
      </c>
      <c r="G908" t="s">
        <v>8274</v>
      </c>
      <c r="H908" s="9">
        <v>104</v>
      </c>
      <c r="I908">
        <v>43.13</v>
      </c>
      <c r="J908" t="s">
        <v>8360</v>
      </c>
      <c r="K908" s="12">
        <v>42194.096157407403</v>
      </c>
      <c r="L908" s="13">
        <v>42216.373611111107</v>
      </c>
      <c r="M908">
        <v>2015</v>
      </c>
    </row>
    <row r="909" spans="1:13" ht="45">
      <c r="A909">
        <v>3560</v>
      </c>
      <c r="B909" s="3" t="s">
        <v>3559</v>
      </c>
      <c r="C909" s="3" t="s">
        <v>7670</v>
      </c>
      <c r="D909" s="6">
        <v>3200</v>
      </c>
      <c r="E909" s="8">
        <v>3470</v>
      </c>
      <c r="F909" t="s">
        <v>8218</v>
      </c>
      <c r="G909" t="s">
        <v>8274</v>
      </c>
      <c r="H909" s="9">
        <v>108</v>
      </c>
      <c r="I909">
        <v>46.89</v>
      </c>
      <c r="J909" t="s">
        <v>8360</v>
      </c>
      <c r="K909" s="12">
        <v>42115.889652777783</v>
      </c>
      <c r="L909" s="13">
        <v>42151.114583333328</v>
      </c>
      <c r="M909">
        <v>2015</v>
      </c>
    </row>
    <row r="910" spans="1:13" ht="105">
      <c r="A910">
        <v>3561</v>
      </c>
      <c r="B910" s="3" t="s">
        <v>3560</v>
      </c>
      <c r="C910" s="3" t="s">
        <v>7671</v>
      </c>
      <c r="D910" s="6">
        <v>2500</v>
      </c>
      <c r="E910" s="8">
        <v>2560</v>
      </c>
      <c r="F910" t="s">
        <v>8218</v>
      </c>
      <c r="G910" t="s">
        <v>8274</v>
      </c>
      <c r="H910" s="9">
        <v>102</v>
      </c>
      <c r="I910">
        <v>47.41</v>
      </c>
      <c r="J910" t="s">
        <v>8360</v>
      </c>
      <c r="K910" s="12">
        <v>42203.680300925931</v>
      </c>
      <c r="L910" s="13">
        <v>42221.774999999994</v>
      </c>
      <c r="M910">
        <v>2015</v>
      </c>
    </row>
    <row r="911" spans="1:13" ht="45">
      <c r="A911">
        <v>3562</v>
      </c>
      <c r="B911" s="3" t="s">
        <v>3561</v>
      </c>
      <c r="C911" s="3" t="s">
        <v>7672</v>
      </c>
      <c r="D911" s="6">
        <v>315</v>
      </c>
      <c r="E911" s="8">
        <v>469</v>
      </c>
      <c r="F911" t="s">
        <v>8218</v>
      </c>
      <c r="G911" t="s">
        <v>8274</v>
      </c>
      <c r="H911" s="9">
        <v>149</v>
      </c>
      <c r="I911">
        <v>15.13</v>
      </c>
      <c r="J911" t="s">
        <v>8359</v>
      </c>
      <c r="K911" s="12">
        <v>42433.761886574073</v>
      </c>
      <c r="L911" s="13">
        <v>42442.916666666672</v>
      </c>
      <c r="M911">
        <v>2016</v>
      </c>
    </row>
    <row r="912" spans="1:13" ht="30">
      <c r="A912">
        <v>3563</v>
      </c>
      <c r="B912" s="3" t="s">
        <v>3562</v>
      </c>
      <c r="C912" s="3" t="s">
        <v>7673</v>
      </c>
      <c r="D912" s="6">
        <v>500</v>
      </c>
      <c r="E912" s="8">
        <v>527.45000000000005</v>
      </c>
      <c r="F912" t="s">
        <v>8218</v>
      </c>
      <c r="G912" t="s">
        <v>8274</v>
      </c>
      <c r="H912" s="9">
        <v>105</v>
      </c>
      <c r="I912">
        <v>21.1</v>
      </c>
      <c r="J912" t="s">
        <v>8359</v>
      </c>
      <c r="K912" s="12">
        <v>42555.671944444446</v>
      </c>
      <c r="L912" s="13">
        <v>42583.791666666672</v>
      </c>
      <c r="M912">
        <v>2016</v>
      </c>
    </row>
    <row r="913" spans="1:13" ht="30">
      <c r="A913">
        <v>3564</v>
      </c>
      <c r="B913" s="3" t="s">
        <v>3563</v>
      </c>
      <c r="C913" s="3" t="s">
        <v>7674</v>
      </c>
      <c r="D913" s="6">
        <v>1000</v>
      </c>
      <c r="E913" s="8">
        <v>1005</v>
      </c>
      <c r="F913" t="s">
        <v>8218</v>
      </c>
      <c r="G913" t="s">
        <v>8274</v>
      </c>
      <c r="H913" s="9">
        <v>101</v>
      </c>
      <c r="I913">
        <v>59.12</v>
      </c>
      <c r="J913" t="s">
        <v>8360</v>
      </c>
      <c r="K913" s="12">
        <v>42236.623252314821</v>
      </c>
      <c r="L913" s="13">
        <v>42282.666666666672</v>
      </c>
      <c r="M913">
        <v>2015</v>
      </c>
    </row>
    <row r="914" spans="1:13" ht="30">
      <c r="A914">
        <v>3565</v>
      </c>
      <c r="B914" s="3" t="s">
        <v>3564</v>
      </c>
      <c r="C914" s="3" t="s">
        <v>7675</v>
      </c>
      <c r="D914" s="6">
        <v>900</v>
      </c>
      <c r="E914" s="8">
        <v>1175</v>
      </c>
      <c r="F914" t="s">
        <v>8218</v>
      </c>
      <c r="G914" t="s">
        <v>8274</v>
      </c>
      <c r="H914" s="9">
        <v>131</v>
      </c>
      <c r="I914">
        <v>97.92</v>
      </c>
      <c r="J914" t="s">
        <v>8359</v>
      </c>
      <c r="K914" s="12">
        <v>41974.743148148147</v>
      </c>
      <c r="L914" s="13">
        <v>42004.743148148147</v>
      </c>
      <c r="M914">
        <v>2014</v>
      </c>
    </row>
    <row r="915" spans="1:13" ht="30">
      <c r="A915">
        <v>3566</v>
      </c>
      <c r="B915" s="3" t="s">
        <v>3565</v>
      </c>
      <c r="C915" s="3" t="s">
        <v>7676</v>
      </c>
      <c r="D915" s="6">
        <v>2000</v>
      </c>
      <c r="E915" s="8">
        <v>2095</v>
      </c>
      <c r="F915" t="s">
        <v>8218</v>
      </c>
      <c r="G915" t="s">
        <v>8274</v>
      </c>
      <c r="H915" s="9">
        <v>105</v>
      </c>
      <c r="I915">
        <v>55.13</v>
      </c>
      <c r="J915" t="s">
        <v>8360</v>
      </c>
      <c r="K915" s="12">
        <v>41997.507905092592</v>
      </c>
      <c r="L915" s="13">
        <v>42027.507905092592</v>
      </c>
      <c r="M915">
        <v>2014</v>
      </c>
    </row>
    <row r="916" spans="1:13" ht="30">
      <c r="A916">
        <v>3567</v>
      </c>
      <c r="B916" s="3" t="s">
        <v>3566</v>
      </c>
      <c r="C916" s="3" t="s">
        <v>7677</v>
      </c>
      <c r="D916" s="6">
        <v>1000</v>
      </c>
      <c r="E916" s="8">
        <v>1088</v>
      </c>
      <c r="F916" t="s">
        <v>8218</v>
      </c>
      <c r="G916" t="s">
        <v>8274</v>
      </c>
      <c r="H916" s="9">
        <v>109</v>
      </c>
      <c r="I916">
        <v>26.54</v>
      </c>
      <c r="J916" t="s">
        <v>8360</v>
      </c>
      <c r="K916" s="12">
        <v>42135.810694444444</v>
      </c>
      <c r="L916" s="13">
        <v>42165.810694444444</v>
      </c>
      <c r="M916">
        <v>2015</v>
      </c>
    </row>
    <row r="917" spans="1:13" ht="30">
      <c r="A917">
        <v>3568</v>
      </c>
      <c r="B917" s="3" t="s">
        <v>3567</v>
      </c>
      <c r="C917" s="3" t="s">
        <v>7678</v>
      </c>
      <c r="D917" s="6">
        <v>1000</v>
      </c>
      <c r="E917" s="8">
        <v>1110</v>
      </c>
      <c r="F917" t="s">
        <v>8218</v>
      </c>
      <c r="G917" t="s">
        <v>8274</v>
      </c>
      <c r="H917" s="9">
        <v>111</v>
      </c>
      <c r="I917">
        <v>58.42</v>
      </c>
      <c r="J917" t="s">
        <v>8360</v>
      </c>
      <c r="K917" s="12">
        <v>41869.740671296298</v>
      </c>
      <c r="L917" s="13">
        <v>41899.740671296298</v>
      </c>
      <c r="M917">
        <v>2014</v>
      </c>
    </row>
    <row r="918" spans="1:13" ht="30">
      <c r="A918">
        <v>3569</v>
      </c>
      <c r="B918" s="3" t="s">
        <v>3568</v>
      </c>
      <c r="C918" s="3" t="s">
        <v>7679</v>
      </c>
      <c r="D918" s="6">
        <v>5000</v>
      </c>
      <c r="E918" s="8">
        <v>5024</v>
      </c>
      <c r="F918" t="s">
        <v>8218</v>
      </c>
      <c r="G918" t="s">
        <v>8274</v>
      </c>
      <c r="H918" s="9">
        <v>100</v>
      </c>
      <c r="I918">
        <v>122.54</v>
      </c>
      <c r="J918" t="s">
        <v>8361</v>
      </c>
      <c r="K918" s="12">
        <v>41982.688611111109</v>
      </c>
      <c r="L918" s="13">
        <v>42012.688611111109</v>
      </c>
      <c r="M918">
        <v>2014</v>
      </c>
    </row>
    <row r="919" spans="1:13" ht="30">
      <c r="A919">
        <v>3570</v>
      </c>
      <c r="B919" s="3" t="s">
        <v>3569</v>
      </c>
      <c r="C919" s="3" t="s">
        <v>7680</v>
      </c>
      <c r="D919" s="6">
        <v>2000</v>
      </c>
      <c r="E919" s="8">
        <v>2287</v>
      </c>
      <c r="F919" t="s">
        <v>8218</v>
      </c>
      <c r="G919" t="s">
        <v>8274</v>
      </c>
      <c r="H919" s="9">
        <v>114</v>
      </c>
      <c r="I919">
        <v>87.96</v>
      </c>
      <c r="J919" t="s">
        <v>8360</v>
      </c>
      <c r="K919" s="12">
        <v>41976.331979166673</v>
      </c>
      <c r="L919" s="13">
        <v>42004.291666666672</v>
      </c>
      <c r="M919">
        <v>2014</v>
      </c>
    </row>
    <row r="920" spans="1:13" ht="30">
      <c r="A920">
        <v>3571</v>
      </c>
      <c r="B920" s="3" t="s">
        <v>3570</v>
      </c>
      <c r="C920" s="3" t="s">
        <v>7681</v>
      </c>
      <c r="D920" s="6">
        <v>1500</v>
      </c>
      <c r="E920" s="8">
        <v>1831</v>
      </c>
      <c r="F920" t="s">
        <v>8218</v>
      </c>
      <c r="G920" t="s">
        <v>8274</v>
      </c>
      <c r="H920" s="9">
        <v>122</v>
      </c>
      <c r="I920">
        <v>73.239999999999995</v>
      </c>
      <c r="J920" t="s">
        <v>8360</v>
      </c>
      <c r="K920" s="12">
        <v>41912.858946759261</v>
      </c>
      <c r="L920" s="13">
        <v>41942.858946759261</v>
      </c>
      <c r="M920">
        <v>2014</v>
      </c>
    </row>
    <row r="921" spans="1:13" ht="30">
      <c r="A921">
        <v>3572</v>
      </c>
      <c r="B921" s="3" t="s">
        <v>3571</v>
      </c>
      <c r="C921" s="3" t="s">
        <v>7682</v>
      </c>
      <c r="D921" s="6">
        <v>500</v>
      </c>
      <c r="E921" s="8">
        <v>500</v>
      </c>
      <c r="F921" t="s">
        <v>8218</v>
      </c>
      <c r="G921" t="s">
        <v>8274</v>
      </c>
      <c r="H921" s="9">
        <v>100</v>
      </c>
      <c r="I921">
        <v>55.56</v>
      </c>
      <c r="J921" t="s">
        <v>8359</v>
      </c>
      <c r="K921" s="12">
        <v>42146.570393518516</v>
      </c>
      <c r="L921" s="13">
        <v>42176.570393518516</v>
      </c>
      <c r="M921">
        <v>2015</v>
      </c>
    </row>
    <row r="922" spans="1:13" ht="30">
      <c r="A922">
        <v>3573</v>
      </c>
      <c r="B922" s="3" t="s">
        <v>3572</v>
      </c>
      <c r="C922" s="3" t="s">
        <v>7683</v>
      </c>
      <c r="D922" s="6">
        <v>3000</v>
      </c>
      <c r="E922" s="8">
        <v>3084</v>
      </c>
      <c r="F922" t="s">
        <v>8218</v>
      </c>
      <c r="G922" t="s">
        <v>8274</v>
      </c>
      <c r="H922" s="9">
        <v>103</v>
      </c>
      <c r="I922">
        <v>39.54</v>
      </c>
      <c r="J922" t="s">
        <v>8360</v>
      </c>
      <c r="K922" s="12">
        <v>41921.375532407408</v>
      </c>
      <c r="L922" s="13">
        <v>41951.417199074072</v>
      </c>
      <c r="M922">
        <v>2014</v>
      </c>
    </row>
    <row r="923" spans="1:13" ht="30">
      <c r="A923">
        <v>3574</v>
      </c>
      <c r="B923" s="3" t="s">
        <v>3573</v>
      </c>
      <c r="C923" s="3" t="s">
        <v>7684</v>
      </c>
      <c r="D923" s="6">
        <v>5800</v>
      </c>
      <c r="E923" s="8">
        <v>6155</v>
      </c>
      <c r="F923" t="s">
        <v>8218</v>
      </c>
      <c r="G923" t="s">
        <v>8274</v>
      </c>
      <c r="H923" s="9">
        <v>106</v>
      </c>
      <c r="I923">
        <v>136.78</v>
      </c>
      <c r="J923" t="s">
        <v>8361</v>
      </c>
      <c r="K923" s="12">
        <v>41926.942685185182</v>
      </c>
      <c r="L923" s="13">
        <v>41956.984351851846</v>
      </c>
      <c r="M923">
        <v>2014</v>
      </c>
    </row>
    <row r="924" spans="1:13" ht="45">
      <c r="A924">
        <v>3575</v>
      </c>
      <c r="B924" s="3" t="s">
        <v>3574</v>
      </c>
      <c r="C924" s="3" t="s">
        <v>7685</v>
      </c>
      <c r="D924" s="6">
        <v>10000</v>
      </c>
      <c r="E924" s="8">
        <v>10133</v>
      </c>
      <c r="F924" t="s">
        <v>8218</v>
      </c>
      <c r="G924" t="s">
        <v>8274</v>
      </c>
      <c r="H924" s="9">
        <v>101</v>
      </c>
      <c r="I924">
        <v>99.34</v>
      </c>
      <c r="J924" t="s">
        <v>8362</v>
      </c>
      <c r="K924" s="12">
        <v>42561.783877314811</v>
      </c>
      <c r="L924" s="13">
        <v>42593.165972222225</v>
      </c>
      <c r="M924">
        <v>2016</v>
      </c>
    </row>
    <row r="925" spans="1:13" ht="30">
      <c r="A925">
        <v>3576</v>
      </c>
      <c r="B925" s="3" t="s">
        <v>3575</v>
      </c>
      <c r="C925" s="3" t="s">
        <v>7686</v>
      </c>
      <c r="D925" s="6">
        <v>100</v>
      </c>
      <c r="E925" s="8">
        <v>100</v>
      </c>
      <c r="F925" t="s">
        <v>8218</v>
      </c>
      <c r="G925" t="s">
        <v>8274</v>
      </c>
      <c r="H925" s="9">
        <v>100</v>
      </c>
      <c r="I925">
        <v>20</v>
      </c>
      <c r="J925" t="s">
        <v>8359</v>
      </c>
      <c r="K925" s="12">
        <v>42649.54923611111</v>
      </c>
      <c r="L925" s="13">
        <v>42709.590902777782</v>
      </c>
      <c r="M925">
        <v>2016</v>
      </c>
    </row>
    <row r="926" spans="1:13" ht="30">
      <c r="A926">
        <v>3577</v>
      </c>
      <c r="B926" s="3" t="s">
        <v>3576</v>
      </c>
      <c r="C926" s="3" t="s">
        <v>7687</v>
      </c>
      <c r="D926" s="6">
        <v>600</v>
      </c>
      <c r="E926" s="8">
        <v>780</v>
      </c>
      <c r="F926" t="s">
        <v>8218</v>
      </c>
      <c r="G926" t="s">
        <v>8274</v>
      </c>
      <c r="H926" s="9">
        <v>130</v>
      </c>
      <c r="I926">
        <v>28.89</v>
      </c>
      <c r="J926" t="s">
        <v>8359</v>
      </c>
      <c r="K926" s="12">
        <v>42093.786840277782</v>
      </c>
      <c r="L926" s="13">
        <v>42120.26944444445</v>
      </c>
      <c r="M926">
        <v>2015</v>
      </c>
    </row>
    <row r="927" spans="1:13" ht="30">
      <c r="A927">
        <v>3578</v>
      </c>
      <c r="B927" s="3" t="s">
        <v>3577</v>
      </c>
      <c r="C927" s="3" t="s">
        <v>7688</v>
      </c>
      <c r="D927" s="6">
        <v>1500</v>
      </c>
      <c r="E927" s="8">
        <v>1500.2</v>
      </c>
      <c r="F927" t="s">
        <v>8218</v>
      </c>
      <c r="G927" t="s">
        <v>8274</v>
      </c>
      <c r="H927" s="9">
        <v>100</v>
      </c>
      <c r="I927">
        <v>40.549999999999997</v>
      </c>
      <c r="J927" t="s">
        <v>8360</v>
      </c>
      <c r="K927" s="12">
        <v>42460.733530092592</v>
      </c>
      <c r="L927" s="13">
        <v>42490.733530092592</v>
      </c>
      <c r="M927">
        <v>2016</v>
      </c>
    </row>
    <row r="928" spans="1:13" ht="45">
      <c r="A928">
        <v>3579</v>
      </c>
      <c r="B928" s="3" t="s">
        <v>3578</v>
      </c>
      <c r="C928" s="3" t="s">
        <v>7689</v>
      </c>
      <c r="D928" s="6">
        <v>500</v>
      </c>
      <c r="E928" s="8">
        <v>500</v>
      </c>
      <c r="F928" t="s">
        <v>8218</v>
      </c>
      <c r="G928" t="s">
        <v>8274</v>
      </c>
      <c r="H928" s="9">
        <v>100</v>
      </c>
      <c r="I928">
        <v>35.71</v>
      </c>
      <c r="J928" t="s">
        <v>8359</v>
      </c>
      <c r="K928" s="12">
        <v>42430.762222222227</v>
      </c>
      <c r="L928" s="13">
        <v>42460.720555555556</v>
      </c>
      <c r="M928">
        <v>2016</v>
      </c>
    </row>
    <row r="929" spans="1:13" ht="30">
      <c r="A929">
        <v>3580</v>
      </c>
      <c r="B929" s="3" t="s">
        <v>3579</v>
      </c>
      <c r="C929" s="3" t="s">
        <v>7690</v>
      </c>
      <c r="D929" s="6">
        <v>900</v>
      </c>
      <c r="E929" s="8">
        <v>1025</v>
      </c>
      <c r="F929" t="s">
        <v>8218</v>
      </c>
      <c r="G929" t="s">
        <v>8274</v>
      </c>
      <c r="H929" s="9">
        <v>114</v>
      </c>
      <c r="I929">
        <v>37.96</v>
      </c>
      <c r="J929" t="s">
        <v>8359</v>
      </c>
      <c r="K929" s="12">
        <v>42026.176180555558</v>
      </c>
      <c r="L929" s="13">
        <v>42064.207638888889</v>
      </c>
      <c r="M929">
        <v>2015</v>
      </c>
    </row>
    <row r="930" spans="1:13" ht="30">
      <c r="A930">
        <v>3581</v>
      </c>
      <c r="B930" s="3" t="s">
        <v>3580</v>
      </c>
      <c r="C930" s="3" t="s">
        <v>7691</v>
      </c>
      <c r="D930" s="6">
        <v>1500</v>
      </c>
      <c r="E930" s="8">
        <v>1500</v>
      </c>
      <c r="F930" t="s">
        <v>8218</v>
      </c>
      <c r="G930" t="s">
        <v>8274</v>
      </c>
      <c r="H930" s="9">
        <v>100</v>
      </c>
      <c r="I930">
        <v>33.33</v>
      </c>
      <c r="J930" t="s">
        <v>8360</v>
      </c>
      <c r="K930" s="12">
        <v>41836.471180555556</v>
      </c>
      <c r="L930" s="13">
        <v>41850.471180555556</v>
      </c>
      <c r="M930">
        <v>2014</v>
      </c>
    </row>
    <row r="931" spans="1:13" ht="30">
      <c r="A931">
        <v>3582</v>
      </c>
      <c r="B931" s="3" t="s">
        <v>3581</v>
      </c>
      <c r="C931" s="3" t="s">
        <v>7692</v>
      </c>
      <c r="D931" s="6">
        <v>1000</v>
      </c>
      <c r="E931" s="8">
        <v>2870</v>
      </c>
      <c r="F931" t="s">
        <v>8218</v>
      </c>
      <c r="G931" t="s">
        <v>8274</v>
      </c>
      <c r="H931" s="9">
        <v>287</v>
      </c>
      <c r="I931">
        <v>58.57</v>
      </c>
      <c r="J931" t="s">
        <v>8360</v>
      </c>
      <c r="K931" s="12">
        <v>42451.095856481479</v>
      </c>
      <c r="L931" s="13">
        <v>42465.095856481479</v>
      </c>
      <c r="M931">
        <v>2016</v>
      </c>
    </row>
    <row r="932" spans="1:13" ht="30">
      <c r="A932">
        <v>3583</v>
      </c>
      <c r="B932" s="3" t="s">
        <v>3582</v>
      </c>
      <c r="C932" s="3" t="s">
        <v>7693</v>
      </c>
      <c r="D932" s="6">
        <v>3000</v>
      </c>
      <c r="E932" s="8">
        <v>3255</v>
      </c>
      <c r="F932" t="s">
        <v>8218</v>
      </c>
      <c r="G932" t="s">
        <v>8274</v>
      </c>
      <c r="H932" s="9">
        <v>109</v>
      </c>
      <c r="I932">
        <v>135.63</v>
      </c>
      <c r="J932" t="s">
        <v>8360</v>
      </c>
      <c r="K932" s="12">
        <v>42418.425983796296</v>
      </c>
      <c r="L932" s="13">
        <v>42478.384317129632</v>
      </c>
      <c r="M932">
        <v>2016</v>
      </c>
    </row>
    <row r="933" spans="1:13" ht="60">
      <c r="A933">
        <v>3584</v>
      </c>
      <c r="B933" s="3" t="s">
        <v>3583</v>
      </c>
      <c r="C933" s="3" t="s">
        <v>7694</v>
      </c>
      <c r="D933" s="6">
        <v>3000</v>
      </c>
      <c r="E933" s="8">
        <v>3465</v>
      </c>
      <c r="F933" t="s">
        <v>8218</v>
      </c>
      <c r="G933" t="s">
        <v>8274</v>
      </c>
      <c r="H933" s="9">
        <v>116</v>
      </c>
      <c r="I933">
        <v>30.94</v>
      </c>
      <c r="J933" t="s">
        <v>8360</v>
      </c>
      <c r="K933" s="12">
        <v>42168.316481481481</v>
      </c>
      <c r="L933" s="13">
        <v>42198.316481481481</v>
      </c>
      <c r="M933">
        <v>2015</v>
      </c>
    </row>
    <row r="934" spans="1:13" ht="30">
      <c r="A934">
        <v>3585</v>
      </c>
      <c r="B934" s="3" t="s">
        <v>3584</v>
      </c>
      <c r="C934" s="3" t="s">
        <v>7695</v>
      </c>
      <c r="D934" s="6">
        <v>3400</v>
      </c>
      <c r="E934" s="8">
        <v>4050</v>
      </c>
      <c r="F934" t="s">
        <v>8218</v>
      </c>
      <c r="G934" t="s">
        <v>8274</v>
      </c>
      <c r="H934" s="9">
        <v>119</v>
      </c>
      <c r="I934">
        <v>176.09</v>
      </c>
      <c r="J934" t="s">
        <v>8360</v>
      </c>
      <c r="K934" s="12">
        <v>41964.716319444444</v>
      </c>
      <c r="L934" s="13">
        <v>41994.716319444444</v>
      </c>
      <c r="M934">
        <v>2014</v>
      </c>
    </row>
    <row r="935" spans="1:13">
      <c r="A935">
        <v>3586</v>
      </c>
      <c r="B935" s="3" t="s">
        <v>3585</v>
      </c>
      <c r="C935" s="3" t="s">
        <v>7696</v>
      </c>
      <c r="D935" s="6">
        <v>7500</v>
      </c>
      <c r="E935" s="8">
        <v>8207</v>
      </c>
      <c r="F935" t="s">
        <v>8218</v>
      </c>
      <c r="G935" t="s">
        <v>8274</v>
      </c>
      <c r="H935" s="9">
        <v>109</v>
      </c>
      <c r="I935">
        <v>151.97999999999999</v>
      </c>
      <c r="J935" t="s">
        <v>8361</v>
      </c>
      <c r="K935" s="12">
        <v>42576.697569444441</v>
      </c>
      <c r="L935" s="13">
        <v>42636.697569444441</v>
      </c>
      <c r="M935">
        <v>2016</v>
      </c>
    </row>
    <row r="936" spans="1:13" ht="30">
      <c r="A936">
        <v>3587</v>
      </c>
      <c r="B936" s="3" t="s">
        <v>3586</v>
      </c>
      <c r="C936" s="3" t="s">
        <v>7697</v>
      </c>
      <c r="D936" s="6">
        <v>500</v>
      </c>
      <c r="E936" s="8">
        <v>633</v>
      </c>
      <c r="F936" t="s">
        <v>8218</v>
      </c>
      <c r="G936" t="s">
        <v>8274</v>
      </c>
      <c r="H936" s="9">
        <v>127</v>
      </c>
      <c r="I936">
        <v>22.61</v>
      </c>
      <c r="J936" t="s">
        <v>8359</v>
      </c>
      <c r="K936" s="12">
        <v>42503.539976851855</v>
      </c>
      <c r="L936" s="13">
        <v>42548.791666666672</v>
      </c>
      <c r="M936">
        <v>2016</v>
      </c>
    </row>
    <row r="937" spans="1:13" ht="30">
      <c r="A937">
        <v>3588</v>
      </c>
      <c r="B937" s="3" t="s">
        <v>3587</v>
      </c>
      <c r="C937" s="3" t="s">
        <v>7698</v>
      </c>
      <c r="D937" s="6">
        <v>200</v>
      </c>
      <c r="E937" s="8">
        <v>201</v>
      </c>
      <c r="F937" t="s">
        <v>8218</v>
      </c>
      <c r="G937" t="s">
        <v>8274</v>
      </c>
      <c r="H937" s="9">
        <v>101</v>
      </c>
      <c r="I937">
        <v>18.27</v>
      </c>
      <c r="J937" t="s">
        <v>8359</v>
      </c>
      <c r="K937" s="12">
        <v>42101.828819444447</v>
      </c>
      <c r="L937" s="13">
        <v>42123.958333333328</v>
      </c>
      <c r="M937">
        <v>2015</v>
      </c>
    </row>
    <row r="938" spans="1:13" ht="30">
      <c r="A938">
        <v>3589</v>
      </c>
      <c r="B938" s="3" t="s">
        <v>3588</v>
      </c>
      <c r="C938" s="3" t="s">
        <v>7699</v>
      </c>
      <c r="D938" s="6">
        <v>4000</v>
      </c>
      <c r="E938" s="8">
        <v>5100</v>
      </c>
      <c r="F938" t="s">
        <v>8218</v>
      </c>
      <c r="G938" t="s">
        <v>8274</v>
      </c>
      <c r="H938" s="9">
        <v>128</v>
      </c>
      <c r="I938">
        <v>82.26</v>
      </c>
      <c r="J938" t="s">
        <v>8360</v>
      </c>
      <c r="K938" s="12">
        <v>42125.647534722222</v>
      </c>
      <c r="L938" s="13">
        <v>42150.647534722222</v>
      </c>
      <c r="M938">
        <v>2015</v>
      </c>
    </row>
    <row r="939" spans="1:13" ht="45">
      <c r="A939">
        <v>3590</v>
      </c>
      <c r="B939" s="3" t="s">
        <v>3589</v>
      </c>
      <c r="C939" s="3" t="s">
        <v>7700</v>
      </c>
      <c r="D939" s="6">
        <v>5000</v>
      </c>
      <c r="E939" s="8">
        <v>5003</v>
      </c>
      <c r="F939" t="s">
        <v>8218</v>
      </c>
      <c r="G939" t="s">
        <v>8274</v>
      </c>
      <c r="H939" s="9">
        <v>100</v>
      </c>
      <c r="I939">
        <v>68.53</v>
      </c>
      <c r="J939" t="s">
        <v>8361</v>
      </c>
      <c r="K939" s="12">
        <v>41902.333726851852</v>
      </c>
      <c r="L939" s="13">
        <v>41932.333726851852</v>
      </c>
      <c r="M939">
        <v>2014</v>
      </c>
    </row>
    <row r="940" spans="1:13" ht="30">
      <c r="A940">
        <v>3591</v>
      </c>
      <c r="B940" s="3" t="s">
        <v>3590</v>
      </c>
      <c r="C940" s="3" t="s">
        <v>7701</v>
      </c>
      <c r="D940" s="6">
        <v>700</v>
      </c>
      <c r="E940" s="8">
        <v>1225</v>
      </c>
      <c r="F940" t="s">
        <v>8218</v>
      </c>
      <c r="G940" t="s">
        <v>8274</v>
      </c>
      <c r="H940" s="9">
        <v>175</v>
      </c>
      <c r="I940">
        <v>68.06</v>
      </c>
      <c r="J940" t="s">
        <v>8359</v>
      </c>
      <c r="K940" s="12">
        <v>42003.948425925926</v>
      </c>
      <c r="L940" s="13">
        <v>42028.207638888889</v>
      </c>
      <c r="M940">
        <v>2014</v>
      </c>
    </row>
    <row r="941" spans="1:13" ht="30">
      <c r="A941">
        <v>3592</v>
      </c>
      <c r="B941" s="3" t="s">
        <v>3591</v>
      </c>
      <c r="C941" s="3" t="s">
        <v>7702</v>
      </c>
      <c r="D941" s="6">
        <v>2000</v>
      </c>
      <c r="E941" s="8">
        <v>2545</v>
      </c>
      <c r="F941" t="s">
        <v>8218</v>
      </c>
      <c r="G941" t="s">
        <v>8274</v>
      </c>
      <c r="H941" s="9">
        <v>127</v>
      </c>
      <c r="I941">
        <v>72.709999999999994</v>
      </c>
      <c r="J941" t="s">
        <v>8360</v>
      </c>
      <c r="K941" s="12">
        <v>41988.829942129625</v>
      </c>
      <c r="L941" s="13">
        <v>42046.207638888889</v>
      </c>
      <c r="M941">
        <v>2014</v>
      </c>
    </row>
    <row r="942" spans="1:13" ht="30">
      <c r="A942">
        <v>3593</v>
      </c>
      <c r="B942" s="3" t="s">
        <v>3592</v>
      </c>
      <c r="C942" s="3" t="s">
        <v>7703</v>
      </c>
      <c r="D942" s="6">
        <v>3000</v>
      </c>
      <c r="E942" s="8">
        <v>3319</v>
      </c>
      <c r="F942" t="s">
        <v>8218</v>
      </c>
      <c r="G942" t="s">
        <v>8274</v>
      </c>
      <c r="H942" s="9">
        <v>111</v>
      </c>
      <c r="I942">
        <v>77.19</v>
      </c>
      <c r="J942" t="s">
        <v>8360</v>
      </c>
      <c r="K942" s="12">
        <v>41974.898599537039</v>
      </c>
      <c r="L942" s="13">
        <v>42009.851388888885</v>
      </c>
      <c r="M942">
        <v>2014</v>
      </c>
    </row>
    <row r="943" spans="1:13" ht="30">
      <c r="A943">
        <v>3594</v>
      </c>
      <c r="B943" s="3" t="s">
        <v>3593</v>
      </c>
      <c r="C943" s="3" t="s">
        <v>7704</v>
      </c>
      <c r="D943" s="6">
        <v>1600</v>
      </c>
      <c r="E943" s="8">
        <v>2015</v>
      </c>
      <c r="F943" t="s">
        <v>8218</v>
      </c>
      <c r="G943" t="s">
        <v>8274</v>
      </c>
      <c r="H943" s="9">
        <v>126</v>
      </c>
      <c r="I943">
        <v>55.97</v>
      </c>
      <c r="J943" t="s">
        <v>8360</v>
      </c>
      <c r="K943" s="12">
        <v>42592.066921296297</v>
      </c>
      <c r="L943" s="13">
        <v>42617.066921296297</v>
      </c>
      <c r="M943">
        <v>2016</v>
      </c>
    </row>
    <row r="944" spans="1:13">
      <c r="A944">
        <v>3595</v>
      </c>
      <c r="B944" s="3" t="s">
        <v>3594</v>
      </c>
      <c r="C944" s="3" t="s">
        <v>7705</v>
      </c>
      <c r="D944" s="6">
        <v>2600</v>
      </c>
      <c r="E944" s="8">
        <v>3081</v>
      </c>
      <c r="F944" t="s">
        <v>8218</v>
      </c>
      <c r="G944" t="s">
        <v>8274</v>
      </c>
      <c r="H944" s="9">
        <v>119</v>
      </c>
      <c r="I944">
        <v>49.69</v>
      </c>
      <c r="J944" t="s">
        <v>8360</v>
      </c>
      <c r="K944" s="12">
        <v>42050.008368055554</v>
      </c>
      <c r="L944" s="13">
        <v>42076.290972222225</v>
      </c>
      <c r="M944">
        <v>2015</v>
      </c>
    </row>
    <row r="945" spans="1:13" ht="30">
      <c r="A945">
        <v>3596</v>
      </c>
      <c r="B945" s="3" t="s">
        <v>3595</v>
      </c>
      <c r="C945" s="3" t="s">
        <v>7706</v>
      </c>
      <c r="D945" s="6">
        <v>1100</v>
      </c>
      <c r="E945" s="8">
        <v>1185</v>
      </c>
      <c r="F945" t="s">
        <v>8218</v>
      </c>
      <c r="G945" t="s">
        <v>8274</v>
      </c>
      <c r="H945" s="9">
        <v>108</v>
      </c>
      <c r="I945">
        <v>79</v>
      </c>
      <c r="J945" t="s">
        <v>8360</v>
      </c>
      <c r="K945" s="12">
        <v>41856.715069444443</v>
      </c>
      <c r="L945" s="13">
        <v>41877.715069444443</v>
      </c>
      <c r="M945">
        <v>2014</v>
      </c>
    </row>
    <row r="946" spans="1:13" ht="30">
      <c r="A946">
        <v>3597</v>
      </c>
      <c r="B946" s="3" t="s">
        <v>3596</v>
      </c>
      <c r="C946" s="3" t="s">
        <v>7707</v>
      </c>
      <c r="D946" s="6">
        <v>2500</v>
      </c>
      <c r="E946" s="8">
        <v>2565</v>
      </c>
      <c r="F946" t="s">
        <v>8218</v>
      </c>
      <c r="G946" t="s">
        <v>8274</v>
      </c>
      <c r="H946" s="9">
        <v>103</v>
      </c>
      <c r="I946">
        <v>77.73</v>
      </c>
      <c r="J946" t="s">
        <v>8360</v>
      </c>
      <c r="K946" s="12">
        <v>42417.585532407407</v>
      </c>
      <c r="L946" s="13">
        <v>42432.249305555553</v>
      </c>
      <c r="M946">
        <v>2016</v>
      </c>
    </row>
    <row r="947" spans="1:13" ht="30">
      <c r="A947">
        <v>3598</v>
      </c>
      <c r="B947" s="3" t="s">
        <v>3597</v>
      </c>
      <c r="C947" s="3" t="s">
        <v>7708</v>
      </c>
      <c r="D947" s="6">
        <v>1000</v>
      </c>
      <c r="E947" s="8">
        <v>1101</v>
      </c>
      <c r="F947" t="s">
        <v>8218</v>
      </c>
      <c r="G947" t="s">
        <v>8274</v>
      </c>
      <c r="H947" s="9">
        <v>110</v>
      </c>
      <c r="I947">
        <v>40.78</v>
      </c>
      <c r="J947" t="s">
        <v>8360</v>
      </c>
      <c r="K947" s="12">
        <v>41866.79886574074</v>
      </c>
      <c r="L947" s="13">
        <v>41885.207638888889</v>
      </c>
      <c r="M947">
        <v>2014</v>
      </c>
    </row>
    <row r="948" spans="1:13" ht="30">
      <c r="A948">
        <v>3599</v>
      </c>
      <c r="B948" s="3" t="s">
        <v>3598</v>
      </c>
      <c r="C948" s="3" t="s">
        <v>7709</v>
      </c>
      <c r="D948" s="6">
        <v>500</v>
      </c>
      <c r="E948" s="8">
        <v>1010</v>
      </c>
      <c r="F948" t="s">
        <v>8218</v>
      </c>
      <c r="G948" t="s">
        <v>8274</v>
      </c>
      <c r="H948" s="9">
        <v>202</v>
      </c>
      <c r="I948">
        <v>59.41</v>
      </c>
      <c r="J948" t="s">
        <v>8359</v>
      </c>
      <c r="K948" s="12">
        <v>42220.79487268519</v>
      </c>
      <c r="L948" s="13">
        <v>42246</v>
      </c>
      <c r="M948">
        <v>2015</v>
      </c>
    </row>
    <row r="949" spans="1:13">
      <c r="A949">
        <v>3600</v>
      </c>
      <c r="B949" s="3" t="s">
        <v>3599</v>
      </c>
      <c r="C949" s="3" t="s">
        <v>7710</v>
      </c>
      <c r="D949" s="6">
        <v>10</v>
      </c>
      <c r="E949" s="8">
        <v>13</v>
      </c>
      <c r="F949" t="s">
        <v>8218</v>
      </c>
      <c r="G949" t="s">
        <v>8274</v>
      </c>
      <c r="H949" s="9">
        <v>130</v>
      </c>
      <c r="I949">
        <v>3.25</v>
      </c>
      <c r="J949" t="s">
        <v>8359</v>
      </c>
      <c r="K949" s="12">
        <v>42628.849120370374</v>
      </c>
      <c r="L949" s="13">
        <v>42656.849120370374</v>
      </c>
      <c r="M949">
        <v>2016</v>
      </c>
    </row>
    <row r="950" spans="1:13" ht="30">
      <c r="A950">
        <v>3601</v>
      </c>
      <c r="B950" s="3" t="s">
        <v>3600</v>
      </c>
      <c r="C950" s="3" t="s">
        <v>7711</v>
      </c>
      <c r="D950" s="6">
        <v>2000</v>
      </c>
      <c r="E950" s="8">
        <v>2087</v>
      </c>
      <c r="F950" t="s">
        <v>8218</v>
      </c>
      <c r="G950" t="s">
        <v>8274</v>
      </c>
      <c r="H950" s="9">
        <v>104</v>
      </c>
      <c r="I950">
        <v>39.380000000000003</v>
      </c>
      <c r="J950" t="s">
        <v>8360</v>
      </c>
      <c r="K950" s="12">
        <v>41990.99863425926</v>
      </c>
      <c r="L950" s="13">
        <v>42020.99863425926</v>
      </c>
      <c r="M950">
        <v>2014</v>
      </c>
    </row>
    <row r="951" spans="1:13" ht="45">
      <c r="A951">
        <v>3602</v>
      </c>
      <c r="B951" s="3" t="s">
        <v>3601</v>
      </c>
      <c r="C951" s="3" t="s">
        <v>7712</v>
      </c>
      <c r="D951" s="6">
        <v>4000</v>
      </c>
      <c r="E951" s="8">
        <v>4002</v>
      </c>
      <c r="F951" t="s">
        <v>8218</v>
      </c>
      <c r="G951" t="s">
        <v>8274</v>
      </c>
      <c r="H951" s="9">
        <v>100</v>
      </c>
      <c r="I951">
        <v>81.67</v>
      </c>
      <c r="J951" t="s">
        <v>8360</v>
      </c>
      <c r="K951" s="12">
        <v>42447.894432870366</v>
      </c>
      <c r="L951" s="13">
        <v>42507.894432870366</v>
      </c>
      <c r="M951">
        <v>2016</v>
      </c>
    </row>
    <row r="952" spans="1:13" ht="30">
      <c r="A952">
        <v>3603</v>
      </c>
      <c r="B952" s="3" t="s">
        <v>3602</v>
      </c>
      <c r="C952" s="3" t="s">
        <v>7713</v>
      </c>
      <c r="D952" s="6">
        <v>1500</v>
      </c>
      <c r="E952" s="8">
        <v>2560</v>
      </c>
      <c r="F952" t="s">
        <v>8218</v>
      </c>
      <c r="G952" t="s">
        <v>8274</v>
      </c>
      <c r="H952" s="9">
        <v>171</v>
      </c>
      <c r="I952">
        <v>44.91</v>
      </c>
      <c r="J952" t="s">
        <v>8360</v>
      </c>
      <c r="K952" s="12">
        <v>42283.864351851851</v>
      </c>
      <c r="L952" s="13">
        <v>42313.906018518523</v>
      </c>
      <c r="M952">
        <v>2015</v>
      </c>
    </row>
    <row r="953" spans="1:13" ht="30">
      <c r="A953">
        <v>3604</v>
      </c>
      <c r="B953" s="3" t="s">
        <v>3603</v>
      </c>
      <c r="C953" s="3" t="s">
        <v>7714</v>
      </c>
      <c r="D953" s="6">
        <v>3000</v>
      </c>
      <c r="E953" s="8">
        <v>3385</v>
      </c>
      <c r="F953" t="s">
        <v>8218</v>
      </c>
      <c r="G953" t="s">
        <v>8274</v>
      </c>
      <c r="H953" s="9">
        <v>113</v>
      </c>
      <c r="I953">
        <v>49.06</v>
      </c>
      <c r="J953" t="s">
        <v>8360</v>
      </c>
      <c r="K953" s="12">
        <v>42483.015694444446</v>
      </c>
      <c r="L953" s="13">
        <v>42489.290972222225</v>
      </c>
      <c r="M953">
        <v>2016</v>
      </c>
    </row>
    <row r="954" spans="1:13" ht="45">
      <c r="A954">
        <v>3605</v>
      </c>
      <c r="B954" s="3" t="s">
        <v>3604</v>
      </c>
      <c r="C954" s="3" t="s">
        <v>7715</v>
      </c>
      <c r="D954" s="6">
        <v>250</v>
      </c>
      <c r="E954" s="8">
        <v>460</v>
      </c>
      <c r="F954" t="s">
        <v>8218</v>
      </c>
      <c r="G954" t="s">
        <v>8274</v>
      </c>
      <c r="H954" s="9">
        <v>184</v>
      </c>
      <c r="I954">
        <v>30.67</v>
      </c>
      <c r="J954" t="s">
        <v>8359</v>
      </c>
      <c r="K954" s="12">
        <v>42383.793124999997</v>
      </c>
      <c r="L954" s="13">
        <v>42413.793124999997</v>
      </c>
      <c r="M954">
        <v>2016</v>
      </c>
    </row>
    <row r="955" spans="1:13" ht="30">
      <c r="A955">
        <v>3606</v>
      </c>
      <c r="B955" s="3" t="s">
        <v>3605</v>
      </c>
      <c r="C955" s="3" t="s">
        <v>7716</v>
      </c>
      <c r="D955" s="6">
        <v>3000</v>
      </c>
      <c r="E955" s="8">
        <v>3908</v>
      </c>
      <c r="F955" t="s">
        <v>8218</v>
      </c>
      <c r="G955" t="s">
        <v>8274</v>
      </c>
      <c r="H955" s="9">
        <v>130</v>
      </c>
      <c r="I955">
        <v>61.06</v>
      </c>
      <c r="J955" t="s">
        <v>8360</v>
      </c>
      <c r="K955" s="12">
        <v>42566.604826388888</v>
      </c>
      <c r="L955" s="13">
        <v>42596.604826388888</v>
      </c>
      <c r="M955">
        <v>2016</v>
      </c>
    </row>
    <row r="956" spans="1:13" ht="30">
      <c r="A956">
        <v>3607</v>
      </c>
      <c r="B956" s="3" t="s">
        <v>3606</v>
      </c>
      <c r="C956" s="3" t="s">
        <v>7717</v>
      </c>
      <c r="D956" s="6">
        <v>550</v>
      </c>
      <c r="E956" s="8">
        <v>580</v>
      </c>
      <c r="F956" t="s">
        <v>8218</v>
      </c>
      <c r="G956" t="s">
        <v>8274</v>
      </c>
      <c r="H956" s="9">
        <v>105</v>
      </c>
      <c r="I956">
        <v>29</v>
      </c>
      <c r="J956" t="s">
        <v>8359</v>
      </c>
      <c r="K956" s="12">
        <v>42338.963912037041</v>
      </c>
      <c r="L956" s="13">
        <v>42353</v>
      </c>
      <c r="M956">
        <v>2015</v>
      </c>
    </row>
    <row r="957" spans="1:13" ht="30">
      <c r="A957">
        <v>3608</v>
      </c>
      <c r="B957" s="3" t="s">
        <v>3607</v>
      </c>
      <c r="C957" s="3" t="s">
        <v>7718</v>
      </c>
      <c r="D957" s="6">
        <v>800</v>
      </c>
      <c r="E957" s="8">
        <v>800</v>
      </c>
      <c r="F957" t="s">
        <v>8218</v>
      </c>
      <c r="G957" t="s">
        <v>8274</v>
      </c>
      <c r="H957" s="9">
        <v>100</v>
      </c>
      <c r="I957">
        <v>29.63</v>
      </c>
      <c r="J957" t="s">
        <v>8359</v>
      </c>
      <c r="K957" s="12">
        <v>42506.709375000006</v>
      </c>
      <c r="L957" s="13">
        <v>42538.583333333328</v>
      </c>
      <c r="M957">
        <v>2016</v>
      </c>
    </row>
    <row r="958" spans="1:13" ht="30">
      <c r="A958">
        <v>3609</v>
      </c>
      <c r="B958" s="3" t="s">
        <v>3608</v>
      </c>
      <c r="C958" s="3" t="s">
        <v>7719</v>
      </c>
      <c r="D958" s="6">
        <v>1960</v>
      </c>
      <c r="E958" s="8">
        <v>3005</v>
      </c>
      <c r="F958" t="s">
        <v>8218</v>
      </c>
      <c r="G958" t="s">
        <v>8274</v>
      </c>
      <c r="H958" s="9">
        <v>153</v>
      </c>
      <c r="I958">
        <v>143.1</v>
      </c>
      <c r="J958" t="s">
        <v>8360</v>
      </c>
      <c r="K958" s="12">
        <v>42429.991724537031</v>
      </c>
      <c r="L958" s="13">
        <v>42459.950057870374</v>
      </c>
      <c r="M958">
        <v>2016</v>
      </c>
    </row>
    <row r="959" spans="1:13" ht="30">
      <c r="A959">
        <v>3610</v>
      </c>
      <c r="B959" s="3" t="s">
        <v>3609</v>
      </c>
      <c r="C959" s="3" t="s">
        <v>7720</v>
      </c>
      <c r="D959" s="6">
        <v>1000</v>
      </c>
      <c r="E959" s="8">
        <v>1623</v>
      </c>
      <c r="F959" t="s">
        <v>8218</v>
      </c>
      <c r="G959" t="s">
        <v>8274</v>
      </c>
      <c r="H959" s="9">
        <v>162</v>
      </c>
      <c r="I959">
        <v>52.35</v>
      </c>
      <c r="J959" t="s">
        <v>8360</v>
      </c>
      <c r="K959" s="12">
        <v>42203.432129629626</v>
      </c>
      <c r="L959" s="13">
        <v>42233.432129629626</v>
      </c>
      <c r="M959">
        <v>2015</v>
      </c>
    </row>
    <row r="960" spans="1:13" ht="30">
      <c r="A960">
        <v>3611</v>
      </c>
      <c r="B960" s="3" t="s">
        <v>3610</v>
      </c>
      <c r="C960" s="3" t="s">
        <v>7721</v>
      </c>
      <c r="D960" s="6">
        <v>2500</v>
      </c>
      <c r="E960" s="8">
        <v>3400</v>
      </c>
      <c r="F960" t="s">
        <v>8218</v>
      </c>
      <c r="G960" t="s">
        <v>8274</v>
      </c>
      <c r="H960" s="9">
        <v>136</v>
      </c>
      <c r="I960">
        <v>66.67</v>
      </c>
      <c r="J960" t="s">
        <v>8360</v>
      </c>
      <c r="K960" s="12">
        <v>42072.370381944449</v>
      </c>
      <c r="L960" s="13">
        <v>42102.370381944449</v>
      </c>
      <c r="M960">
        <v>2015</v>
      </c>
    </row>
    <row r="961" spans="1:13" ht="30">
      <c r="A961">
        <v>3612</v>
      </c>
      <c r="B961" s="3" t="s">
        <v>3611</v>
      </c>
      <c r="C961" s="3" t="s">
        <v>7722</v>
      </c>
      <c r="D961" s="6">
        <v>5000</v>
      </c>
      <c r="E961" s="8">
        <v>7220</v>
      </c>
      <c r="F961" t="s">
        <v>8218</v>
      </c>
      <c r="G961" t="s">
        <v>8274</v>
      </c>
      <c r="H961" s="9">
        <v>144</v>
      </c>
      <c r="I961">
        <v>126.67</v>
      </c>
      <c r="J961" t="s">
        <v>8361</v>
      </c>
      <c r="K961" s="12">
        <v>41789.726979166669</v>
      </c>
      <c r="L961" s="13">
        <v>41799.726979166669</v>
      </c>
      <c r="M961">
        <v>2014</v>
      </c>
    </row>
    <row r="962" spans="1:13" ht="30">
      <c r="A962">
        <v>3613</v>
      </c>
      <c r="B962" s="3" t="s">
        <v>3612</v>
      </c>
      <c r="C962" s="3" t="s">
        <v>7723</v>
      </c>
      <c r="D962" s="6">
        <v>1250</v>
      </c>
      <c r="E962" s="8">
        <v>1250</v>
      </c>
      <c r="F962" t="s">
        <v>8218</v>
      </c>
      <c r="G962" t="s">
        <v>8274</v>
      </c>
      <c r="H962" s="9">
        <v>100</v>
      </c>
      <c r="I962">
        <v>62.5</v>
      </c>
      <c r="J962" t="s">
        <v>8360</v>
      </c>
      <c r="K962" s="12">
        <v>41788.58997685185</v>
      </c>
      <c r="L962" s="13">
        <v>41818.58997685185</v>
      </c>
      <c r="M962">
        <v>2014</v>
      </c>
    </row>
    <row r="963" spans="1:13" ht="30">
      <c r="A963">
        <v>3614</v>
      </c>
      <c r="B963" s="3" t="s">
        <v>3439</v>
      </c>
      <c r="C963" s="3" t="s">
        <v>7724</v>
      </c>
      <c r="D963" s="6">
        <v>2500</v>
      </c>
      <c r="E963" s="8">
        <v>2520</v>
      </c>
      <c r="F963" t="s">
        <v>8218</v>
      </c>
      <c r="G963" t="s">
        <v>8274</v>
      </c>
      <c r="H963" s="9">
        <v>101</v>
      </c>
      <c r="I963">
        <v>35.49</v>
      </c>
      <c r="J963" t="s">
        <v>8360</v>
      </c>
      <c r="K963" s="12">
        <v>42144.041851851856</v>
      </c>
      <c r="L963" s="13">
        <v>42174.041851851856</v>
      </c>
      <c r="M963">
        <v>2015</v>
      </c>
    </row>
    <row r="964" spans="1:13" ht="30">
      <c r="A964">
        <v>3615</v>
      </c>
      <c r="B964" s="3" t="s">
        <v>3613</v>
      </c>
      <c r="C964" s="3" t="s">
        <v>7725</v>
      </c>
      <c r="D964" s="6">
        <v>2500</v>
      </c>
      <c r="E964" s="8">
        <v>2670</v>
      </c>
      <c r="F964" t="s">
        <v>8218</v>
      </c>
      <c r="G964" t="s">
        <v>8274</v>
      </c>
      <c r="H964" s="9">
        <v>107</v>
      </c>
      <c r="I964">
        <v>37.08</v>
      </c>
      <c r="J964" t="s">
        <v>8360</v>
      </c>
      <c r="K964" s="12">
        <v>42318.593703703707</v>
      </c>
      <c r="L964" s="13">
        <v>42348.593703703707</v>
      </c>
      <c r="M964">
        <v>2015</v>
      </c>
    </row>
    <row r="965" spans="1:13" ht="30">
      <c r="A965">
        <v>3616</v>
      </c>
      <c r="B965" s="3" t="s">
        <v>3614</v>
      </c>
      <c r="C965" s="3" t="s">
        <v>7726</v>
      </c>
      <c r="D965" s="6">
        <v>2500</v>
      </c>
      <c r="E965" s="8">
        <v>3120</v>
      </c>
      <c r="F965" t="s">
        <v>8218</v>
      </c>
      <c r="G965" t="s">
        <v>8274</v>
      </c>
      <c r="H965" s="9">
        <v>125</v>
      </c>
      <c r="I965">
        <v>69.33</v>
      </c>
      <c r="J965" t="s">
        <v>8360</v>
      </c>
      <c r="K965" s="12">
        <v>42052.949814814812</v>
      </c>
      <c r="L965" s="13">
        <v>42082.908148148148</v>
      </c>
      <c r="M965">
        <v>2015</v>
      </c>
    </row>
    <row r="966" spans="1:13" ht="30">
      <c r="A966">
        <v>3617</v>
      </c>
      <c r="B966" s="3" t="s">
        <v>3615</v>
      </c>
      <c r="C966" s="3" t="s">
        <v>7727</v>
      </c>
      <c r="D966" s="6">
        <v>740</v>
      </c>
      <c r="E966" s="8">
        <v>880</v>
      </c>
      <c r="F966" t="s">
        <v>8218</v>
      </c>
      <c r="G966" t="s">
        <v>8274</v>
      </c>
      <c r="H966" s="9">
        <v>119</v>
      </c>
      <c r="I966">
        <v>17.25</v>
      </c>
      <c r="J966" t="s">
        <v>8359</v>
      </c>
      <c r="K966" s="12">
        <v>42779.610289351855</v>
      </c>
      <c r="L966" s="13">
        <v>42794</v>
      </c>
      <c r="M966">
        <v>2017</v>
      </c>
    </row>
    <row r="967" spans="1:13" ht="30">
      <c r="A967">
        <v>3618</v>
      </c>
      <c r="B967" s="3" t="s">
        <v>3616</v>
      </c>
      <c r="C967" s="3" t="s">
        <v>7728</v>
      </c>
      <c r="D967" s="6">
        <v>2000</v>
      </c>
      <c r="E967" s="8">
        <v>2020</v>
      </c>
      <c r="F967" t="s">
        <v>8218</v>
      </c>
      <c r="G967" t="s">
        <v>8274</v>
      </c>
      <c r="H967" s="9">
        <v>101</v>
      </c>
      <c r="I967">
        <v>36.07</v>
      </c>
      <c r="J967" t="s">
        <v>8360</v>
      </c>
      <c r="K967" s="12">
        <v>42128.627893518518</v>
      </c>
      <c r="L967" s="13">
        <v>42158.627893518518</v>
      </c>
      <c r="M967">
        <v>2015</v>
      </c>
    </row>
    <row r="968" spans="1:13" ht="30">
      <c r="A968">
        <v>3619</v>
      </c>
      <c r="B968" s="3" t="s">
        <v>3617</v>
      </c>
      <c r="C968" s="3" t="s">
        <v>7729</v>
      </c>
      <c r="D968" s="6">
        <v>1000</v>
      </c>
      <c r="E968" s="8">
        <v>1130</v>
      </c>
      <c r="F968" t="s">
        <v>8218</v>
      </c>
      <c r="G968" t="s">
        <v>8274</v>
      </c>
      <c r="H968" s="9">
        <v>113</v>
      </c>
      <c r="I968">
        <v>66.47</v>
      </c>
      <c r="J968" t="s">
        <v>8360</v>
      </c>
      <c r="K968" s="12">
        <v>42661.132245370376</v>
      </c>
      <c r="L968" s="13">
        <v>42693.916666666672</v>
      </c>
      <c r="M968">
        <v>2016</v>
      </c>
    </row>
    <row r="969" spans="1:13" ht="30">
      <c r="A969">
        <v>3620</v>
      </c>
      <c r="B969" s="3" t="s">
        <v>3618</v>
      </c>
      <c r="C969" s="3" t="s">
        <v>7730</v>
      </c>
      <c r="D969" s="6">
        <v>10500</v>
      </c>
      <c r="E969" s="8">
        <v>11045</v>
      </c>
      <c r="F969" t="s">
        <v>8218</v>
      </c>
      <c r="G969" t="s">
        <v>8274</v>
      </c>
      <c r="H969" s="9">
        <v>105</v>
      </c>
      <c r="I969">
        <v>56.07</v>
      </c>
      <c r="J969" t="s">
        <v>8362</v>
      </c>
      <c r="K969" s="12">
        <v>42037.938206018516</v>
      </c>
      <c r="L969" s="13">
        <v>42068.166666666672</v>
      </c>
      <c r="M969">
        <v>2015</v>
      </c>
    </row>
    <row r="970" spans="1:13" ht="30">
      <c r="A970">
        <v>3621</v>
      </c>
      <c r="B970" s="3" t="s">
        <v>3619</v>
      </c>
      <c r="C970" s="3" t="s">
        <v>7731</v>
      </c>
      <c r="D970" s="6">
        <v>3000</v>
      </c>
      <c r="E970" s="8">
        <v>3292</v>
      </c>
      <c r="F970" t="s">
        <v>8218</v>
      </c>
      <c r="G970" t="s">
        <v>8274</v>
      </c>
      <c r="H970" s="9">
        <v>110</v>
      </c>
      <c r="I970">
        <v>47.03</v>
      </c>
      <c r="J970" t="s">
        <v>8360</v>
      </c>
      <c r="K970" s="12">
        <v>42619.935694444444</v>
      </c>
      <c r="L970" s="13">
        <v>42643.875</v>
      </c>
      <c r="M970">
        <v>2016</v>
      </c>
    </row>
    <row r="971" spans="1:13" ht="30">
      <c r="A971">
        <v>3622</v>
      </c>
      <c r="B971" s="3" t="s">
        <v>3620</v>
      </c>
      <c r="C971" s="3" t="s">
        <v>7732</v>
      </c>
      <c r="D971" s="6">
        <v>1000</v>
      </c>
      <c r="E971" s="8">
        <v>1000.99</v>
      </c>
      <c r="F971" t="s">
        <v>8218</v>
      </c>
      <c r="G971" t="s">
        <v>8274</v>
      </c>
      <c r="H971" s="9">
        <v>100</v>
      </c>
      <c r="I971">
        <v>47.67</v>
      </c>
      <c r="J971" t="s">
        <v>8360</v>
      </c>
      <c r="K971" s="12">
        <v>41877.221886574072</v>
      </c>
      <c r="L971" s="13">
        <v>41910.140972222223</v>
      </c>
      <c r="M971">
        <v>2014</v>
      </c>
    </row>
    <row r="972" spans="1:13" ht="30">
      <c r="A972">
        <v>3623</v>
      </c>
      <c r="B972" s="3" t="s">
        <v>3621</v>
      </c>
      <c r="C972" s="3" t="s">
        <v>7733</v>
      </c>
      <c r="D972" s="6">
        <v>2500</v>
      </c>
      <c r="E972" s="8">
        <v>3000</v>
      </c>
      <c r="F972" t="s">
        <v>8218</v>
      </c>
      <c r="G972" t="s">
        <v>8274</v>
      </c>
      <c r="H972" s="9">
        <v>120</v>
      </c>
      <c r="I972">
        <v>88.24</v>
      </c>
      <c r="J972" t="s">
        <v>8360</v>
      </c>
      <c r="K972" s="12">
        <v>41828.736921296295</v>
      </c>
      <c r="L972" s="13">
        <v>41846.291666666664</v>
      </c>
      <c r="M972">
        <v>2014</v>
      </c>
    </row>
    <row r="973" spans="1:13" ht="60">
      <c r="A973">
        <v>3624</v>
      </c>
      <c r="B973" s="3" t="s">
        <v>3622</v>
      </c>
      <c r="C973" s="3" t="s">
        <v>7734</v>
      </c>
      <c r="D973" s="6">
        <v>3000</v>
      </c>
      <c r="E973" s="8">
        <v>3148</v>
      </c>
      <c r="F973" t="s">
        <v>8218</v>
      </c>
      <c r="G973" t="s">
        <v>8274</v>
      </c>
      <c r="H973" s="9">
        <v>105</v>
      </c>
      <c r="I973">
        <v>80.72</v>
      </c>
      <c r="J973" t="s">
        <v>8360</v>
      </c>
      <c r="K973" s="12">
        <v>42545.774189814809</v>
      </c>
      <c r="L973" s="13">
        <v>42605.774189814809</v>
      </c>
      <c r="M973">
        <v>2016</v>
      </c>
    </row>
    <row r="974" spans="1:13" ht="30">
      <c r="A974">
        <v>3625</v>
      </c>
      <c r="B974" s="3" t="s">
        <v>3623</v>
      </c>
      <c r="C974" s="3" t="s">
        <v>7735</v>
      </c>
      <c r="D974" s="6">
        <v>3000</v>
      </c>
      <c r="E974" s="8">
        <v>3080</v>
      </c>
      <c r="F974" t="s">
        <v>8218</v>
      </c>
      <c r="G974" t="s">
        <v>8274</v>
      </c>
      <c r="H974" s="9">
        <v>103</v>
      </c>
      <c r="I974">
        <v>39.49</v>
      </c>
      <c r="J974" t="s">
        <v>8360</v>
      </c>
      <c r="K974" s="12">
        <v>42157.652511574073</v>
      </c>
      <c r="L974" s="13">
        <v>42187.652511574073</v>
      </c>
      <c r="M974">
        <v>2015</v>
      </c>
    </row>
    <row r="975" spans="1:13" ht="30">
      <c r="A975">
        <v>3626</v>
      </c>
      <c r="B975" s="3" t="s">
        <v>3624</v>
      </c>
      <c r="C975" s="3" t="s">
        <v>7736</v>
      </c>
      <c r="D975" s="6">
        <v>4000</v>
      </c>
      <c r="E975" s="8">
        <v>4073</v>
      </c>
      <c r="F975" t="s">
        <v>8218</v>
      </c>
      <c r="G975" t="s">
        <v>8274</v>
      </c>
      <c r="H975" s="9">
        <v>102</v>
      </c>
      <c r="I975">
        <v>84.85</v>
      </c>
      <c r="J975" t="s">
        <v>8360</v>
      </c>
      <c r="K975" s="12">
        <v>41846.667326388888</v>
      </c>
      <c r="L975" s="13">
        <v>41867.667326388888</v>
      </c>
      <c r="M975">
        <v>2014</v>
      </c>
    </row>
    <row r="976" spans="1:13" ht="30">
      <c r="A976">
        <v>3627</v>
      </c>
      <c r="B976" s="3" t="s">
        <v>3625</v>
      </c>
      <c r="C976" s="3" t="s">
        <v>7737</v>
      </c>
      <c r="D976" s="6">
        <v>2000</v>
      </c>
      <c r="E976" s="8">
        <v>2000</v>
      </c>
      <c r="F976" t="s">
        <v>8218</v>
      </c>
      <c r="G976" t="s">
        <v>8274</v>
      </c>
      <c r="H976" s="9">
        <v>100</v>
      </c>
      <c r="I976">
        <v>68.97</v>
      </c>
      <c r="J976" t="s">
        <v>8360</v>
      </c>
      <c r="K976" s="12">
        <v>42460.741747685184</v>
      </c>
      <c r="L976" s="13">
        <v>42511.165972222225</v>
      </c>
      <c r="M976">
        <v>2016</v>
      </c>
    </row>
    <row r="977" spans="1:13" ht="30">
      <c r="A977">
        <v>3648</v>
      </c>
      <c r="B977" s="3" t="s">
        <v>3646</v>
      </c>
      <c r="C977" s="3" t="s">
        <v>7758</v>
      </c>
      <c r="D977" s="6">
        <v>40000</v>
      </c>
      <c r="E977" s="8">
        <v>40153</v>
      </c>
      <c r="F977" t="s">
        <v>8218</v>
      </c>
      <c r="G977" t="s">
        <v>8274</v>
      </c>
      <c r="H977" s="9">
        <v>100</v>
      </c>
      <c r="I977">
        <v>550.04</v>
      </c>
      <c r="J977" t="s">
        <v>8368</v>
      </c>
      <c r="K977" s="12">
        <v>41887.292187500003</v>
      </c>
      <c r="L977" s="13">
        <v>41917.292187500003</v>
      </c>
      <c r="M977">
        <v>2014</v>
      </c>
    </row>
    <row r="978" spans="1:13" ht="30">
      <c r="A978">
        <v>3649</v>
      </c>
      <c r="B978" s="3" t="s">
        <v>3647</v>
      </c>
      <c r="C978" s="3" t="s">
        <v>7759</v>
      </c>
      <c r="D978" s="6">
        <v>750</v>
      </c>
      <c r="E978" s="8">
        <v>780</v>
      </c>
      <c r="F978" t="s">
        <v>8218</v>
      </c>
      <c r="G978" t="s">
        <v>8274</v>
      </c>
      <c r="H978" s="9">
        <v>104</v>
      </c>
      <c r="I978">
        <v>97.5</v>
      </c>
      <c r="J978" t="s">
        <v>8359</v>
      </c>
      <c r="K978" s="12">
        <v>41780.712893518517</v>
      </c>
      <c r="L978" s="13">
        <v>41806.712893518517</v>
      </c>
      <c r="M978">
        <v>2014</v>
      </c>
    </row>
    <row r="979" spans="1:13" ht="30">
      <c r="A979">
        <v>3650</v>
      </c>
      <c r="B979" s="3" t="s">
        <v>3648</v>
      </c>
      <c r="C979" s="3" t="s">
        <v>7760</v>
      </c>
      <c r="D979" s="6">
        <v>500</v>
      </c>
      <c r="E979" s="8">
        <v>500</v>
      </c>
      <c r="F979" t="s">
        <v>8218</v>
      </c>
      <c r="G979" t="s">
        <v>8274</v>
      </c>
      <c r="H979" s="9">
        <v>100</v>
      </c>
      <c r="I979">
        <v>29.41</v>
      </c>
      <c r="J979" t="s">
        <v>8359</v>
      </c>
      <c r="K979" s="12">
        <v>42381.478981481487</v>
      </c>
      <c r="L979" s="13">
        <v>42402.478981481487</v>
      </c>
      <c r="M979">
        <v>2016</v>
      </c>
    </row>
    <row r="980" spans="1:13" ht="30">
      <c r="A980">
        <v>3651</v>
      </c>
      <c r="B980" s="3" t="s">
        <v>3649</v>
      </c>
      <c r="C980" s="3" t="s">
        <v>7761</v>
      </c>
      <c r="D980" s="6">
        <v>500</v>
      </c>
      <c r="E980" s="8">
        <v>520</v>
      </c>
      <c r="F980" t="s">
        <v>8218</v>
      </c>
      <c r="G980" t="s">
        <v>8274</v>
      </c>
      <c r="H980" s="9">
        <v>104</v>
      </c>
      <c r="I980">
        <v>57.78</v>
      </c>
      <c r="J980" t="s">
        <v>8359</v>
      </c>
      <c r="K980" s="12">
        <v>41828.646319444444</v>
      </c>
      <c r="L980" s="13">
        <v>41861.665972222225</v>
      </c>
      <c r="M980">
        <v>2014</v>
      </c>
    </row>
    <row r="981" spans="1:13" ht="30">
      <c r="A981">
        <v>3652</v>
      </c>
      <c r="B981" s="3" t="s">
        <v>2867</v>
      </c>
      <c r="C981" s="3" t="s">
        <v>7762</v>
      </c>
      <c r="D981" s="6">
        <v>300</v>
      </c>
      <c r="E981" s="8">
        <v>752</v>
      </c>
      <c r="F981" t="s">
        <v>8218</v>
      </c>
      <c r="G981" t="s">
        <v>8274</v>
      </c>
      <c r="H981" s="9">
        <v>251</v>
      </c>
      <c r="I981">
        <v>44.24</v>
      </c>
      <c r="J981" t="s">
        <v>8359</v>
      </c>
      <c r="K981" s="12">
        <v>42596.644699074073</v>
      </c>
      <c r="L981" s="13">
        <v>42607.165972222225</v>
      </c>
      <c r="M981">
        <v>2016</v>
      </c>
    </row>
    <row r="982" spans="1:13" ht="30">
      <c r="A982">
        <v>3653</v>
      </c>
      <c r="B982" s="3" t="s">
        <v>3650</v>
      </c>
      <c r="C982" s="3" t="s">
        <v>7763</v>
      </c>
      <c r="D982" s="6">
        <v>2000</v>
      </c>
      <c r="E982" s="8">
        <v>2010</v>
      </c>
      <c r="F982" t="s">
        <v>8218</v>
      </c>
      <c r="G982" t="s">
        <v>8274</v>
      </c>
      <c r="H982" s="9">
        <v>101</v>
      </c>
      <c r="I982">
        <v>60.91</v>
      </c>
      <c r="J982" t="s">
        <v>8360</v>
      </c>
      <c r="K982" s="12">
        <v>42191.363506944443</v>
      </c>
      <c r="L982" s="13">
        <v>42221.363506944443</v>
      </c>
      <c r="M982">
        <v>2015</v>
      </c>
    </row>
    <row r="983" spans="1:13" ht="30">
      <c r="A983">
        <v>3654</v>
      </c>
      <c r="B983" s="3" t="s">
        <v>3651</v>
      </c>
      <c r="C983" s="3" t="s">
        <v>7764</v>
      </c>
      <c r="D983" s="6">
        <v>1500</v>
      </c>
      <c r="E983" s="8">
        <v>2616</v>
      </c>
      <c r="F983" t="s">
        <v>8218</v>
      </c>
      <c r="G983" t="s">
        <v>8274</v>
      </c>
      <c r="H983" s="9">
        <v>174</v>
      </c>
      <c r="I983">
        <v>68.84</v>
      </c>
      <c r="J983" t="s">
        <v>8360</v>
      </c>
      <c r="K983" s="12">
        <v>42440.416504629626</v>
      </c>
      <c r="L983" s="13">
        <v>42463.708333333328</v>
      </c>
      <c r="M983">
        <v>2016</v>
      </c>
    </row>
    <row r="984" spans="1:13" ht="30">
      <c r="A984">
        <v>3655</v>
      </c>
      <c r="B984" s="3" t="s">
        <v>3652</v>
      </c>
      <c r="C984" s="3" t="s">
        <v>7765</v>
      </c>
      <c r="D984" s="6">
        <v>5000</v>
      </c>
      <c r="E984" s="8">
        <v>5813</v>
      </c>
      <c r="F984" t="s">
        <v>8218</v>
      </c>
      <c r="G984" t="s">
        <v>8274</v>
      </c>
      <c r="H984" s="9">
        <v>116</v>
      </c>
      <c r="I984">
        <v>73.58</v>
      </c>
      <c r="J984" t="s">
        <v>8361</v>
      </c>
      <c r="K984" s="12">
        <v>42173.803217592591</v>
      </c>
      <c r="L984" s="13">
        <v>42203.290972222225</v>
      </c>
      <c r="M984">
        <v>2015</v>
      </c>
    </row>
    <row r="985" spans="1:13" ht="30">
      <c r="A985">
        <v>3656</v>
      </c>
      <c r="B985" s="3" t="s">
        <v>3653</v>
      </c>
      <c r="C985" s="3" t="s">
        <v>7766</v>
      </c>
      <c r="D985" s="6">
        <v>5000</v>
      </c>
      <c r="E985" s="8">
        <v>5291</v>
      </c>
      <c r="F985" t="s">
        <v>8218</v>
      </c>
      <c r="G985" t="s">
        <v>8274</v>
      </c>
      <c r="H985" s="9">
        <v>106</v>
      </c>
      <c r="I985">
        <v>115.02</v>
      </c>
      <c r="J985" t="s">
        <v>8361</v>
      </c>
      <c r="K985" s="12">
        <v>42737.910138888896</v>
      </c>
      <c r="L985" s="13">
        <v>42767.957638888889</v>
      </c>
      <c r="M985">
        <v>2017</v>
      </c>
    </row>
    <row r="986" spans="1:13" ht="30">
      <c r="A986">
        <v>3657</v>
      </c>
      <c r="B986" s="3" t="s">
        <v>3654</v>
      </c>
      <c r="C986" s="3" t="s">
        <v>7767</v>
      </c>
      <c r="D986" s="6">
        <v>2000</v>
      </c>
      <c r="E986" s="8">
        <v>2215</v>
      </c>
      <c r="F986" t="s">
        <v>8218</v>
      </c>
      <c r="G986" t="s">
        <v>8274</v>
      </c>
      <c r="H986" s="9">
        <v>111</v>
      </c>
      <c r="I986">
        <v>110.75</v>
      </c>
      <c r="J986" t="s">
        <v>8360</v>
      </c>
      <c r="K986" s="12">
        <v>42499.629849537043</v>
      </c>
      <c r="L986" s="13">
        <v>42522.904166666667</v>
      </c>
      <c r="M986">
        <v>2016</v>
      </c>
    </row>
    <row r="987" spans="1:13">
      <c r="A987">
        <v>3658</v>
      </c>
      <c r="B987" s="3" t="s">
        <v>3655</v>
      </c>
      <c r="C987" s="3" t="s">
        <v>7768</v>
      </c>
      <c r="D987" s="6">
        <v>1500</v>
      </c>
      <c r="E987" s="8">
        <v>1510</v>
      </c>
      <c r="F987" t="s">
        <v>8218</v>
      </c>
      <c r="G987" t="s">
        <v>8274</v>
      </c>
      <c r="H987" s="9">
        <v>101</v>
      </c>
      <c r="I987">
        <v>75.5</v>
      </c>
      <c r="J987" t="s">
        <v>8360</v>
      </c>
      <c r="K987" s="12">
        <v>41775.858564814815</v>
      </c>
      <c r="L987" s="13">
        <v>41822.165972222225</v>
      </c>
      <c r="M987">
        <v>2014</v>
      </c>
    </row>
    <row r="988" spans="1:13" ht="30">
      <c r="A988">
        <v>3659</v>
      </c>
      <c r="B988" s="3" t="s">
        <v>3656</v>
      </c>
      <c r="C988" s="3" t="s">
        <v>7769</v>
      </c>
      <c r="D988" s="6">
        <v>3000</v>
      </c>
      <c r="E988" s="8">
        <v>3061</v>
      </c>
      <c r="F988" t="s">
        <v>8218</v>
      </c>
      <c r="G988" t="s">
        <v>8274</v>
      </c>
      <c r="H988" s="9">
        <v>102</v>
      </c>
      <c r="I988">
        <v>235.46</v>
      </c>
      <c r="J988" t="s">
        <v>8360</v>
      </c>
      <c r="K988" s="12">
        <v>42055.277199074073</v>
      </c>
      <c r="L988" s="13">
        <v>42082.610416666663</v>
      </c>
      <c r="M988">
        <v>2015</v>
      </c>
    </row>
    <row r="989" spans="1:13" ht="45">
      <c r="A989">
        <v>3660</v>
      </c>
      <c r="B989" s="3" t="s">
        <v>3657</v>
      </c>
      <c r="C989" s="3" t="s">
        <v>7770</v>
      </c>
      <c r="D989" s="6">
        <v>250</v>
      </c>
      <c r="E989" s="8">
        <v>250</v>
      </c>
      <c r="F989" t="s">
        <v>8218</v>
      </c>
      <c r="G989" t="s">
        <v>8274</v>
      </c>
      <c r="H989" s="9">
        <v>100</v>
      </c>
      <c r="I989">
        <v>11.36</v>
      </c>
      <c r="J989" t="s">
        <v>8359</v>
      </c>
      <c r="K989" s="12">
        <v>41971.881076388891</v>
      </c>
      <c r="L989" s="13">
        <v>41996.881076388891</v>
      </c>
      <c r="M989">
        <v>2014</v>
      </c>
    </row>
    <row r="990" spans="1:13" ht="30">
      <c r="A990">
        <v>3661</v>
      </c>
      <c r="B990" s="3" t="s">
        <v>3658</v>
      </c>
      <c r="C990" s="3" t="s">
        <v>7771</v>
      </c>
      <c r="D990" s="6">
        <v>3000</v>
      </c>
      <c r="E990" s="8">
        <v>3330</v>
      </c>
      <c r="F990" t="s">
        <v>8218</v>
      </c>
      <c r="G990" t="s">
        <v>8274</v>
      </c>
      <c r="H990" s="9">
        <v>111</v>
      </c>
      <c r="I990">
        <v>92.5</v>
      </c>
      <c r="J990" t="s">
        <v>8360</v>
      </c>
      <c r="K990" s="12">
        <v>42447.896666666667</v>
      </c>
      <c r="L990" s="13">
        <v>42470.166666666672</v>
      </c>
      <c r="M990">
        <v>2016</v>
      </c>
    </row>
    <row r="991" spans="1:13" ht="45">
      <c r="A991">
        <v>3662</v>
      </c>
      <c r="B991" s="3" t="s">
        <v>3659</v>
      </c>
      <c r="C991" s="3" t="s">
        <v>7772</v>
      </c>
      <c r="D991" s="6">
        <v>8000</v>
      </c>
      <c r="E991" s="8">
        <v>8114</v>
      </c>
      <c r="F991" t="s">
        <v>8218</v>
      </c>
      <c r="G991" t="s">
        <v>8274</v>
      </c>
      <c r="H991" s="9">
        <v>101</v>
      </c>
      <c r="I991">
        <v>202.85</v>
      </c>
      <c r="J991" t="s">
        <v>8361</v>
      </c>
      <c r="K991" s="12">
        <v>42064.220069444447</v>
      </c>
      <c r="L991" s="13">
        <v>42094.178402777776</v>
      </c>
      <c r="M991">
        <v>2015</v>
      </c>
    </row>
    <row r="992" spans="1:13" ht="30">
      <c r="A992">
        <v>3663</v>
      </c>
      <c r="B992" s="3" t="s">
        <v>3660</v>
      </c>
      <c r="C992" s="3" t="s">
        <v>7773</v>
      </c>
      <c r="D992" s="6">
        <v>225</v>
      </c>
      <c r="E992" s="8">
        <v>234</v>
      </c>
      <c r="F992" t="s">
        <v>8218</v>
      </c>
      <c r="G992" t="s">
        <v>8274</v>
      </c>
      <c r="H992" s="9">
        <v>104</v>
      </c>
      <c r="I992">
        <v>26</v>
      </c>
      <c r="J992" t="s">
        <v>8359</v>
      </c>
      <c r="K992" s="12">
        <v>42665.451736111107</v>
      </c>
      <c r="L992" s="13">
        <v>42725.493402777778</v>
      </c>
      <c r="M992">
        <v>2016</v>
      </c>
    </row>
    <row r="993" spans="1:13" ht="30">
      <c r="A993">
        <v>3664</v>
      </c>
      <c r="B993" s="3" t="s">
        <v>3661</v>
      </c>
      <c r="C993" s="3" t="s">
        <v>7774</v>
      </c>
      <c r="D993" s="6">
        <v>800</v>
      </c>
      <c r="E993" s="8">
        <v>875</v>
      </c>
      <c r="F993" t="s">
        <v>8218</v>
      </c>
      <c r="G993" t="s">
        <v>8274</v>
      </c>
      <c r="H993" s="9">
        <v>109</v>
      </c>
      <c r="I993">
        <v>46.05</v>
      </c>
      <c r="J993" t="s">
        <v>8359</v>
      </c>
      <c r="K993" s="12">
        <v>42523.248715277776</v>
      </c>
      <c r="L993" s="13">
        <v>42537.248715277776</v>
      </c>
      <c r="M993">
        <v>2016</v>
      </c>
    </row>
    <row r="994" spans="1:13" ht="30">
      <c r="A994">
        <v>3665</v>
      </c>
      <c r="B994" s="3" t="s">
        <v>3662</v>
      </c>
      <c r="C994" s="3" t="s">
        <v>7775</v>
      </c>
      <c r="D994" s="6">
        <v>620</v>
      </c>
      <c r="E994" s="8">
        <v>714</v>
      </c>
      <c r="F994" t="s">
        <v>8218</v>
      </c>
      <c r="G994" t="s">
        <v>8274</v>
      </c>
      <c r="H994" s="9">
        <v>115</v>
      </c>
      <c r="I994">
        <v>51</v>
      </c>
      <c r="J994" t="s">
        <v>8359</v>
      </c>
      <c r="K994" s="12">
        <v>42294.808124999996</v>
      </c>
      <c r="L994" s="13">
        <v>42305.829166666663</v>
      </c>
      <c r="M994">
        <v>2015</v>
      </c>
    </row>
    <row r="995" spans="1:13">
      <c r="A995">
        <v>3666</v>
      </c>
      <c r="B995" s="3" t="s">
        <v>3663</v>
      </c>
      <c r="C995" s="3" t="s">
        <v>7776</v>
      </c>
      <c r="D995" s="6">
        <v>1200</v>
      </c>
      <c r="E995" s="8">
        <v>1200</v>
      </c>
      <c r="F995" t="s">
        <v>8218</v>
      </c>
      <c r="G995" t="s">
        <v>8274</v>
      </c>
      <c r="H995" s="9">
        <v>100</v>
      </c>
      <c r="I995">
        <v>31.58</v>
      </c>
      <c r="J995" t="s">
        <v>8360</v>
      </c>
      <c r="K995" s="12">
        <v>41822.90488425926</v>
      </c>
      <c r="L995" s="13">
        <v>41844.291666666664</v>
      </c>
      <c r="M995">
        <v>2014</v>
      </c>
    </row>
    <row r="996" spans="1:13" ht="30">
      <c r="A996">
        <v>3667</v>
      </c>
      <c r="B996" s="3" t="s">
        <v>3664</v>
      </c>
      <c r="C996" s="3" t="s">
        <v>7777</v>
      </c>
      <c r="D996" s="6">
        <v>3000</v>
      </c>
      <c r="E996" s="8">
        <v>3095.11</v>
      </c>
      <c r="F996" t="s">
        <v>8218</v>
      </c>
      <c r="G996" t="s">
        <v>8274</v>
      </c>
      <c r="H996" s="9">
        <v>103</v>
      </c>
      <c r="I996">
        <v>53.36</v>
      </c>
      <c r="J996" t="s">
        <v>8360</v>
      </c>
      <c r="K996" s="12">
        <v>42173.970127314817</v>
      </c>
      <c r="L996" s="13">
        <v>42203.970127314817</v>
      </c>
      <c r="M996">
        <v>2015</v>
      </c>
    </row>
    <row r="997" spans="1:13" ht="30">
      <c r="A997">
        <v>3668</v>
      </c>
      <c r="B997" s="3" t="s">
        <v>3665</v>
      </c>
      <c r="C997" s="3" t="s">
        <v>7778</v>
      </c>
      <c r="D997" s="6">
        <v>1000</v>
      </c>
      <c r="E997" s="8">
        <v>1035</v>
      </c>
      <c r="F997" t="s">
        <v>8218</v>
      </c>
      <c r="G997" t="s">
        <v>8274</v>
      </c>
      <c r="H997" s="9">
        <v>104</v>
      </c>
      <c r="I997">
        <v>36.96</v>
      </c>
      <c r="J997" t="s">
        <v>8360</v>
      </c>
      <c r="K997" s="12">
        <v>42185.556157407409</v>
      </c>
      <c r="L997" s="13">
        <v>42208.772916666669</v>
      </c>
      <c r="M997">
        <v>2015</v>
      </c>
    </row>
    <row r="998" spans="1:13" ht="30">
      <c r="A998">
        <v>3669</v>
      </c>
      <c r="B998" s="3" t="s">
        <v>3666</v>
      </c>
      <c r="C998" s="3" t="s">
        <v>7779</v>
      </c>
      <c r="D998" s="6">
        <v>1000</v>
      </c>
      <c r="E998" s="8">
        <v>1382</v>
      </c>
      <c r="F998" t="s">
        <v>8218</v>
      </c>
      <c r="G998" t="s">
        <v>8274</v>
      </c>
      <c r="H998" s="9">
        <v>138</v>
      </c>
      <c r="I998">
        <v>81.290000000000006</v>
      </c>
      <c r="J998" t="s">
        <v>8360</v>
      </c>
      <c r="K998" s="12">
        <v>42136.675196759257</v>
      </c>
      <c r="L998" s="13">
        <v>42166.675196759257</v>
      </c>
      <c r="M998">
        <v>2015</v>
      </c>
    </row>
    <row r="999" spans="1:13" ht="30">
      <c r="A999">
        <v>3670</v>
      </c>
      <c r="B999" s="3" t="s">
        <v>3667</v>
      </c>
      <c r="C999" s="3" t="s">
        <v>7780</v>
      </c>
      <c r="D999" s="6">
        <v>220</v>
      </c>
      <c r="E999" s="8">
        <v>241</v>
      </c>
      <c r="F999" t="s">
        <v>8218</v>
      </c>
      <c r="G999" t="s">
        <v>8274</v>
      </c>
      <c r="H999" s="9">
        <v>110</v>
      </c>
      <c r="I999">
        <v>20.079999999999998</v>
      </c>
      <c r="J999" t="s">
        <v>8359</v>
      </c>
      <c r="K999" s="12">
        <v>42142.514016203699</v>
      </c>
      <c r="L999" s="13">
        <v>42155.958333333328</v>
      </c>
      <c r="M999">
        <v>2015</v>
      </c>
    </row>
    <row r="1000" spans="1:13" ht="30">
      <c r="A1000">
        <v>3671</v>
      </c>
      <c r="B1000" s="3" t="s">
        <v>3668</v>
      </c>
      <c r="C1000" s="3" t="s">
        <v>7781</v>
      </c>
      <c r="D1000" s="6">
        <v>3500</v>
      </c>
      <c r="E1000" s="8">
        <v>3530</v>
      </c>
      <c r="F1000" t="s">
        <v>8218</v>
      </c>
      <c r="G1000" t="s">
        <v>8274</v>
      </c>
      <c r="H1000" s="9">
        <v>101</v>
      </c>
      <c r="I1000">
        <v>88.25</v>
      </c>
      <c r="J1000" t="s">
        <v>8360</v>
      </c>
      <c r="K1000" s="12">
        <v>41820.62809027778</v>
      </c>
      <c r="L1000" s="13">
        <v>41841.165972222225</v>
      </c>
      <c r="M1000">
        <v>2014</v>
      </c>
    </row>
    <row r="1001" spans="1:13" ht="30">
      <c r="A1001">
        <v>3672</v>
      </c>
      <c r="B1001" s="3" t="s">
        <v>3669</v>
      </c>
      <c r="C1001" s="3" t="s">
        <v>7782</v>
      </c>
      <c r="D1001" s="6">
        <v>3000</v>
      </c>
      <c r="E1001" s="8">
        <v>3046</v>
      </c>
      <c r="F1001" t="s">
        <v>8218</v>
      </c>
      <c r="G1001" t="s">
        <v>8274</v>
      </c>
      <c r="H1001" s="9">
        <v>102</v>
      </c>
      <c r="I1001">
        <v>53.44</v>
      </c>
      <c r="J1001" t="s">
        <v>8360</v>
      </c>
      <c r="K1001" s="12">
        <v>41878.946574074071</v>
      </c>
      <c r="L1001" s="13">
        <v>41908.946574074071</v>
      </c>
      <c r="M1001">
        <v>2014</v>
      </c>
    </row>
    <row r="1002" spans="1:13" ht="30">
      <c r="A1002">
        <v>3673</v>
      </c>
      <c r="B1002" s="3" t="s">
        <v>3670</v>
      </c>
      <c r="C1002" s="3" t="s">
        <v>7783</v>
      </c>
      <c r="D1002" s="6">
        <v>4000</v>
      </c>
      <c r="E1002" s="8">
        <v>4545</v>
      </c>
      <c r="F1002" t="s">
        <v>8218</v>
      </c>
      <c r="G1002" t="s">
        <v>8274</v>
      </c>
      <c r="H1002" s="9">
        <v>114</v>
      </c>
      <c r="I1002">
        <v>39.869999999999997</v>
      </c>
      <c r="J1002" t="s">
        <v>8360</v>
      </c>
      <c r="K1002" s="12">
        <v>41914.295104166667</v>
      </c>
      <c r="L1002" s="13">
        <v>41948.536111111112</v>
      </c>
      <c r="M1002">
        <v>2014</v>
      </c>
    </row>
    <row r="1003" spans="1:13" ht="45">
      <c r="A1003">
        <v>3674</v>
      </c>
      <c r="B1003" s="3" t="s">
        <v>3671</v>
      </c>
      <c r="C1003" s="3" t="s">
        <v>7784</v>
      </c>
      <c r="D1003" s="6">
        <v>4500</v>
      </c>
      <c r="E1003" s="8">
        <v>4500</v>
      </c>
      <c r="F1003" t="s">
        <v>8218</v>
      </c>
      <c r="G1003" t="s">
        <v>8274</v>
      </c>
      <c r="H1003" s="9">
        <v>100</v>
      </c>
      <c r="I1003">
        <v>145.16</v>
      </c>
      <c r="J1003" t="s">
        <v>8360</v>
      </c>
      <c r="K1003" s="12">
        <v>42556.873020833329</v>
      </c>
      <c r="L1003" s="13">
        <v>42616.873020833329</v>
      </c>
      <c r="M1003">
        <v>2016</v>
      </c>
    </row>
    <row r="1004" spans="1:13" ht="30">
      <c r="A1004">
        <v>3675</v>
      </c>
      <c r="B1004" s="3" t="s">
        <v>3672</v>
      </c>
      <c r="C1004" s="3" t="s">
        <v>7785</v>
      </c>
      <c r="D1004" s="6">
        <v>50</v>
      </c>
      <c r="E1004" s="8">
        <v>70</v>
      </c>
      <c r="F1004" t="s">
        <v>8218</v>
      </c>
      <c r="G1004" t="s">
        <v>8274</v>
      </c>
      <c r="H1004" s="9">
        <v>140</v>
      </c>
      <c r="I1004">
        <v>23.33</v>
      </c>
      <c r="J1004" t="s">
        <v>8359</v>
      </c>
      <c r="K1004" s="12">
        <v>42493.597013888888</v>
      </c>
      <c r="L1004" s="13">
        <v>42505.958333333328</v>
      </c>
      <c r="M1004">
        <v>2016</v>
      </c>
    </row>
    <row r="1005" spans="1:13" ht="30">
      <c r="A1005">
        <v>3676</v>
      </c>
      <c r="B1005" s="3" t="s">
        <v>3673</v>
      </c>
      <c r="C1005" s="3" t="s">
        <v>7786</v>
      </c>
      <c r="D1005" s="6">
        <v>800</v>
      </c>
      <c r="E1005" s="8">
        <v>1030</v>
      </c>
      <c r="F1005" t="s">
        <v>8218</v>
      </c>
      <c r="G1005" t="s">
        <v>8274</v>
      </c>
      <c r="H1005" s="9">
        <v>129</v>
      </c>
      <c r="I1005">
        <v>64.38</v>
      </c>
      <c r="J1005" t="s">
        <v>8359</v>
      </c>
      <c r="K1005" s="12">
        <v>41876.815787037034</v>
      </c>
      <c r="L1005" s="13">
        <v>41894.815787037034</v>
      </c>
      <c r="M1005">
        <v>2014</v>
      </c>
    </row>
    <row r="1006" spans="1:13" ht="30">
      <c r="A1006">
        <v>3677</v>
      </c>
      <c r="B1006" s="3" t="s">
        <v>3674</v>
      </c>
      <c r="C1006" s="3" t="s">
        <v>7787</v>
      </c>
      <c r="D1006" s="6">
        <v>12000</v>
      </c>
      <c r="E1006" s="8">
        <v>12348.5</v>
      </c>
      <c r="F1006" t="s">
        <v>8218</v>
      </c>
      <c r="G1006" t="s">
        <v>8274</v>
      </c>
      <c r="H1006" s="9">
        <v>103</v>
      </c>
      <c r="I1006">
        <v>62.05</v>
      </c>
      <c r="J1006" t="s">
        <v>8362</v>
      </c>
      <c r="K1006" s="12">
        <v>41802.574282407404</v>
      </c>
      <c r="L1006" s="13">
        <v>41823.165972222225</v>
      </c>
      <c r="M1006">
        <v>2014</v>
      </c>
    </row>
    <row r="1007" spans="1:13" ht="30">
      <c r="A1007">
        <v>3678</v>
      </c>
      <c r="B1007" s="3" t="s">
        <v>3675</v>
      </c>
      <c r="C1007" s="3" t="s">
        <v>7788</v>
      </c>
      <c r="D1007" s="6">
        <v>2000</v>
      </c>
      <c r="E1007" s="8">
        <v>2050</v>
      </c>
      <c r="F1007" t="s">
        <v>8218</v>
      </c>
      <c r="G1007" t="s">
        <v>8274</v>
      </c>
      <c r="H1007" s="9">
        <v>103</v>
      </c>
      <c r="I1007">
        <v>66.13</v>
      </c>
      <c r="J1007" t="s">
        <v>8360</v>
      </c>
      <c r="K1007" s="12">
        <v>42120.531226851846</v>
      </c>
      <c r="L1007" s="13">
        <v>42155.531226851846</v>
      </c>
      <c r="M1007">
        <v>2015</v>
      </c>
    </row>
    <row r="1008" spans="1:13" ht="30">
      <c r="A1008">
        <v>3679</v>
      </c>
      <c r="B1008" s="3" t="s">
        <v>3676</v>
      </c>
      <c r="C1008" s="3" t="s">
        <v>7789</v>
      </c>
      <c r="D1008" s="6">
        <v>2000</v>
      </c>
      <c r="E1008" s="8">
        <v>2202</v>
      </c>
      <c r="F1008" t="s">
        <v>8218</v>
      </c>
      <c r="G1008" t="s">
        <v>8274</v>
      </c>
      <c r="H1008" s="9">
        <v>110</v>
      </c>
      <c r="I1008">
        <v>73.400000000000006</v>
      </c>
      <c r="J1008" t="s">
        <v>8360</v>
      </c>
      <c r="K1008" s="12">
        <v>41786.761354166665</v>
      </c>
      <c r="L1008" s="13">
        <v>41821.207638888889</v>
      </c>
      <c r="M1008">
        <v>2014</v>
      </c>
    </row>
    <row r="1009" spans="1:13" ht="30">
      <c r="A1009">
        <v>3680</v>
      </c>
      <c r="B1009" s="3" t="s">
        <v>3677</v>
      </c>
      <c r="C1009" s="3" t="s">
        <v>7790</v>
      </c>
      <c r="D1009" s="6">
        <v>3000</v>
      </c>
      <c r="E1009" s="8">
        <v>3383</v>
      </c>
      <c r="F1009" t="s">
        <v>8218</v>
      </c>
      <c r="G1009" t="s">
        <v>8274</v>
      </c>
      <c r="H1009" s="9">
        <v>113</v>
      </c>
      <c r="I1009">
        <v>99.5</v>
      </c>
      <c r="J1009" t="s">
        <v>8360</v>
      </c>
      <c r="K1009" s="12">
        <v>42627.454097222217</v>
      </c>
      <c r="L1009" s="13">
        <v>42648.454097222217</v>
      </c>
      <c r="M1009">
        <v>2016</v>
      </c>
    </row>
    <row r="1010" spans="1:13" ht="45">
      <c r="A1010">
        <v>3681</v>
      </c>
      <c r="B1010" s="3" t="s">
        <v>3678</v>
      </c>
      <c r="C1010" s="3" t="s">
        <v>7791</v>
      </c>
      <c r="D1010" s="6">
        <v>1000</v>
      </c>
      <c r="E1010" s="8">
        <v>1119</v>
      </c>
      <c r="F1010" t="s">
        <v>8218</v>
      </c>
      <c r="G1010" t="s">
        <v>8274</v>
      </c>
      <c r="H1010" s="9">
        <v>112</v>
      </c>
      <c r="I1010">
        <v>62.17</v>
      </c>
      <c r="J1010" t="s">
        <v>8360</v>
      </c>
      <c r="K1010" s="12">
        <v>42374.651504629626</v>
      </c>
      <c r="L1010" s="13">
        <v>42384.651504629626</v>
      </c>
      <c r="M1010">
        <v>2016</v>
      </c>
    </row>
    <row r="1011" spans="1:13" ht="30">
      <c r="A1011">
        <v>3682</v>
      </c>
      <c r="B1011" s="3" t="s">
        <v>3679</v>
      </c>
      <c r="C1011" s="3" t="s">
        <v>7792</v>
      </c>
      <c r="D1011" s="6">
        <v>3000</v>
      </c>
      <c r="E1011" s="8">
        <v>4176</v>
      </c>
      <c r="F1011" t="s">
        <v>8218</v>
      </c>
      <c r="G1011" t="s">
        <v>8274</v>
      </c>
      <c r="H1011" s="9">
        <v>139</v>
      </c>
      <c r="I1011">
        <v>62.33</v>
      </c>
      <c r="J1011" t="s">
        <v>8360</v>
      </c>
      <c r="K1011" s="12">
        <v>41772.685393518521</v>
      </c>
      <c r="L1011" s="13">
        <v>41806.290972222225</v>
      </c>
      <c r="M1011">
        <v>2014</v>
      </c>
    </row>
    <row r="1012" spans="1:13" ht="30">
      <c r="A1012">
        <v>3683</v>
      </c>
      <c r="B1012" s="3" t="s">
        <v>3680</v>
      </c>
      <c r="C1012" s="3" t="s">
        <v>7793</v>
      </c>
      <c r="D1012" s="6">
        <v>3500</v>
      </c>
      <c r="E1012" s="8">
        <v>3880</v>
      </c>
      <c r="F1012" t="s">
        <v>8218</v>
      </c>
      <c r="G1012" t="s">
        <v>8274</v>
      </c>
      <c r="H1012" s="9">
        <v>111</v>
      </c>
      <c r="I1012">
        <v>58.79</v>
      </c>
      <c r="J1012" t="s">
        <v>8360</v>
      </c>
      <c r="K1012" s="12">
        <v>42633.116851851853</v>
      </c>
      <c r="L1012" s="13">
        <v>42663.116851851853</v>
      </c>
      <c r="M1012">
        <v>2016</v>
      </c>
    </row>
    <row r="1013" spans="1:13" ht="30">
      <c r="A1013">
        <v>3684</v>
      </c>
      <c r="B1013" s="3" t="s">
        <v>3681</v>
      </c>
      <c r="C1013" s="3" t="s">
        <v>7794</v>
      </c>
      <c r="D1013" s="6">
        <v>750</v>
      </c>
      <c r="E1013" s="8">
        <v>1043</v>
      </c>
      <c r="F1013" t="s">
        <v>8218</v>
      </c>
      <c r="G1013" t="s">
        <v>8274</v>
      </c>
      <c r="H1013" s="9">
        <v>139</v>
      </c>
      <c r="I1013">
        <v>45.35</v>
      </c>
      <c r="J1013" t="s">
        <v>8359</v>
      </c>
      <c r="K1013" s="12">
        <v>42219.180393518516</v>
      </c>
      <c r="L1013" s="13">
        <v>42249.180393518516</v>
      </c>
      <c r="M1013">
        <v>2015</v>
      </c>
    </row>
    <row r="1014" spans="1:13" ht="30">
      <c r="A1014">
        <v>3685</v>
      </c>
      <c r="B1014" s="3" t="s">
        <v>3682</v>
      </c>
      <c r="C1014" s="3" t="s">
        <v>7795</v>
      </c>
      <c r="D1014" s="6">
        <v>5000</v>
      </c>
      <c r="E1014" s="8">
        <v>5285</v>
      </c>
      <c r="F1014" t="s">
        <v>8218</v>
      </c>
      <c r="G1014" t="s">
        <v>8274</v>
      </c>
      <c r="H1014" s="9">
        <v>106</v>
      </c>
      <c r="I1014">
        <v>41.94</v>
      </c>
      <c r="J1014" t="s">
        <v>8361</v>
      </c>
      <c r="K1014" s="12">
        <v>41753.593275462961</v>
      </c>
      <c r="L1014" s="13">
        <v>41778.875</v>
      </c>
      <c r="M1014">
        <v>2014</v>
      </c>
    </row>
    <row r="1015" spans="1:13" ht="30">
      <c r="A1015">
        <v>3686</v>
      </c>
      <c r="B1015" s="3" t="s">
        <v>3683</v>
      </c>
      <c r="C1015" s="3" t="s">
        <v>7796</v>
      </c>
      <c r="D1015" s="6">
        <v>350</v>
      </c>
      <c r="E1015" s="8">
        <v>355</v>
      </c>
      <c r="F1015" t="s">
        <v>8218</v>
      </c>
      <c r="G1015" t="s">
        <v>8274</v>
      </c>
      <c r="H1015" s="9">
        <v>101</v>
      </c>
      <c r="I1015">
        <v>59.17</v>
      </c>
      <c r="J1015" t="s">
        <v>8359</v>
      </c>
      <c r="K1015" s="12">
        <v>42230.662731481483</v>
      </c>
      <c r="L1015" s="13">
        <v>42245.165972222225</v>
      </c>
      <c r="M1015">
        <v>2015</v>
      </c>
    </row>
    <row r="1016" spans="1:13" ht="30">
      <c r="A1016">
        <v>3687</v>
      </c>
      <c r="B1016" s="3" t="s">
        <v>3684</v>
      </c>
      <c r="C1016" s="3" t="s">
        <v>7797</v>
      </c>
      <c r="D1016" s="6">
        <v>5000</v>
      </c>
      <c r="E1016" s="8">
        <v>5012.25</v>
      </c>
      <c r="F1016" t="s">
        <v>8218</v>
      </c>
      <c r="G1016" t="s">
        <v>8274</v>
      </c>
      <c r="H1016" s="9">
        <v>100</v>
      </c>
      <c r="I1016">
        <v>200.49</v>
      </c>
      <c r="J1016" t="s">
        <v>8361</v>
      </c>
      <c r="K1016" s="12">
        <v>41787.218229166669</v>
      </c>
      <c r="L1016" s="13">
        <v>41817.218229166669</v>
      </c>
      <c r="M1016">
        <v>2014</v>
      </c>
    </row>
    <row r="1017" spans="1:13" ht="30">
      <c r="A1017">
        <v>3688</v>
      </c>
      <c r="B1017" s="3" t="s">
        <v>3685</v>
      </c>
      <c r="C1017" s="3" t="s">
        <v>7798</v>
      </c>
      <c r="D1017" s="6">
        <v>3000</v>
      </c>
      <c r="E1017" s="8">
        <v>3275</v>
      </c>
      <c r="F1017" t="s">
        <v>8218</v>
      </c>
      <c r="G1017" t="s">
        <v>8274</v>
      </c>
      <c r="H1017" s="9">
        <v>109</v>
      </c>
      <c r="I1017">
        <v>83.97</v>
      </c>
      <c r="J1017" t="s">
        <v>8360</v>
      </c>
      <c r="K1017" s="12">
        <v>41829.787083333329</v>
      </c>
      <c r="L1017" s="13">
        <v>41859.787083333329</v>
      </c>
      <c r="M1017">
        <v>2014</v>
      </c>
    </row>
    <row r="1018" spans="1:13" ht="30">
      <c r="A1018">
        <v>3689</v>
      </c>
      <c r="B1018" s="3" t="s">
        <v>3686</v>
      </c>
      <c r="C1018" s="3" t="s">
        <v>7799</v>
      </c>
      <c r="D1018" s="6">
        <v>3000</v>
      </c>
      <c r="E1018" s="8">
        <v>3550</v>
      </c>
      <c r="F1018" t="s">
        <v>8218</v>
      </c>
      <c r="G1018" t="s">
        <v>8274</v>
      </c>
      <c r="H1018" s="9">
        <v>118</v>
      </c>
      <c r="I1018">
        <v>57.26</v>
      </c>
      <c r="J1018" t="s">
        <v>8360</v>
      </c>
      <c r="K1018" s="12">
        <v>42147.826840277776</v>
      </c>
      <c r="L1018" s="13">
        <v>42176.934027777781</v>
      </c>
      <c r="M1018">
        <v>2015</v>
      </c>
    </row>
    <row r="1019" spans="1:13" ht="30">
      <c r="A1019">
        <v>3690</v>
      </c>
      <c r="B1019" s="3" t="s">
        <v>3687</v>
      </c>
      <c r="C1019" s="3" t="s">
        <v>7800</v>
      </c>
      <c r="D1019" s="6">
        <v>1500</v>
      </c>
      <c r="E1019" s="8">
        <v>1800</v>
      </c>
      <c r="F1019" t="s">
        <v>8218</v>
      </c>
      <c r="G1019" t="s">
        <v>8274</v>
      </c>
      <c r="H1019" s="9">
        <v>120</v>
      </c>
      <c r="I1019">
        <v>58.06</v>
      </c>
      <c r="J1019" t="s">
        <v>8360</v>
      </c>
      <c r="K1019" s="12">
        <v>41940.598182870373</v>
      </c>
      <c r="L1019" s="13">
        <v>41970.639849537038</v>
      </c>
      <c r="M1019">
        <v>2014</v>
      </c>
    </row>
    <row r="1020" spans="1:13" ht="30">
      <c r="A1020">
        <v>3691</v>
      </c>
      <c r="B1020" s="3" t="s">
        <v>3688</v>
      </c>
      <c r="C1020" s="3" t="s">
        <v>7801</v>
      </c>
      <c r="D1020" s="6">
        <v>40000</v>
      </c>
      <c r="E1020" s="8">
        <v>51184</v>
      </c>
      <c r="F1020" t="s">
        <v>8218</v>
      </c>
      <c r="G1020" t="s">
        <v>8274</v>
      </c>
      <c r="H1020" s="9">
        <v>128</v>
      </c>
      <c r="I1020">
        <v>186.8</v>
      </c>
      <c r="J1020" t="s">
        <v>8368</v>
      </c>
      <c r="K1020" s="12">
        <v>42020.700567129628</v>
      </c>
      <c r="L1020" s="13">
        <v>42065.207638888889</v>
      </c>
      <c r="M1020">
        <v>2015</v>
      </c>
    </row>
    <row r="1021" spans="1:13" ht="30">
      <c r="A1021">
        <v>3692</v>
      </c>
      <c r="B1021" s="3" t="s">
        <v>3689</v>
      </c>
      <c r="C1021" s="3" t="s">
        <v>7802</v>
      </c>
      <c r="D1021" s="6">
        <v>1000</v>
      </c>
      <c r="E1021" s="8">
        <v>1260</v>
      </c>
      <c r="F1021" t="s">
        <v>8218</v>
      </c>
      <c r="G1021" t="s">
        <v>8274</v>
      </c>
      <c r="H1021" s="9">
        <v>126</v>
      </c>
      <c r="I1021">
        <v>74.12</v>
      </c>
      <c r="J1021" t="s">
        <v>8360</v>
      </c>
      <c r="K1021" s="12">
        <v>41891.96503472222</v>
      </c>
      <c r="L1021" s="13">
        <v>41901</v>
      </c>
      <c r="M1021">
        <v>2014</v>
      </c>
    </row>
    <row r="1022" spans="1:13" ht="30">
      <c r="A1022">
        <v>3693</v>
      </c>
      <c r="B1022" s="3" t="s">
        <v>3690</v>
      </c>
      <c r="C1022" s="3" t="s">
        <v>7803</v>
      </c>
      <c r="D1022" s="6">
        <v>333</v>
      </c>
      <c r="E1022" s="8">
        <v>430</v>
      </c>
      <c r="F1022" t="s">
        <v>8218</v>
      </c>
      <c r="G1022" t="s">
        <v>8274</v>
      </c>
      <c r="H1022" s="9">
        <v>129</v>
      </c>
      <c r="I1022">
        <v>30.71</v>
      </c>
      <c r="J1022" t="s">
        <v>8359</v>
      </c>
      <c r="K1022" s="12">
        <v>42309.191307870366</v>
      </c>
      <c r="L1022" s="13">
        <v>42338.9375</v>
      </c>
      <c r="M1022">
        <v>2015</v>
      </c>
    </row>
    <row r="1023" spans="1:13" ht="30">
      <c r="A1023">
        <v>3694</v>
      </c>
      <c r="B1023" s="3" t="s">
        <v>3691</v>
      </c>
      <c r="C1023" s="3" t="s">
        <v>7804</v>
      </c>
      <c r="D1023" s="6">
        <v>3500</v>
      </c>
      <c r="E1023" s="8">
        <v>3760</v>
      </c>
      <c r="F1023" t="s">
        <v>8218</v>
      </c>
      <c r="G1023" t="s">
        <v>8274</v>
      </c>
      <c r="H1023" s="9">
        <v>107</v>
      </c>
      <c r="I1023">
        <v>62.67</v>
      </c>
      <c r="J1023" t="s">
        <v>8360</v>
      </c>
      <c r="K1023" s="12">
        <v>42490.133877314816</v>
      </c>
      <c r="L1023" s="13">
        <v>42527.083333333328</v>
      </c>
      <c r="M1023">
        <v>2016</v>
      </c>
    </row>
    <row r="1024" spans="1:13" ht="45">
      <c r="A1024">
        <v>3695</v>
      </c>
      <c r="B1024" s="3" t="s">
        <v>3692</v>
      </c>
      <c r="C1024" s="3" t="s">
        <v>7805</v>
      </c>
      <c r="D1024" s="6">
        <v>4000</v>
      </c>
      <c r="E1024" s="8">
        <v>4005</v>
      </c>
      <c r="F1024" t="s">
        <v>8218</v>
      </c>
      <c r="G1024" t="s">
        <v>8274</v>
      </c>
      <c r="H1024" s="9">
        <v>100</v>
      </c>
      <c r="I1024">
        <v>121.36</v>
      </c>
      <c r="J1024" t="s">
        <v>8360</v>
      </c>
      <c r="K1024" s="12">
        <v>41995.870486111111</v>
      </c>
      <c r="L1024" s="13">
        <v>42015.870486111111</v>
      </c>
      <c r="M1024">
        <v>2014</v>
      </c>
    </row>
    <row r="1025" spans="1:13" ht="30">
      <c r="A1025">
        <v>3696</v>
      </c>
      <c r="B1025" s="3" t="s">
        <v>3693</v>
      </c>
      <c r="C1025" s="3" t="s">
        <v>7806</v>
      </c>
      <c r="D1025" s="6">
        <v>2000</v>
      </c>
      <c r="E1025" s="8">
        <v>3100</v>
      </c>
      <c r="F1025" t="s">
        <v>8218</v>
      </c>
      <c r="G1025" t="s">
        <v>8274</v>
      </c>
      <c r="H1025" s="9">
        <v>155</v>
      </c>
      <c r="I1025">
        <v>39.74</v>
      </c>
      <c r="J1025" t="s">
        <v>8360</v>
      </c>
      <c r="K1025" s="12">
        <v>41988.617083333331</v>
      </c>
      <c r="L1025" s="13">
        <v>42048.617083333331</v>
      </c>
      <c r="M1025">
        <v>2014</v>
      </c>
    </row>
    <row r="1026" spans="1:13" ht="30">
      <c r="A1026">
        <v>3697</v>
      </c>
      <c r="B1026" s="3" t="s">
        <v>3694</v>
      </c>
      <c r="C1026" s="3" t="s">
        <v>7807</v>
      </c>
      <c r="D1026" s="6">
        <v>2000</v>
      </c>
      <c r="E1026" s="8">
        <v>2160</v>
      </c>
      <c r="F1026" t="s">
        <v>8218</v>
      </c>
      <c r="G1026" t="s">
        <v>8274</v>
      </c>
      <c r="H1026" s="9">
        <v>108</v>
      </c>
      <c r="I1026">
        <v>72</v>
      </c>
      <c r="J1026" t="s">
        <v>8360</v>
      </c>
      <c r="K1026" s="12">
        <v>42479.465833333335</v>
      </c>
      <c r="L1026" s="13">
        <v>42500.465833333335</v>
      </c>
      <c r="M1026">
        <v>2016</v>
      </c>
    </row>
    <row r="1027" spans="1:13" ht="30">
      <c r="A1027">
        <v>3698</v>
      </c>
      <c r="B1027" s="3" t="s">
        <v>3695</v>
      </c>
      <c r="C1027" s="3" t="s">
        <v>7808</v>
      </c>
      <c r="D1027" s="6">
        <v>5000</v>
      </c>
      <c r="E1027" s="8">
        <v>5526</v>
      </c>
      <c r="F1027" t="s">
        <v>8218</v>
      </c>
      <c r="G1027" t="s">
        <v>8274</v>
      </c>
      <c r="H1027" s="9">
        <v>111</v>
      </c>
      <c r="I1027">
        <v>40.630000000000003</v>
      </c>
      <c r="J1027" t="s">
        <v>8361</v>
      </c>
      <c r="K1027" s="12">
        <v>42401.806562500002</v>
      </c>
      <c r="L1027" s="13">
        <v>42431.806562500002</v>
      </c>
      <c r="M1027">
        <v>2016</v>
      </c>
    </row>
    <row r="1028" spans="1:13" ht="30">
      <c r="A1028">
        <v>3699</v>
      </c>
      <c r="B1028" s="3" t="s">
        <v>3696</v>
      </c>
      <c r="C1028" s="3" t="s">
        <v>7809</v>
      </c>
      <c r="D1028" s="6">
        <v>2500</v>
      </c>
      <c r="E1028" s="8">
        <v>2520</v>
      </c>
      <c r="F1028" t="s">
        <v>8218</v>
      </c>
      <c r="G1028" t="s">
        <v>8274</v>
      </c>
      <c r="H1028" s="9">
        <v>101</v>
      </c>
      <c r="I1028">
        <v>63</v>
      </c>
      <c r="J1028" t="s">
        <v>8360</v>
      </c>
      <c r="K1028" s="12">
        <v>41897.602037037039</v>
      </c>
      <c r="L1028" s="13">
        <v>41927.602037037039</v>
      </c>
      <c r="M1028">
        <v>2014</v>
      </c>
    </row>
    <row r="1029" spans="1:13">
      <c r="A1029">
        <v>3700</v>
      </c>
      <c r="B1029" s="3" t="s">
        <v>3697</v>
      </c>
      <c r="C1029" s="3" t="s">
        <v>7810</v>
      </c>
      <c r="D1029" s="6">
        <v>500</v>
      </c>
      <c r="E1029" s="8">
        <v>606</v>
      </c>
      <c r="F1029" t="s">
        <v>8218</v>
      </c>
      <c r="G1029" t="s">
        <v>8274</v>
      </c>
      <c r="H1029" s="9">
        <v>121</v>
      </c>
      <c r="I1029">
        <v>33.67</v>
      </c>
      <c r="J1029" t="s">
        <v>8359</v>
      </c>
      <c r="K1029" s="12">
        <v>41882.585648148146</v>
      </c>
      <c r="L1029" s="13">
        <v>41912.666666666664</v>
      </c>
      <c r="M1029">
        <v>2014</v>
      </c>
    </row>
    <row r="1030" spans="1:13" ht="30">
      <c r="A1030">
        <v>3701</v>
      </c>
      <c r="B1030" s="3" t="s">
        <v>3698</v>
      </c>
      <c r="C1030" s="3" t="s">
        <v>7811</v>
      </c>
      <c r="D1030" s="6">
        <v>1500</v>
      </c>
      <c r="E1030" s="8">
        <v>1505</v>
      </c>
      <c r="F1030" t="s">
        <v>8218</v>
      </c>
      <c r="G1030" t="s">
        <v>8274</v>
      </c>
      <c r="H1030" s="9">
        <v>100</v>
      </c>
      <c r="I1030">
        <v>38.590000000000003</v>
      </c>
      <c r="J1030" t="s">
        <v>8360</v>
      </c>
      <c r="K1030" s="12">
        <v>42129.541585648149</v>
      </c>
      <c r="L1030" s="13">
        <v>42159.541585648149</v>
      </c>
      <c r="M1030">
        <v>2015</v>
      </c>
    </row>
    <row r="1031" spans="1:13" ht="30">
      <c r="A1031">
        <v>3702</v>
      </c>
      <c r="B1031" s="3" t="s">
        <v>3699</v>
      </c>
      <c r="C1031" s="3" t="s">
        <v>7812</v>
      </c>
      <c r="D1031" s="6">
        <v>3000</v>
      </c>
      <c r="E1031" s="8">
        <v>3275</v>
      </c>
      <c r="F1031" t="s">
        <v>8218</v>
      </c>
      <c r="G1031" t="s">
        <v>8274</v>
      </c>
      <c r="H1031" s="9">
        <v>109</v>
      </c>
      <c r="I1031">
        <v>155.94999999999999</v>
      </c>
      <c r="J1031" t="s">
        <v>8360</v>
      </c>
      <c r="K1031" s="12">
        <v>42524.53800925926</v>
      </c>
      <c r="L1031" s="13">
        <v>42561.957638888889</v>
      </c>
      <c r="M1031">
        <v>2016</v>
      </c>
    </row>
    <row r="1032" spans="1:13" ht="30">
      <c r="A1032">
        <v>3703</v>
      </c>
      <c r="B1032" s="3" t="s">
        <v>3700</v>
      </c>
      <c r="C1032" s="3" t="s">
        <v>7813</v>
      </c>
      <c r="D1032" s="6">
        <v>1050</v>
      </c>
      <c r="E1032" s="8">
        <v>1296</v>
      </c>
      <c r="F1032" t="s">
        <v>8218</v>
      </c>
      <c r="G1032" t="s">
        <v>8274</v>
      </c>
      <c r="H1032" s="9">
        <v>123</v>
      </c>
      <c r="I1032">
        <v>43.2</v>
      </c>
      <c r="J1032" t="s">
        <v>8360</v>
      </c>
      <c r="K1032" s="12">
        <v>42556.504490740743</v>
      </c>
      <c r="L1032" s="13">
        <v>42595.290972222225</v>
      </c>
      <c r="M1032">
        <v>2016</v>
      </c>
    </row>
    <row r="1033" spans="1:13" ht="30">
      <c r="A1033">
        <v>3704</v>
      </c>
      <c r="B1033" s="3" t="s">
        <v>3701</v>
      </c>
      <c r="C1033" s="3" t="s">
        <v>7814</v>
      </c>
      <c r="D1033" s="6">
        <v>300</v>
      </c>
      <c r="E1033" s="8">
        <v>409.01</v>
      </c>
      <c r="F1033" t="s">
        <v>8218</v>
      </c>
      <c r="G1033" t="s">
        <v>8274</v>
      </c>
      <c r="H1033" s="9">
        <v>136</v>
      </c>
      <c r="I1033">
        <v>15.15</v>
      </c>
      <c r="J1033" t="s">
        <v>8359</v>
      </c>
      <c r="K1033" s="12">
        <v>42461.689745370371</v>
      </c>
      <c r="L1033" s="13">
        <v>42521.689745370371</v>
      </c>
      <c r="M1033">
        <v>2016</v>
      </c>
    </row>
    <row r="1034" spans="1:13" ht="30">
      <c r="A1034">
        <v>3705</v>
      </c>
      <c r="B1034" s="3" t="s">
        <v>3702</v>
      </c>
      <c r="C1034" s="3" t="s">
        <v>7815</v>
      </c>
      <c r="D1034" s="6">
        <v>2827</v>
      </c>
      <c r="E1034" s="8">
        <v>2925</v>
      </c>
      <c r="F1034" t="s">
        <v>8218</v>
      </c>
      <c r="G1034" t="s">
        <v>8274</v>
      </c>
      <c r="H1034" s="9">
        <v>103</v>
      </c>
      <c r="I1034">
        <v>83.57</v>
      </c>
      <c r="J1034" t="s">
        <v>8360</v>
      </c>
      <c r="K1034" s="12">
        <v>41792.542986111112</v>
      </c>
      <c r="L1034" s="13">
        <v>41813.75</v>
      </c>
      <c r="M1034">
        <v>2014</v>
      </c>
    </row>
    <row r="1035" spans="1:13" ht="30">
      <c r="A1035">
        <v>3706</v>
      </c>
      <c r="B1035" s="3" t="s">
        <v>3703</v>
      </c>
      <c r="C1035" s="3" t="s">
        <v>7816</v>
      </c>
      <c r="D1035" s="6">
        <v>1500</v>
      </c>
      <c r="E1035" s="8">
        <v>1820</v>
      </c>
      <c r="F1035" t="s">
        <v>8218</v>
      </c>
      <c r="G1035" t="s">
        <v>8274</v>
      </c>
      <c r="H1035" s="9">
        <v>121</v>
      </c>
      <c r="I1035">
        <v>140</v>
      </c>
      <c r="J1035" t="s">
        <v>8360</v>
      </c>
      <c r="K1035" s="12">
        <v>41879.913761574076</v>
      </c>
      <c r="L1035" s="13">
        <v>41894.913761574076</v>
      </c>
      <c r="M1035">
        <v>2014</v>
      </c>
    </row>
    <row r="1036" spans="1:13" ht="30">
      <c r="A1036">
        <v>3707</v>
      </c>
      <c r="B1036" s="3" t="s">
        <v>3704</v>
      </c>
      <c r="C1036" s="3" t="s">
        <v>7817</v>
      </c>
      <c r="D1036" s="6">
        <v>1000</v>
      </c>
      <c r="E1036" s="8">
        <v>1860</v>
      </c>
      <c r="F1036" t="s">
        <v>8218</v>
      </c>
      <c r="G1036" t="s">
        <v>8274</v>
      </c>
      <c r="H1036" s="9">
        <v>186</v>
      </c>
      <c r="I1036">
        <v>80.87</v>
      </c>
      <c r="J1036" t="s">
        <v>8360</v>
      </c>
      <c r="K1036" s="12">
        <v>42552.048356481479</v>
      </c>
      <c r="L1036" s="13">
        <v>42573.226388888885</v>
      </c>
      <c r="M1036">
        <v>2016</v>
      </c>
    </row>
    <row r="1037" spans="1:13" ht="30">
      <c r="A1037">
        <v>3708</v>
      </c>
      <c r="B1037" s="3" t="s">
        <v>3705</v>
      </c>
      <c r="C1037" s="3" t="s">
        <v>7818</v>
      </c>
      <c r="D1037" s="6">
        <v>700</v>
      </c>
      <c r="E1037" s="8">
        <v>2100</v>
      </c>
      <c r="F1037" t="s">
        <v>8218</v>
      </c>
      <c r="G1037" t="s">
        <v>8274</v>
      </c>
      <c r="H1037" s="9">
        <v>300</v>
      </c>
      <c r="I1037">
        <v>53.85</v>
      </c>
      <c r="J1037" t="s">
        <v>8359</v>
      </c>
      <c r="K1037" s="12">
        <v>41810.142199074071</v>
      </c>
      <c r="L1037" s="13">
        <v>41824.142199074071</v>
      </c>
      <c r="M1037">
        <v>2014</v>
      </c>
    </row>
    <row r="1038" spans="1:13" ht="30">
      <c r="A1038">
        <v>3709</v>
      </c>
      <c r="B1038" s="3" t="s">
        <v>3706</v>
      </c>
      <c r="C1038" s="3" t="s">
        <v>7819</v>
      </c>
      <c r="D1038" s="6">
        <v>1000</v>
      </c>
      <c r="E1038" s="8">
        <v>1082.5</v>
      </c>
      <c r="F1038" t="s">
        <v>8218</v>
      </c>
      <c r="G1038" t="s">
        <v>8274</v>
      </c>
      <c r="H1038" s="9">
        <v>108</v>
      </c>
      <c r="I1038">
        <v>30.93</v>
      </c>
      <c r="J1038" t="s">
        <v>8360</v>
      </c>
      <c r="K1038" s="12">
        <v>41785.707708333335</v>
      </c>
      <c r="L1038" s="13">
        <v>41815.707708333335</v>
      </c>
      <c r="M1038">
        <v>2014</v>
      </c>
    </row>
    <row r="1039" spans="1:13" ht="30">
      <c r="A1039">
        <v>3710</v>
      </c>
      <c r="B1039" s="3" t="s">
        <v>3707</v>
      </c>
      <c r="C1039" s="3" t="s">
        <v>7820</v>
      </c>
      <c r="D1039" s="6">
        <v>1300</v>
      </c>
      <c r="E1039" s="8">
        <v>1835</v>
      </c>
      <c r="F1039" t="s">
        <v>8218</v>
      </c>
      <c r="G1039" t="s">
        <v>8274</v>
      </c>
      <c r="H1039" s="9">
        <v>141</v>
      </c>
      <c r="I1039">
        <v>67.959999999999994</v>
      </c>
      <c r="J1039" t="s">
        <v>8360</v>
      </c>
      <c r="K1039" s="12">
        <v>42072.576249999998</v>
      </c>
      <c r="L1039" s="13">
        <v>42097.576249999998</v>
      </c>
      <c r="M1039">
        <v>2015</v>
      </c>
    </row>
    <row r="1040" spans="1:13">
      <c r="A1040">
        <v>3711</v>
      </c>
      <c r="B1040" s="3" t="s">
        <v>3708</v>
      </c>
      <c r="C1040" s="3" t="s">
        <v>7821</v>
      </c>
      <c r="D1040" s="6">
        <v>500</v>
      </c>
      <c r="E1040" s="8">
        <v>570</v>
      </c>
      <c r="F1040" t="s">
        <v>8218</v>
      </c>
      <c r="G1040" t="s">
        <v>8274</v>
      </c>
      <c r="H1040" s="9">
        <v>114</v>
      </c>
      <c r="I1040">
        <v>27.14</v>
      </c>
      <c r="J1040" t="s">
        <v>8359</v>
      </c>
      <c r="K1040" s="12">
        <v>41779.724224537036</v>
      </c>
      <c r="L1040" s="13">
        <v>41805.666666666664</v>
      </c>
      <c r="M1040">
        <v>2014</v>
      </c>
    </row>
    <row r="1041" spans="1:13" ht="30">
      <c r="A1041">
        <v>3712</v>
      </c>
      <c r="B1041" s="3" t="s">
        <v>3709</v>
      </c>
      <c r="C1041" s="3" t="s">
        <v>7822</v>
      </c>
      <c r="D1041" s="6">
        <v>7500</v>
      </c>
      <c r="E1041" s="8">
        <v>11530</v>
      </c>
      <c r="F1041" t="s">
        <v>8218</v>
      </c>
      <c r="G1041" t="s">
        <v>8274</v>
      </c>
      <c r="H1041" s="9">
        <v>154</v>
      </c>
      <c r="I1041">
        <v>110.87</v>
      </c>
      <c r="J1041" t="s">
        <v>8361</v>
      </c>
      <c r="K1041" s="12">
        <v>42134.172071759262</v>
      </c>
      <c r="L1041" s="13">
        <v>42155.290972222225</v>
      </c>
      <c r="M1041">
        <v>2015</v>
      </c>
    </row>
    <row r="1042" spans="1:13" ht="30">
      <c r="A1042">
        <v>3713</v>
      </c>
      <c r="B1042" s="3" t="s">
        <v>3710</v>
      </c>
      <c r="C1042" s="3" t="s">
        <v>7823</v>
      </c>
      <c r="D1042" s="6">
        <v>2000</v>
      </c>
      <c r="E1042" s="8">
        <v>2030</v>
      </c>
      <c r="F1042" t="s">
        <v>8218</v>
      </c>
      <c r="G1042" t="s">
        <v>8274</v>
      </c>
      <c r="H1042" s="9">
        <v>102</v>
      </c>
      <c r="I1042">
        <v>106.84</v>
      </c>
      <c r="J1042" t="s">
        <v>8360</v>
      </c>
      <c r="K1042" s="12">
        <v>42505.738032407404</v>
      </c>
      <c r="L1042" s="13">
        <v>42525.738032407404</v>
      </c>
      <c r="M1042">
        <v>2016</v>
      </c>
    </row>
    <row r="1043" spans="1:13" ht="30">
      <c r="A1043">
        <v>3714</v>
      </c>
      <c r="B1043" s="3" t="s">
        <v>3711</v>
      </c>
      <c r="C1043" s="3" t="s">
        <v>7824</v>
      </c>
      <c r="D1043" s="6">
        <v>10000</v>
      </c>
      <c r="E1043" s="8">
        <v>10235</v>
      </c>
      <c r="F1043" t="s">
        <v>8218</v>
      </c>
      <c r="G1043" t="s">
        <v>8274</v>
      </c>
      <c r="H1043" s="9">
        <v>102</v>
      </c>
      <c r="I1043">
        <v>105.52</v>
      </c>
      <c r="J1043" t="s">
        <v>8362</v>
      </c>
      <c r="K1043" s="12">
        <v>42118.556331018524</v>
      </c>
      <c r="L1043" s="13">
        <v>42150.165972222225</v>
      </c>
      <c r="M1043">
        <v>2015</v>
      </c>
    </row>
    <row r="1044" spans="1:13" ht="30">
      <c r="A1044">
        <v>3715</v>
      </c>
      <c r="B1044" s="3" t="s">
        <v>3712</v>
      </c>
      <c r="C1044" s="3" t="s">
        <v>7825</v>
      </c>
      <c r="D1044" s="6">
        <v>3500</v>
      </c>
      <c r="E1044" s="8">
        <v>3590</v>
      </c>
      <c r="F1044" t="s">
        <v>8218</v>
      </c>
      <c r="G1044" t="s">
        <v>8274</v>
      </c>
      <c r="H1044" s="9">
        <v>103</v>
      </c>
      <c r="I1044">
        <v>132.96</v>
      </c>
      <c r="J1044" t="s">
        <v>8360</v>
      </c>
      <c r="K1044" s="12">
        <v>42036.995590277773</v>
      </c>
      <c r="L1044" s="13">
        <v>42094.536111111112</v>
      </c>
      <c r="M1044">
        <v>2015</v>
      </c>
    </row>
    <row r="1045" spans="1:13" ht="30">
      <c r="A1045">
        <v>3716</v>
      </c>
      <c r="B1045" s="3" t="s">
        <v>3713</v>
      </c>
      <c r="C1045" s="3" t="s">
        <v>7826</v>
      </c>
      <c r="D1045" s="6">
        <v>800</v>
      </c>
      <c r="E1045" s="8">
        <v>1246</v>
      </c>
      <c r="F1045" t="s">
        <v>8218</v>
      </c>
      <c r="G1045" t="s">
        <v>8274</v>
      </c>
      <c r="H1045" s="9">
        <v>156</v>
      </c>
      <c r="I1045">
        <v>51.92</v>
      </c>
      <c r="J1045" t="s">
        <v>8359</v>
      </c>
      <c r="K1045" s="12">
        <v>42360.887835648144</v>
      </c>
      <c r="L1045" s="13">
        <v>42390.887835648144</v>
      </c>
      <c r="M1045">
        <v>2015</v>
      </c>
    </row>
    <row r="1046" spans="1:13" ht="30">
      <c r="A1046">
        <v>3717</v>
      </c>
      <c r="B1046" s="3" t="s">
        <v>3714</v>
      </c>
      <c r="C1046" s="3" t="s">
        <v>7827</v>
      </c>
      <c r="D1046" s="6">
        <v>4000</v>
      </c>
      <c r="E1046" s="8">
        <v>4030</v>
      </c>
      <c r="F1046" t="s">
        <v>8218</v>
      </c>
      <c r="G1046" t="s">
        <v>8274</v>
      </c>
      <c r="H1046" s="9">
        <v>101</v>
      </c>
      <c r="I1046">
        <v>310</v>
      </c>
      <c r="J1046" t="s">
        <v>8360</v>
      </c>
      <c r="K1046" s="12">
        <v>42102.866307870368</v>
      </c>
      <c r="L1046" s="13">
        <v>42133.866307870368</v>
      </c>
      <c r="M1046">
        <v>2015</v>
      </c>
    </row>
    <row r="1047" spans="1:13" ht="30">
      <c r="A1047">
        <v>3718</v>
      </c>
      <c r="B1047" s="3" t="s">
        <v>3715</v>
      </c>
      <c r="C1047" s="3" t="s">
        <v>7828</v>
      </c>
      <c r="D1047" s="6">
        <v>500</v>
      </c>
      <c r="E1047" s="8">
        <v>1197</v>
      </c>
      <c r="F1047" t="s">
        <v>8218</v>
      </c>
      <c r="G1047" t="s">
        <v>8274</v>
      </c>
      <c r="H1047" s="9">
        <v>239</v>
      </c>
      <c r="I1047">
        <v>26.02</v>
      </c>
      <c r="J1047" t="s">
        <v>8359</v>
      </c>
      <c r="K1047" s="12">
        <v>42032.716145833328</v>
      </c>
      <c r="L1047" s="13">
        <v>42062.716145833328</v>
      </c>
      <c r="M1047">
        <v>2015</v>
      </c>
    </row>
    <row r="1048" spans="1:13">
      <c r="A1048">
        <v>3719</v>
      </c>
      <c r="B1048" s="3" t="s">
        <v>3716</v>
      </c>
      <c r="C1048" s="3" t="s">
        <v>7829</v>
      </c>
      <c r="D1048" s="6">
        <v>200</v>
      </c>
      <c r="E1048" s="8">
        <v>420</v>
      </c>
      <c r="F1048" t="s">
        <v>8218</v>
      </c>
      <c r="G1048" t="s">
        <v>8274</v>
      </c>
      <c r="H1048" s="9">
        <v>210</v>
      </c>
      <c r="I1048">
        <v>105</v>
      </c>
      <c r="J1048" t="s">
        <v>8359</v>
      </c>
      <c r="K1048" s="12">
        <v>42147.729930555557</v>
      </c>
      <c r="L1048" s="13">
        <v>42177.729930555557</v>
      </c>
      <c r="M1048">
        <v>2015</v>
      </c>
    </row>
    <row r="1049" spans="1:13">
      <c r="A1049">
        <v>3720</v>
      </c>
      <c r="B1049" s="3" t="s">
        <v>3717</v>
      </c>
      <c r="C1049" s="3" t="s">
        <v>7830</v>
      </c>
      <c r="D1049" s="6">
        <v>3300</v>
      </c>
      <c r="E1049" s="8">
        <v>3449</v>
      </c>
      <c r="F1049" t="s">
        <v>8218</v>
      </c>
      <c r="G1049" t="s">
        <v>8274</v>
      </c>
      <c r="H1049" s="9">
        <v>105</v>
      </c>
      <c r="I1049">
        <v>86.23</v>
      </c>
      <c r="J1049" t="s">
        <v>8360</v>
      </c>
      <c r="K1049" s="12">
        <v>42165.993125000001</v>
      </c>
      <c r="L1049" s="13">
        <v>42187.993125000001</v>
      </c>
      <c r="M1049">
        <v>2015</v>
      </c>
    </row>
    <row r="1050" spans="1:13" ht="45">
      <c r="A1050">
        <v>3721</v>
      </c>
      <c r="B1050" s="3" t="s">
        <v>3718</v>
      </c>
      <c r="C1050" s="3" t="s">
        <v>7831</v>
      </c>
      <c r="D1050" s="6">
        <v>5000</v>
      </c>
      <c r="E1050" s="8">
        <v>5040</v>
      </c>
      <c r="F1050" t="s">
        <v>8218</v>
      </c>
      <c r="G1050" t="s">
        <v>8274</v>
      </c>
      <c r="H1050" s="9">
        <v>101</v>
      </c>
      <c r="I1050">
        <v>114.55</v>
      </c>
      <c r="J1050" t="s">
        <v>8361</v>
      </c>
      <c r="K1050" s="12">
        <v>41927.936157407406</v>
      </c>
      <c r="L1050" s="13">
        <v>41948.977824074071</v>
      </c>
      <c r="M1050">
        <v>2014</v>
      </c>
    </row>
    <row r="1051" spans="1:13" ht="45">
      <c r="A1051">
        <v>3722</v>
      </c>
      <c r="B1051" s="3" t="s">
        <v>3719</v>
      </c>
      <c r="C1051" s="3" t="s">
        <v>7832</v>
      </c>
      <c r="D1051" s="6">
        <v>1500</v>
      </c>
      <c r="E1051" s="8">
        <v>1668</v>
      </c>
      <c r="F1051" t="s">
        <v>8218</v>
      </c>
      <c r="G1051" t="s">
        <v>8274</v>
      </c>
      <c r="H1051" s="9">
        <v>111</v>
      </c>
      <c r="I1051">
        <v>47.66</v>
      </c>
      <c r="J1051" t="s">
        <v>8360</v>
      </c>
      <c r="K1051" s="12">
        <v>42381.671840277777</v>
      </c>
      <c r="L1051" s="13">
        <v>42411.957638888889</v>
      </c>
      <c r="M1051">
        <v>2016</v>
      </c>
    </row>
    <row r="1052" spans="1:13">
      <c r="A1052">
        <v>3723</v>
      </c>
      <c r="B1052" s="3" t="s">
        <v>3720</v>
      </c>
      <c r="C1052" s="3" t="s">
        <v>7833</v>
      </c>
      <c r="D1052" s="6">
        <v>4500</v>
      </c>
      <c r="E1052" s="8">
        <v>4592</v>
      </c>
      <c r="F1052" t="s">
        <v>8218</v>
      </c>
      <c r="G1052" t="s">
        <v>8274</v>
      </c>
      <c r="H1052" s="9">
        <v>102</v>
      </c>
      <c r="I1052">
        <v>72.89</v>
      </c>
      <c r="J1052" t="s">
        <v>8360</v>
      </c>
      <c r="K1052" s="12">
        <v>41943.753032407411</v>
      </c>
      <c r="L1052" s="13">
        <v>41973.794699074075</v>
      </c>
      <c r="M1052">
        <v>2014</v>
      </c>
    </row>
    <row r="1053" spans="1:13" ht="30">
      <c r="A1053">
        <v>3724</v>
      </c>
      <c r="B1053" s="3" t="s">
        <v>3721</v>
      </c>
      <c r="C1053" s="3" t="s">
        <v>7834</v>
      </c>
      <c r="D1053" s="6">
        <v>4300</v>
      </c>
      <c r="E1053" s="8">
        <v>4409.55</v>
      </c>
      <c r="F1053" t="s">
        <v>8218</v>
      </c>
      <c r="G1053" t="s">
        <v>8274</v>
      </c>
      <c r="H1053" s="9">
        <v>103</v>
      </c>
      <c r="I1053">
        <v>49.55</v>
      </c>
      <c r="J1053" t="s">
        <v>8360</v>
      </c>
      <c r="K1053" s="12">
        <v>42465.491435185191</v>
      </c>
      <c r="L1053" s="13">
        <v>42494.958333333328</v>
      </c>
      <c r="M1053">
        <v>2016</v>
      </c>
    </row>
    <row r="1054" spans="1:13" ht="30">
      <c r="A1054">
        <v>3725</v>
      </c>
      <c r="B1054" s="3" t="s">
        <v>3722</v>
      </c>
      <c r="C1054" s="3" t="s">
        <v>7835</v>
      </c>
      <c r="D1054" s="6">
        <v>300</v>
      </c>
      <c r="E1054" s="8">
        <v>381</v>
      </c>
      <c r="F1054" t="s">
        <v>8218</v>
      </c>
      <c r="G1054" t="s">
        <v>8274</v>
      </c>
      <c r="H1054" s="9">
        <v>127</v>
      </c>
      <c r="I1054">
        <v>25.4</v>
      </c>
      <c r="J1054" t="s">
        <v>8359</v>
      </c>
      <c r="K1054" s="12">
        <v>42401.945219907408</v>
      </c>
      <c r="L1054" s="13">
        <v>42418.895833333328</v>
      </c>
      <c r="M1054">
        <v>2016</v>
      </c>
    </row>
    <row r="1055" spans="1:13" ht="30">
      <c r="A1055">
        <v>3726</v>
      </c>
      <c r="B1055" s="3" t="s">
        <v>3723</v>
      </c>
      <c r="C1055" s="3" t="s">
        <v>7836</v>
      </c>
      <c r="D1055" s="6">
        <v>850</v>
      </c>
      <c r="E1055" s="8">
        <v>2879</v>
      </c>
      <c r="F1055" t="s">
        <v>8218</v>
      </c>
      <c r="G1055" t="s">
        <v>8274</v>
      </c>
      <c r="H1055" s="9">
        <v>339</v>
      </c>
      <c r="I1055">
        <v>62.59</v>
      </c>
      <c r="J1055" t="s">
        <v>8359</v>
      </c>
      <c r="K1055" s="12">
        <v>42462.140868055561</v>
      </c>
      <c r="L1055" s="13">
        <v>42489.875</v>
      </c>
      <c r="M1055">
        <v>2016</v>
      </c>
    </row>
    <row r="1056" spans="1:13" ht="30">
      <c r="A1056">
        <v>3727</v>
      </c>
      <c r="B1056" s="3" t="s">
        <v>3724</v>
      </c>
      <c r="C1056" s="3" t="s">
        <v>7837</v>
      </c>
      <c r="D1056" s="6">
        <v>2000</v>
      </c>
      <c r="E1056" s="8">
        <v>2015</v>
      </c>
      <c r="F1056" t="s">
        <v>8218</v>
      </c>
      <c r="G1056" t="s">
        <v>8274</v>
      </c>
      <c r="H1056" s="9">
        <v>101</v>
      </c>
      <c r="I1056">
        <v>61.06</v>
      </c>
      <c r="J1056" t="s">
        <v>8360</v>
      </c>
      <c r="K1056" s="12">
        <v>42632.348310185189</v>
      </c>
      <c r="L1056" s="13">
        <v>42663.204861111109</v>
      </c>
      <c r="M1056">
        <v>2016</v>
      </c>
    </row>
    <row r="1057" spans="1:13" ht="30">
      <c r="A1057">
        <v>3808</v>
      </c>
      <c r="B1057" s="3" t="s">
        <v>3805</v>
      </c>
      <c r="C1057" s="3" t="s">
        <v>7918</v>
      </c>
      <c r="D1057" s="6">
        <v>1000</v>
      </c>
      <c r="E1057" s="8">
        <v>1000</v>
      </c>
      <c r="F1057" t="s">
        <v>8218</v>
      </c>
      <c r="G1057" t="s">
        <v>8274</v>
      </c>
      <c r="H1057" s="9">
        <v>100</v>
      </c>
      <c r="I1057">
        <v>41.67</v>
      </c>
      <c r="J1057" t="s">
        <v>8360</v>
      </c>
      <c r="K1057" s="12">
        <v>42059.453923611116</v>
      </c>
      <c r="L1057" s="13">
        <v>42119.412256944444</v>
      </c>
      <c r="M1057">
        <v>2015</v>
      </c>
    </row>
    <row r="1058" spans="1:13" ht="45">
      <c r="A1058">
        <v>3809</v>
      </c>
      <c r="B1058" s="3" t="s">
        <v>3806</v>
      </c>
      <c r="C1058" s="3" t="s">
        <v>7919</v>
      </c>
      <c r="D1058" s="6">
        <v>2000</v>
      </c>
      <c r="E1058" s="8">
        <v>2025</v>
      </c>
      <c r="F1058" t="s">
        <v>8218</v>
      </c>
      <c r="G1058" t="s">
        <v>8274</v>
      </c>
      <c r="H1058" s="9">
        <v>101</v>
      </c>
      <c r="I1058">
        <v>53.29</v>
      </c>
      <c r="J1058" t="s">
        <v>8360</v>
      </c>
      <c r="K1058" s="12">
        <v>41800.526701388888</v>
      </c>
      <c r="L1058" s="13">
        <v>41850.958333333336</v>
      </c>
      <c r="M1058">
        <v>2014</v>
      </c>
    </row>
    <row r="1059" spans="1:13" ht="30">
      <c r="A1059">
        <v>3810</v>
      </c>
      <c r="B1059" s="3" t="s">
        <v>3807</v>
      </c>
      <c r="C1059" s="3" t="s">
        <v>7920</v>
      </c>
      <c r="D1059" s="6">
        <v>1500</v>
      </c>
      <c r="E1059" s="8">
        <v>1826</v>
      </c>
      <c r="F1059" t="s">
        <v>8218</v>
      </c>
      <c r="G1059" t="s">
        <v>8274</v>
      </c>
      <c r="H1059" s="9">
        <v>122</v>
      </c>
      <c r="I1059">
        <v>70.23</v>
      </c>
      <c r="J1059" t="s">
        <v>8360</v>
      </c>
      <c r="K1059" s="12">
        <v>42054.849050925928</v>
      </c>
      <c r="L1059" s="13">
        <v>42084.807384259257</v>
      </c>
      <c r="M1059">
        <v>2015</v>
      </c>
    </row>
    <row r="1060" spans="1:13" ht="30">
      <c r="A1060">
        <v>3811</v>
      </c>
      <c r="B1060" s="3" t="s">
        <v>3808</v>
      </c>
      <c r="C1060" s="3" t="s">
        <v>7921</v>
      </c>
      <c r="D1060" s="6">
        <v>250</v>
      </c>
      <c r="E1060" s="8">
        <v>825</v>
      </c>
      <c r="F1060" t="s">
        <v>8218</v>
      </c>
      <c r="G1060" t="s">
        <v>8274</v>
      </c>
      <c r="H1060" s="9">
        <v>330</v>
      </c>
      <c r="I1060">
        <v>43.42</v>
      </c>
      <c r="J1060" t="s">
        <v>8359</v>
      </c>
      <c r="K1060" s="12">
        <v>42487.62700231481</v>
      </c>
      <c r="L1060" s="13">
        <v>42521.458333333328</v>
      </c>
      <c r="M1060">
        <v>2016</v>
      </c>
    </row>
    <row r="1061" spans="1:13" ht="30">
      <c r="A1061">
        <v>3812</v>
      </c>
      <c r="B1061" s="3" t="s">
        <v>3809</v>
      </c>
      <c r="C1061" s="3" t="s">
        <v>7922</v>
      </c>
      <c r="D1061" s="6">
        <v>2000</v>
      </c>
      <c r="E1061" s="8">
        <v>2191</v>
      </c>
      <c r="F1061" t="s">
        <v>8218</v>
      </c>
      <c r="G1061" t="s">
        <v>8274</v>
      </c>
      <c r="H1061" s="9">
        <v>110</v>
      </c>
      <c r="I1061">
        <v>199.18</v>
      </c>
      <c r="J1061" t="s">
        <v>8360</v>
      </c>
      <c r="K1061" s="12">
        <v>42109.751250000001</v>
      </c>
      <c r="L1061" s="13">
        <v>42156.165972222225</v>
      </c>
      <c r="M1061">
        <v>2015</v>
      </c>
    </row>
    <row r="1062" spans="1:13" ht="30">
      <c r="A1062">
        <v>3813</v>
      </c>
      <c r="B1062" s="3" t="s">
        <v>3810</v>
      </c>
      <c r="C1062" s="3" t="s">
        <v>7923</v>
      </c>
      <c r="D1062" s="6">
        <v>2100</v>
      </c>
      <c r="E1062" s="8">
        <v>2119.9899999999998</v>
      </c>
      <c r="F1062" t="s">
        <v>8218</v>
      </c>
      <c r="G1062" t="s">
        <v>8274</v>
      </c>
      <c r="H1062" s="9">
        <v>101</v>
      </c>
      <c r="I1062">
        <v>78.52</v>
      </c>
      <c r="J1062" t="s">
        <v>8360</v>
      </c>
      <c r="K1062" s="12">
        <v>42497.275706018518</v>
      </c>
      <c r="L1062" s="13">
        <v>42535.904861111107</v>
      </c>
      <c r="M1062">
        <v>2016</v>
      </c>
    </row>
    <row r="1063" spans="1:13" ht="30">
      <c r="A1063">
        <v>3814</v>
      </c>
      <c r="B1063" s="3" t="s">
        <v>3811</v>
      </c>
      <c r="C1063" s="3" t="s">
        <v>7924</v>
      </c>
      <c r="D1063" s="6">
        <v>1500</v>
      </c>
      <c r="E1063" s="8">
        <v>2102</v>
      </c>
      <c r="F1063" t="s">
        <v>8218</v>
      </c>
      <c r="G1063" t="s">
        <v>8274</v>
      </c>
      <c r="H1063" s="9">
        <v>140</v>
      </c>
      <c r="I1063">
        <v>61.82</v>
      </c>
      <c r="J1063" t="s">
        <v>8360</v>
      </c>
      <c r="K1063" s="12">
        <v>42058.904074074075</v>
      </c>
      <c r="L1063" s="13">
        <v>42095.165972222225</v>
      </c>
      <c r="M1063">
        <v>2015</v>
      </c>
    </row>
    <row r="1064" spans="1:13" ht="30">
      <c r="A1064">
        <v>3815</v>
      </c>
      <c r="B1064" s="3" t="s">
        <v>3812</v>
      </c>
      <c r="C1064" s="3" t="s">
        <v>7925</v>
      </c>
      <c r="D1064" s="6">
        <v>1000</v>
      </c>
      <c r="E1064" s="8">
        <v>1000.01</v>
      </c>
      <c r="F1064" t="s">
        <v>8218</v>
      </c>
      <c r="G1064" t="s">
        <v>8274</v>
      </c>
      <c r="H1064" s="9">
        <v>100</v>
      </c>
      <c r="I1064">
        <v>50</v>
      </c>
      <c r="J1064" t="s">
        <v>8360</v>
      </c>
      <c r="K1064" s="12">
        <v>42207.259918981479</v>
      </c>
      <c r="L1064" s="13">
        <v>42236.958333333328</v>
      </c>
      <c r="M1064">
        <v>2015</v>
      </c>
    </row>
    <row r="1065" spans="1:13" ht="45">
      <c r="A1065">
        <v>3816</v>
      </c>
      <c r="B1065" s="3" t="s">
        <v>3813</v>
      </c>
      <c r="C1065" s="3" t="s">
        <v>7926</v>
      </c>
      <c r="D1065" s="6">
        <v>1500</v>
      </c>
      <c r="E1065" s="8">
        <v>1788.57</v>
      </c>
      <c r="F1065" t="s">
        <v>8218</v>
      </c>
      <c r="G1065" t="s">
        <v>8274</v>
      </c>
      <c r="H1065" s="9">
        <v>119</v>
      </c>
      <c r="I1065">
        <v>48.34</v>
      </c>
      <c r="J1065" t="s">
        <v>8360</v>
      </c>
      <c r="K1065" s="12">
        <v>41807.690081018518</v>
      </c>
      <c r="L1065" s="13">
        <v>41837.690081018518</v>
      </c>
      <c r="M1065">
        <v>2014</v>
      </c>
    </row>
    <row r="1066" spans="1:13" ht="30">
      <c r="A1066">
        <v>3817</v>
      </c>
      <c r="B1066" s="3" t="s">
        <v>3814</v>
      </c>
      <c r="C1066" s="3" t="s">
        <v>7927</v>
      </c>
      <c r="D1066" s="6">
        <v>2000</v>
      </c>
      <c r="E1066" s="8">
        <v>2145</v>
      </c>
      <c r="F1066" t="s">
        <v>8218</v>
      </c>
      <c r="G1066" t="s">
        <v>8274</v>
      </c>
      <c r="H1066" s="9">
        <v>107</v>
      </c>
      <c r="I1066">
        <v>107.25</v>
      </c>
      <c r="J1066" t="s">
        <v>8360</v>
      </c>
      <c r="K1066" s="12">
        <v>42284.69694444444</v>
      </c>
      <c r="L1066" s="13">
        <v>42301.165972222225</v>
      </c>
      <c r="M1066">
        <v>2015</v>
      </c>
    </row>
    <row r="1067" spans="1:13" ht="30">
      <c r="A1067">
        <v>3818</v>
      </c>
      <c r="B1067" s="3" t="s">
        <v>3815</v>
      </c>
      <c r="C1067" s="3" t="s">
        <v>7928</v>
      </c>
      <c r="D1067" s="6">
        <v>250</v>
      </c>
      <c r="E1067" s="8">
        <v>570</v>
      </c>
      <c r="F1067" t="s">
        <v>8218</v>
      </c>
      <c r="G1067" t="s">
        <v>8274</v>
      </c>
      <c r="H1067" s="9">
        <v>228</v>
      </c>
      <c r="I1067">
        <v>57</v>
      </c>
      <c r="J1067" t="s">
        <v>8359</v>
      </c>
      <c r="K1067" s="12">
        <v>42045.84238425926</v>
      </c>
      <c r="L1067" s="13">
        <v>42075.800717592589</v>
      </c>
      <c r="M1067">
        <v>2015</v>
      </c>
    </row>
    <row r="1068" spans="1:13" ht="30">
      <c r="A1068">
        <v>3819</v>
      </c>
      <c r="B1068" s="3" t="s">
        <v>3816</v>
      </c>
      <c r="C1068" s="3" t="s">
        <v>7817</v>
      </c>
      <c r="D1068" s="6">
        <v>1000</v>
      </c>
      <c r="E1068" s="8">
        <v>1064</v>
      </c>
      <c r="F1068" t="s">
        <v>8218</v>
      </c>
      <c r="G1068" t="s">
        <v>8274</v>
      </c>
      <c r="H1068" s="9">
        <v>106</v>
      </c>
      <c r="I1068">
        <v>40.92</v>
      </c>
      <c r="J1068" t="s">
        <v>8360</v>
      </c>
      <c r="K1068" s="12">
        <v>42184.209537037037</v>
      </c>
      <c r="L1068" s="13">
        <v>42202.876388888893</v>
      </c>
      <c r="M1068">
        <v>2015</v>
      </c>
    </row>
    <row r="1069" spans="1:13" ht="30">
      <c r="A1069">
        <v>3820</v>
      </c>
      <c r="B1069" s="3" t="s">
        <v>3817</v>
      </c>
      <c r="C1069" s="3" t="s">
        <v>7929</v>
      </c>
      <c r="D1069" s="6">
        <v>300</v>
      </c>
      <c r="E1069" s="8">
        <v>430</v>
      </c>
      <c r="F1069" t="s">
        <v>8218</v>
      </c>
      <c r="G1069" t="s">
        <v>8274</v>
      </c>
      <c r="H1069" s="9">
        <v>143</v>
      </c>
      <c r="I1069">
        <v>21.5</v>
      </c>
      <c r="J1069" t="s">
        <v>8359</v>
      </c>
      <c r="K1069" s="12">
        <v>42160.651817129634</v>
      </c>
      <c r="L1069" s="13">
        <v>42190.651817129634</v>
      </c>
      <c r="M1069">
        <v>2015</v>
      </c>
    </row>
    <row r="1070" spans="1:13" ht="30">
      <c r="A1070">
        <v>3821</v>
      </c>
      <c r="B1070" s="3" t="s">
        <v>3818</v>
      </c>
      <c r="C1070" s="3" t="s">
        <v>7930</v>
      </c>
      <c r="D1070" s="6">
        <v>3500</v>
      </c>
      <c r="E1070" s="8">
        <v>3659</v>
      </c>
      <c r="F1070" t="s">
        <v>8218</v>
      </c>
      <c r="G1070" t="s">
        <v>8274</v>
      </c>
      <c r="H1070" s="9">
        <v>105</v>
      </c>
      <c r="I1070">
        <v>79.540000000000006</v>
      </c>
      <c r="J1070" t="s">
        <v>8360</v>
      </c>
      <c r="K1070" s="12">
        <v>42341.180636574078</v>
      </c>
      <c r="L1070" s="13">
        <v>42373.180636574078</v>
      </c>
      <c r="M1070">
        <v>2015</v>
      </c>
    </row>
    <row r="1071" spans="1:13" ht="45">
      <c r="A1071">
        <v>3822</v>
      </c>
      <c r="B1071" s="3" t="s">
        <v>3819</v>
      </c>
      <c r="C1071" s="3" t="s">
        <v>7931</v>
      </c>
      <c r="D1071" s="6">
        <v>5000</v>
      </c>
      <c r="E1071" s="8">
        <v>5501</v>
      </c>
      <c r="F1071" t="s">
        <v>8218</v>
      </c>
      <c r="G1071" t="s">
        <v>8274</v>
      </c>
      <c r="H1071" s="9">
        <v>110</v>
      </c>
      <c r="I1071">
        <v>72.38</v>
      </c>
      <c r="J1071" t="s">
        <v>8361</v>
      </c>
      <c r="K1071" s="12">
        <v>42329.838159722218</v>
      </c>
      <c r="L1071" s="13">
        <v>42388.957638888889</v>
      </c>
      <c r="M1071">
        <v>2015</v>
      </c>
    </row>
    <row r="1072" spans="1:13" ht="30">
      <c r="A1072">
        <v>3823</v>
      </c>
      <c r="B1072" s="3" t="s">
        <v>3820</v>
      </c>
      <c r="C1072" s="3" t="s">
        <v>7932</v>
      </c>
      <c r="D1072" s="6">
        <v>2500</v>
      </c>
      <c r="E1072" s="8">
        <v>2650</v>
      </c>
      <c r="F1072" t="s">
        <v>8218</v>
      </c>
      <c r="G1072" t="s">
        <v>8274</v>
      </c>
      <c r="H1072" s="9">
        <v>106</v>
      </c>
      <c r="I1072">
        <v>64.63</v>
      </c>
      <c r="J1072" t="s">
        <v>8360</v>
      </c>
      <c r="K1072" s="12">
        <v>42170.910231481481</v>
      </c>
      <c r="L1072" s="13">
        <v>42205.165972222225</v>
      </c>
      <c r="M1072">
        <v>2015</v>
      </c>
    </row>
    <row r="1073" spans="1:13" ht="30">
      <c r="A1073">
        <v>3824</v>
      </c>
      <c r="B1073" s="3" t="s">
        <v>3821</v>
      </c>
      <c r="C1073" s="3" t="s">
        <v>7933</v>
      </c>
      <c r="D1073" s="6">
        <v>250</v>
      </c>
      <c r="E1073" s="8">
        <v>270</v>
      </c>
      <c r="F1073" t="s">
        <v>8218</v>
      </c>
      <c r="G1073" t="s">
        <v>8274</v>
      </c>
      <c r="H1073" s="9">
        <v>108</v>
      </c>
      <c r="I1073">
        <v>38.57</v>
      </c>
      <c r="J1073" t="s">
        <v>8359</v>
      </c>
      <c r="K1073" s="12">
        <v>42571.626192129625</v>
      </c>
      <c r="L1073" s="13">
        <v>42583.570138888885</v>
      </c>
      <c r="M1073">
        <v>2016</v>
      </c>
    </row>
    <row r="1074" spans="1:13" ht="30">
      <c r="A1074">
        <v>3825</v>
      </c>
      <c r="B1074" s="3" t="s">
        <v>3822</v>
      </c>
      <c r="C1074" s="3" t="s">
        <v>7934</v>
      </c>
      <c r="D1074" s="6">
        <v>5000</v>
      </c>
      <c r="E1074" s="8">
        <v>5271</v>
      </c>
      <c r="F1074" t="s">
        <v>8218</v>
      </c>
      <c r="G1074" t="s">
        <v>8274</v>
      </c>
      <c r="H1074" s="9">
        <v>105</v>
      </c>
      <c r="I1074">
        <v>107.57</v>
      </c>
      <c r="J1074" t="s">
        <v>8361</v>
      </c>
      <c r="K1074" s="12">
        <v>42151.069606481484</v>
      </c>
      <c r="L1074" s="13">
        <v>42172.069606481484</v>
      </c>
      <c r="M1074">
        <v>2015</v>
      </c>
    </row>
    <row r="1075" spans="1:13" ht="30">
      <c r="A1075">
        <v>3826</v>
      </c>
      <c r="B1075" s="3" t="s">
        <v>3823</v>
      </c>
      <c r="C1075" s="3" t="s">
        <v>7935</v>
      </c>
      <c r="D1075" s="6">
        <v>600</v>
      </c>
      <c r="E1075" s="8">
        <v>715</v>
      </c>
      <c r="F1075" t="s">
        <v>8218</v>
      </c>
      <c r="G1075" t="s">
        <v>8274</v>
      </c>
      <c r="H1075" s="9">
        <v>119</v>
      </c>
      <c r="I1075">
        <v>27.5</v>
      </c>
      <c r="J1075" t="s">
        <v>8359</v>
      </c>
      <c r="K1075" s="12">
        <v>42101.423541666663</v>
      </c>
      <c r="L1075" s="13">
        <v>42131.423541666663</v>
      </c>
      <c r="M1075">
        <v>2015</v>
      </c>
    </row>
    <row r="1076" spans="1:13" ht="45">
      <c r="A1076">
        <v>3827</v>
      </c>
      <c r="B1076" s="3" t="s">
        <v>3824</v>
      </c>
      <c r="C1076" s="3" t="s">
        <v>7936</v>
      </c>
      <c r="D1076" s="6">
        <v>3000</v>
      </c>
      <c r="E1076" s="8">
        <v>4580</v>
      </c>
      <c r="F1076" t="s">
        <v>8218</v>
      </c>
      <c r="G1076" t="s">
        <v>8274</v>
      </c>
      <c r="H1076" s="9">
        <v>153</v>
      </c>
      <c r="I1076">
        <v>70.459999999999994</v>
      </c>
      <c r="J1076" t="s">
        <v>8360</v>
      </c>
      <c r="K1076" s="12">
        <v>42034.928252314814</v>
      </c>
      <c r="L1076" s="13">
        <v>42090</v>
      </c>
      <c r="M1076">
        <v>2015</v>
      </c>
    </row>
    <row r="1077" spans="1:13" ht="30">
      <c r="A1077">
        <v>3828</v>
      </c>
      <c r="B1077" s="3" t="s">
        <v>3825</v>
      </c>
      <c r="C1077" s="3" t="s">
        <v>7937</v>
      </c>
      <c r="D1077" s="6">
        <v>5000</v>
      </c>
      <c r="E1077" s="8">
        <v>5000</v>
      </c>
      <c r="F1077" t="s">
        <v>8218</v>
      </c>
      <c r="G1077" t="s">
        <v>8274</v>
      </c>
      <c r="H1077" s="9">
        <v>100</v>
      </c>
      <c r="I1077">
        <v>178.57</v>
      </c>
      <c r="J1077" t="s">
        <v>8361</v>
      </c>
      <c r="K1077" s="12">
        <v>41944.527627314819</v>
      </c>
      <c r="L1077" s="13">
        <v>42004.569293981483</v>
      </c>
      <c r="M1077">
        <v>2014</v>
      </c>
    </row>
    <row r="1078" spans="1:13" ht="30">
      <c r="A1078">
        <v>3829</v>
      </c>
      <c r="B1078" s="3" t="s">
        <v>3826</v>
      </c>
      <c r="C1078" s="3" t="s">
        <v>7938</v>
      </c>
      <c r="D1078" s="6">
        <v>500</v>
      </c>
      <c r="E1078" s="8">
        <v>501</v>
      </c>
      <c r="F1078" t="s">
        <v>8218</v>
      </c>
      <c r="G1078" t="s">
        <v>8274</v>
      </c>
      <c r="H1078" s="9">
        <v>100</v>
      </c>
      <c r="I1078">
        <v>62.63</v>
      </c>
      <c r="J1078" t="s">
        <v>8359</v>
      </c>
      <c r="K1078" s="12">
        <v>42593.865405092598</v>
      </c>
      <c r="L1078" s="13">
        <v>42613.865405092598</v>
      </c>
      <c r="M1078">
        <v>2016</v>
      </c>
    </row>
    <row r="1079" spans="1:13" ht="30">
      <c r="A1079">
        <v>3830</v>
      </c>
      <c r="B1079" s="3" t="s">
        <v>3827</v>
      </c>
      <c r="C1079" s="3" t="s">
        <v>7939</v>
      </c>
      <c r="D1079" s="6">
        <v>100</v>
      </c>
      <c r="E1079" s="8">
        <v>225</v>
      </c>
      <c r="F1079" t="s">
        <v>8218</v>
      </c>
      <c r="G1079" t="s">
        <v>8274</v>
      </c>
      <c r="H1079" s="9">
        <v>225</v>
      </c>
      <c r="I1079">
        <v>75</v>
      </c>
      <c r="J1079" t="s">
        <v>8359</v>
      </c>
      <c r="K1079" s="12">
        <v>42503.740868055553</v>
      </c>
      <c r="L1079" s="13">
        <v>42517.740868055553</v>
      </c>
      <c r="M1079">
        <v>2016</v>
      </c>
    </row>
    <row r="1080" spans="1:13" ht="30">
      <c r="A1080">
        <v>3831</v>
      </c>
      <c r="B1080" s="3" t="s">
        <v>3828</v>
      </c>
      <c r="C1080" s="3" t="s">
        <v>7940</v>
      </c>
      <c r="D1080" s="6">
        <v>500</v>
      </c>
      <c r="E1080" s="8">
        <v>530.11</v>
      </c>
      <c r="F1080" t="s">
        <v>8218</v>
      </c>
      <c r="G1080" t="s">
        <v>8274</v>
      </c>
      <c r="H1080" s="9">
        <v>106</v>
      </c>
      <c r="I1080">
        <v>58.9</v>
      </c>
      <c r="J1080" t="s">
        <v>8359</v>
      </c>
      <c r="K1080" s="12">
        <v>41927.848900462966</v>
      </c>
      <c r="L1080" s="13">
        <v>41948.890567129631</v>
      </c>
      <c r="M1080">
        <v>2014</v>
      </c>
    </row>
    <row r="1081" spans="1:13" ht="30">
      <c r="A1081">
        <v>3832</v>
      </c>
      <c r="B1081" s="3" t="s">
        <v>3829</v>
      </c>
      <c r="C1081" s="3" t="s">
        <v>7941</v>
      </c>
      <c r="D1081" s="6">
        <v>1200</v>
      </c>
      <c r="E1081" s="8">
        <v>1256</v>
      </c>
      <c r="F1081" t="s">
        <v>8218</v>
      </c>
      <c r="G1081" t="s">
        <v>8274</v>
      </c>
      <c r="H1081" s="9">
        <v>105</v>
      </c>
      <c r="I1081">
        <v>139.56</v>
      </c>
      <c r="J1081" t="s">
        <v>8360</v>
      </c>
      <c r="K1081" s="12">
        <v>42375.114988425921</v>
      </c>
      <c r="L1081" s="13">
        <v>42420.114988425921</v>
      </c>
      <c r="M1081">
        <v>2016</v>
      </c>
    </row>
    <row r="1082" spans="1:13" ht="30">
      <c r="A1082">
        <v>3833</v>
      </c>
      <c r="B1082" s="3" t="s">
        <v>3830</v>
      </c>
      <c r="C1082" s="3" t="s">
        <v>7942</v>
      </c>
      <c r="D1082" s="6">
        <v>1200</v>
      </c>
      <c r="E1082" s="8">
        <v>1400</v>
      </c>
      <c r="F1082" t="s">
        <v>8218</v>
      </c>
      <c r="G1082" t="s">
        <v>8274</v>
      </c>
      <c r="H1082" s="9">
        <v>117</v>
      </c>
      <c r="I1082">
        <v>70</v>
      </c>
      <c r="J1082" t="s">
        <v>8360</v>
      </c>
      <c r="K1082" s="12">
        <v>41963.872361111105</v>
      </c>
      <c r="L1082" s="13">
        <v>41974.797916666663</v>
      </c>
      <c r="M1082">
        <v>2014</v>
      </c>
    </row>
    <row r="1083" spans="1:13" ht="30">
      <c r="A1083">
        <v>3834</v>
      </c>
      <c r="B1083" s="3" t="s">
        <v>3831</v>
      </c>
      <c r="C1083" s="3" t="s">
        <v>7943</v>
      </c>
      <c r="D1083" s="6">
        <v>3000</v>
      </c>
      <c r="E1083" s="8">
        <v>3271</v>
      </c>
      <c r="F1083" t="s">
        <v>8218</v>
      </c>
      <c r="G1083" t="s">
        <v>8274</v>
      </c>
      <c r="H1083" s="9">
        <v>109</v>
      </c>
      <c r="I1083">
        <v>57.39</v>
      </c>
      <c r="J1083" t="s">
        <v>8360</v>
      </c>
      <c r="K1083" s="12">
        <v>42143.445219907408</v>
      </c>
      <c r="L1083" s="13">
        <v>42173.445219907408</v>
      </c>
      <c r="M1083">
        <v>2015</v>
      </c>
    </row>
    <row r="1084" spans="1:13" ht="30">
      <c r="A1084">
        <v>3835</v>
      </c>
      <c r="B1084" s="3" t="s">
        <v>3832</v>
      </c>
      <c r="C1084" s="3" t="s">
        <v>7944</v>
      </c>
      <c r="D1084" s="6">
        <v>200</v>
      </c>
      <c r="E1084" s="8">
        <v>320</v>
      </c>
      <c r="F1084" t="s">
        <v>8218</v>
      </c>
      <c r="G1084" t="s">
        <v>8274</v>
      </c>
      <c r="H1084" s="9">
        <v>160</v>
      </c>
      <c r="I1084">
        <v>40</v>
      </c>
      <c r="J1084" t="s">
        <v>8359</v>
      </c>
      <c r="K1084" s="12">
        <v>42460.94222222222</v>
      </c>
      <c r="L1084" s="13">
        <v>42481.94222222222</v>
      </c>
      <c r="M1084">
        <v>2016</v>
      </c>
    </row>
    <row r="1085" spans="1:13" ht="30">
      <c r="A1085">
        <v>3836</v>
      </c>
      <c r="B1085" s="3" t="s">
        <v>3833</v>
      </c>
      <c r="C1085" s="3" t="s">
        <v>7945</v>
      </c>
      <c r="D1085" s="6">
        <v>800</v>
      </c>
      <c r="E1085" s="8">
        <v>900</v>
      </c>
      <c r="F1085" t="s">
        <v>8218</v>
      </c>
      <c r="G1085" t="s">
        <v>8274</v>
      </c>
      <c r="H1085" s="9">
        <v>113</v>
      </c>
      <c r="I1085">
        <v>64.290000000000006</v>
      </c>
      <c r="J1085" t="s">
        <v>8359</v>
      </c>
      <c r="K1085" s="12">
        <v>42553.926527777774</v>
      </c>
      <c r="L1085" s="13">
        <v>42585.172916666663</v>
      </c>
      <c r="M1085">
        <v>2016</v>
      </c>
    </row>
    <row r="1086" spans="1:13">
      <c r="A1086">
        <v>3837</v>
      </c>
      <c r="B1086" s="3" t="s">
        <v>3834</v>
      </c>
      <c r="C1086" s="3" t="s">
        <v>7946</v>
      </c>
      <c r="D1086" s="6">
        <v>2000</v>
      </c>
      <c r="E1086" s="8">
        <v>2042</v>
      </c>
      <c r="F1086" t="s">
        <v>8218</v>
      </c>
      <c r="G1086" t="s">
        <v>8274</v>
      </c>
      <c r="H1086" s="9">
        <v>102</v>
      </c>
      <c r="I1086">
        <v>120.12</v>
      </c>
      <c r="J1086" t="s">
        <v>8360</v>
      </c>
      <c r="K1086" s="12">
        <v>42152.765717592592</v>
      </c>
      <c r="L1086" s="13">
        <v>42188.765717592592</v>
      </c>
      <c r="M1086">
        <v>2015</v>
      </c>
    </row>
    <row r="1087" spans="1:13" ht="45">
      <c r="A1087">
        <v>3838</v>
      </c>
      <c r="B1087" s="3" t="s">
        <v>3835</v>
      </c>
      <c r="C1087" s="3" t="s">
        <v>7947</v>
      </c>
      <c r="D1087" s="6">
        <v>100000</v>
      </c>
      <c r="E1087" s="8">
        <v>100824</v>
      </c>
      <c r="F1087" t="s">
        <v>8218</v>
      </c>
      <c r="G1087" t="s">
        <v>8274</v>
      </c>
      <c r="H1087" s="9">
        <v>101</v>
      </c>
      <c r="I1087">
        <v>1008.24</v>
      </c>
      <c r="J1087" t="s">
        <v>8370</v>
      </c>
      <c r="K1087" s="12">
        <v>42116.710752314815</v>
      </c>
      <c r="L1087" s="13">
        <v>42146.710752314815</v>
      </c>
      <c r="M1087">
        <v>2015</v>
      </c>
    </row>
    <row r="1088" spans="1:13" ht="30">
      <c r="A1088">
        <v>3839</v>
      </c>
      <c r="B1088" s="3" t="s">
        <v>3836</v>
      </c>
      <c r="C1088" s="3" t="s">
        <v>7948</v>
      </c>
      <c r="D1088" s="6">
        <v>2000</v>
      </c>
      <c r="E1088" s="8">
        <v>2025</v>
      </c>
      <c r="F1088" t="s">
        <v>8218</v>
      </c>
      <c r="G1088" t="s">
        <v>8274</v>
      </c>
      <c r="H1088" s="9">
        <v>101</v>
      </c>
      <c r="I1088">
        <v>63.28</v>
      </c>
      <c r="J1088" t="s">
        <v>8360</v>
      </c>
      <c r="K1088" s="12">
        <v>42155.142638888887</v>
      </c>
      <c r="L1088" s="13">
        <v>42215.142638888887</v>
      </c>
      <c r="M1088">
        <v>2015</v>
      </c>
    </row>
    <row r="1089" spans="1:13" ht="30">
      <c r="A1089">
        <v>3840</v>
      </c>
      <c r="B1089" s="3" t="s">
        <v>3837</v>
      </c>
      <c r="C1089" s="3" t="s">
        <v>7949</v>
      </c>
      <c r="D1089" s="6">
        <v>1</v>
      </c>
      <c r="E1089" s="8">
        <v>65</v>
      </c>
      <c r="F1089" t="s">
        <v>8218</v>
      </c>
      <c r="G1089" t="s">
        <v>8274</v>
      </c>
      <c r="H1089" s="9">
        <v>6500</v>
      </c>
      <c r="I1089">
        <v>21.67</v>
      </c>
      <c r="J1089" t="s">
        <v>8359</v>
      </c>
      <c r="K1089" s="12">
        <v>42432.701724537037</v>
      </c>
      <c r="L1089" s="13">
        <v>42457.660057870366</v>
      </c>
      <c r="M1089">
        <v>2016</v>
      </c>
    </row>
  </sheetData>
  <autoFilter ref="A23:M1089" xr:uid="{4FE7DF49-FC33-452A-A27E-971559260A39}">
    <sortState xmlns:xlrd2="http://schemas.microsoft.com/office/spreadsheetml/2017/richdata2" ref="A24:M1089">
      <sortCondition ref="F23:F1089"/>
    </sortState>
  </autoFilter>
  <conditionalFormatting sqref="F23:F1089">
    <cfRule type="cellIs" dxfId="7" priority="2" operator="equal">
      <formula>"successful"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"live"</formula>
    </cfRule>
  </conditionalFormatting>
  <conditionalFormatting sqref="H23:H1089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9" zoomScaleNormal="80" workbookViewId="0">
      <selection activeCell="B13" sqref="B13"/>
    </sheetView>
  </sheetViews>
  <sheetFormatPr defaultColWidth="8.85546875" defaultRowHeight="15"/>
  <cols>
    <col min="2" max="2" width="38.42578125" style="3" customWidth="1"/>
    <col min="3" max="3" width="40.42578125" style="3" customWidth="1"/>
    <col min="4" max="4" width="15.5703125" style="6" bestFit="1" customWidth="1"/>
    <col min="5" max="5" width="16.42578125" style="8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7" width="8.85546875" customWidth="1"/>
    <col min="19" max="19" width="26.5703125" bestFit="1" customWidth="1"/>
    <col min="20" max="20" width="31.140625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t="s">
        <v>8264</v>
      </c>
      <c r="Q1" t="s">
        <v>8265</v>
      </c>
      <c r="R1" s="1" t="s">
        <v>8322</v>
      </c>
      <c r="S1" t="s">
        <v>8321</v>
      </c>
      <c r="T1" t="s">
        <v>8320</v>
      </c>
      <c r="U1" t="s">
        <v>8339</v>
      </c>
    </row>
    <row r="2" spans="1:21" ht="60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 s="9">
        <f t="shared" ref="P2:P65" si="0">ROUND(E2/D2*100,0)</f>
        <v>137</v>
      </c>
      <c r="Q2">
        <f t="shared" ref="Q2:Q65" si="1">IFERROR(ROUND(E2/L2,2),0)</f>
        <v>63.92</v>
      </c>
      <c r="R2">
        <f t="shared" ref="R2:R65" si="2">IF(D2&lt;1000,1,0)</f>
        <v>0</v>
      </c>
      <c r="S2" s="12">
        <f t="shared" ref="S2:S65" si="3">(((J2/60)/60)/24)+DATE(1970,1,1)</f>
        <v>42177.007071759261</v>
      </c>
      <c r="T2" s="13">
        <f t="shared" ref="T2:T65" si="4">(((I2/60)/60)/24)+DATE(1970,1,1)</f>
        <v>42208.125</v>
      </c>
      <c r="U2">
        <f t="shared" ref="U2:U65" si="5">YEAR(S2)</f>
        <v>2015</v>
      </c>
    </row>
    <row r="3" spans="1:21" ht="30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 s="9">
        <f t="shared" si="0"/>
        <v>143</v>
      </c>
      <c r="Q3">
        <f t="shared" si="1"/>
        <v>185.48</v>
      </c>
      <c r="R3">
        <f t="shared" si="2"/>
        <v>0</v>
      </c>
      <c r="S3" s="12">
        <f t="shared" si="3"/>
        <v>42766.600497685184</v>
      </c>
      <c r="T3" s="13">
        <f t="shared" si="4"/>
        <v>42796.600497685184</v>
      </c>
      <c r="U3">
        <f t="shared" si="5"/>
        <v>2017</v>
      </c>
    </row>
    <row r="4" spans="1:21" ht="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 s="9">
        <f t="shared" si="0"/>
        <v>105</v>
      </c>
      <c r="Q4">
        <f t="shared" si="1"/>
        <v>15</v>
      </c>
      <c r="R4">
        <f t="shared" si="2"/>
        <v>1</v>
      </c>
      <c r="S4" s="12">
        <f t="shared" si="3"/>
        <v>42405.702349537038</v>
      </c>
      <c r="T4" s="13">
        <f t="shared" si="4"/>
        <v>42415.702349537038</v>
      </c>
      <c r="U4">
        <f t="shared" si="5"/>
        <v>2016</v>
      </c>
    </row>
    <row r="5" spans="1:21" ht="30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 s="9">
        <f t="shared" si="0"/>
        <v>104</v>
      </c>
      <c r="Q5">
        <f t="shared" si="1"/>
        <v>69.27</v>
      </c>
      <c r="R5">
        <f t="shared" si="2"/>
        <v>0</v>
      </c>
      <c r="S5" s="12">
        <f t="shared" si="3"/>
        <v>41828.515127314815</v>
      </c>
      <c r="T5" s="13">
        <f t="shared" si="4"/>
        <v>41858.515127314815</v>
      </c>
      <c r="U5">
        <f t="shared" si="5"/>
        <v>2014</v>
      </c>
    </row>
    <row r="6" spans="1:21" ht="60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 s="9">
        <f t="shared" si="0"/>
        <v>123</v>
      </c>
      <c r="Q6">
        <f t="shared" si="1"/>
        <v>190.55</v>
      </c>
      <c r="R6">
        <f t="shared" si="2"/>
        <v>0</v>
      </c>
      <c r="S6" s="12">
        <f t="shared" si="3"/>
        <v>42327.834247685183</v>
      </c>
      <c r="T6" s="13">
        <f t="shared" si="4"/>
        <v>42357.834247685183</v>
      </c>
      <c r="U6">
        <f t="shared" si="5"/>
        <v>2015</v>
      </c>
    </row>
    <row r="7" spans="1:21" ht="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 s="9">
        <f t="shared" si="0"/>
        <v>110</v>
      </c>
      <c r="Q7">
        <f t="shared" si="1"/>
        <v>93.4</v>
      </c>
      <c r="R7">
        <f t="shared" si="2"/>
        <v>0</v>
      </c>
      <c r="S7" s="12">
        <f t="shared" si="3"/>
        <v>42563.932951388888</v>
      </c>
      <c r="T7" s="13">
        <f t="shared" si="4"/>
        <v>42580.232638888891</v>
      </c>
      <c r="U7">
        <f t="shared" si="5"/>
        <v>2016</v>
      </c>
    </row>
    <row r="8" spans="1:21" ht="60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 s="9">
        <f t="shared" si="0"/>
        <v>106</v>
      </c>
      <c r="Q8">
        <f t="shared" si="1"/>
        <v>146.88</v>
      </c>
      <c r="R8">
        <f t="shared" si="2"/>
        <v>0</v>
      </c>
      <c r="S8" s="12">
        <f t="shared" si="3"/>
        <v>41794.072337962964</v>
      </c>
      <c r="T8" s="13">
        <f t="shared" si="4"/>
        <v>41804.072337962964</v>
      </c>
      <c r="U8">
        <f t="shared" si="5"/>
        <v>2014</v>
      </c>
    </row>
    <row r="9" spans="1:21" ht="60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 s="9">
        <f t="shared" si="0"/>
        <v>101</v>
      </c>
      <c r="Q9">
        <f t="shared" si="1"/>
        <v>159.82</v>
      </c>
      <c r="R9">
        <f t="shared" si="2"/>
        <v>0</v>
      </c>
      <c r="S9" s="12">
        <f t="shared" si="3"/>
        <v>42516.047071759262</v>
      </c>
      <c r="T9" s="13">
        <f t="shared" si="4"/>
        <v>42556.047071759262</v>
      </c>
      <c r="U9">
        <f t="shared" si="5"/>
        <v>2016</v>
      </c>
    </row>
    <row r="10" spans="1:21" ht="30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 s="9">
        <f t="shared" si="0"/>
        <v>100</v>
      </c>
      <c r="Q10">
        <f t="shared" si="1"/>
        <v>291.79000000000002</v>
      </c>
      <c r="R10">
        <f t="shared" si="2"/>
        <v>0</v>
      </c>
      <c r="S10" s="12">
        <f t="shared" si="3"/>
        <v>42468.94458333333</v>
      </c>
      <c r="T10" s="13">
        <f t="shared" si="4"/>
        <v>42475.875</v>
      </c>
      <c r="U10">
        <f t="shared" si="5"/>
        <v>2016</v>
      </c>
    </row>
    <row r="11" spans="1:21" ht="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 s="9">
        <f t="shared" si="0"/>
        <v>126</v>
      </c>
      <c r="Q11">
        <f t="shared" si="1"/>
        <v>31.5</v>
      </c>
      <c r="R11">
        <f t="shared" si="2"/>
        <v>1</v>
      </c>
      <c r="S11" s="12">
        <f t="shared" si="3"/>
        <v>42447.103518518517</v>
      </c>
      <c r="T11" s="13">
        <f t="shared" si="4"/>
        <v>42477.103518518517</v>
      </c>
      <c r="U11">
        <f t="shared" si="5"/>
        <v>2016</v>
      </c>
    </row>
    <row r="12" spans="1:21" ht="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 s="9">
        <f t="shared" si="0"/>
        <v>101</v>
      </c>
      <c r="Q12">
        <f t="shared" si="1"/>
        <v>158.68</v>
      </c>
      <c r="R12">
        <f t="shared" si="2"/>
        <v>0</v>
      </c>
      <c r="S12" s="12">
        <f t="shared" si="3"/>
        <v>41780.068043981482</v>
      </c>
      <c r="T12" s="13">
        <f t="shared" si="4"/>
        <v>41815.068043981482</v>
      </c>
      <c r="U12">
        <f t="shared" si="5"/>
        <v>2014</v>
      </c>
    </row>
    <row r="13" spans="1:21" ht="60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 s="9">
        <f t="shared" si="0"/>
        <v>121</v>
      </c>
      <c r="Q13">
        <f t="shared" si="1"/>
        <v>80.33</v>
      </c>
      <c r="R13">
        <f t="shared" si="2"/>
        <v>0</v>
      </c>
      <c r="S13" s="12">
        <f t="shared" si="3"/>
        <v>42572.778495370367</v>
      </c>
      <c r="T13" s="13">
        <f t="shared" si="4"/>
        <v>42604.125</v>
      </c>
      <c r="U13">
        <f t="shared" si="5"/>
        <v>2016</v>
      </c>
    </row>
    <row r="14" spans="1:21" ht="60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 s="9">
        <f t="shared" si="0"/>
        <v>165</v>
      </c>
      <c r="Q14">
        <f t="shared" si="1"/>
        <v>59.96</v>
      </c>
      <c r="R14">
        <f t="shared" si="2"/>
        <v>0</v>
      </c>
      <c r="S14" s="12">
        <f t="shared" si="3"/>
        <v>41791.713252314818</v>
      </c>
      <c r="T14" s="13">
        <f t="shared" si="4"/>
        <v>41836.125</v>
      </c>
      <c r="U14">
        <f t="shared" si="5"/>
        <v>2014</v>
      </c>
    </row>
    <row r="15" spans="1:21" ht="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 s="9">
        <f t="shared" si="0"/>
        <v>160</v>
      </c>
      <c r="Q15">
        <f t="shared" si="1"/>
        <v>109.78</v>
      </c>
      <c r="R15">
        <f t="shared" si="2"/>
        <v>0</v>
      </c>
      <c r="S15" s="12">
        <f t="shared" si="3"/>
        <v>42508.677187499998</v>
      </c>
      <c r="T15" s="13">
        <f t="shared" si="4"/>
        <v>42544.852083333331</v>
      </c>
      <c r="U15">
        <f t="shared" si="5"/>
        <v>2016</v>
      </c>
    </row>
    <row r="16" spans="1:21" ht="30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 s="9">
        <f t="shared" si="0"/>
        <v>101</v>
      </c>
      <c r="Q16">
        <f t="shared" si="1"/>
        <v>147.71</v>
      </c>
      <c r="R16">
        <f t="shared" si="2"/>
        <v>0</v>
      </c>
      <c r="S16" s="12">
        <f t="shared" si="3"/>
        <v>41808.02648148148</v>
      </c>
      <c r="T16" s="13">
        <f t="shared" si="4"/>
        <v>41833.582638888889</v>
      </c>
      <c r="U16">
        <f t="shared" si="5"/>
        <v>2014</v>
      </c>
    </row>
    <row r="17" spans="1:21" ht="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 s="9">
        <f t="shared" si="0"/>
        <v>107</v>
      </c>
      <c r="Q17">
        <f t="shared" si="1"/>
        <v>21.76</v>
      </c>
      <c r="R17">
        <f t="shared" si="2"/>
        <v>0</v>
      </c>
      <c r="S17" s="12">
        <f t="shared" si="3"/>
        <v>42256.391875000001</v>
      </c>
      <c r="T17" s="13">
        <f t="shared" si="4"/>
        <v>42274.843055555553</v>
      </c>
      <c r="U17">
        <f t="shared" si="5"/>
        <v>2015</v>
      </c>
    </row>
    <row r="18" spans="1:21" ht="60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 s="9">
        <f t="shared" si="0"/>
        <v>100</v>
      </c>
      <c r="Q18">
        <f t="shared" si="1"/>
        <v>171.84</v>
      </c>
      <c r="R18">
        <f t="shared" si="2"/>
        <v>0</v>
      </c>
      <c r="S18" s="12">
        <f t="shared" si="3"/>
        <v>41760.796423611115</v>
      </c>
      <c r="T18" s="13">
        <f t="shared" si="4"/>
        <v>41806.229166666664</v>
      </c>
      <c r="U18">
        <f t="shared" si="5"/>
        <v>2014</v>
      </c>
    </row>
    <row r="19" spans="1:21" ht="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 s="9">
        <f t="shared" si="0"/>
        <v>101</v>
      </c>
      <c r="Q19">
        <f t="shared" si="1"/>
        <v>41.94</v>
      </c>
      <c r="R19">
        <f t="shared" si="2"/>
        <v>0</v>
      </c>
      <c r="S19" s="12">
        <f t="shared" si="3"/>
        <v>41917.731736111113</v>
      </c>
      <c r="T19" s="13">
        <f t="shared" si="4"/>
        <v>41947.773402777777</v>
      </c>
      <c r="U19">
        <f t="shared" si="5"/>
        <v>2014</v>
      </c>
    </row>
    <row r="20" spans="1:21" ht="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 s="9">
        <f t="shared" si="0"/>
        <v>106</v>
      </c>
      <c r="Q20">
        <f t="shared" si="1"/>
        <v>93.26</v>
      </c>
      <c r="R20">
        <f t="shared" si="2"/>
        <v>0</v>
      </c>
      <c r="S20" s="12">
        <f t="shared" si="3"/>
        <v>41869.542314814818</v>
      </c>
      <c r="T20" s="13">
        <f t="shared" si="4"/>
        <v>41899.542314814818</v>
      </c>
      <c r="U20">
        <f t="shared" si="5"/>
        <v>2014</v>
      </c>
    </row>
    <row r="21" spans="1:21" ht="60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 s="9">
        <f t="shared" si="0"/>
        <v>145</v>
      </c>
      <c r="Q21">
        <f t="shared" si="1"/>
        <v>56.14</v>
      </c>
      <c r="R21">
        <f t="shared" si="2"/>
        <v>1</v>
      </c>
      <c r="S21" s="12">
        <f t="shared" si="3"/>
        <v>42175.816365740742</v>
      </c>
      <c r="T21" s="13">
        <f t="shared" si="4"/>
        <v>42205.816365740742</v>
      </c>
      <c r="U21">
        <f t="shared" si="5"/>
        <v>2015</v>
      </c>
    </row>
    <row r="22" spans="1:21" ht="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 s="9">
        <f t="shared" si="0"/>
        <v>100</v>
      </c>
      <c r="Q22">
        <f t="shared" si="1"/>
        <v>80.16</v>
      </c>
      <c r="R22">
        <f t="shared" si="2"/>
        <v>0</v>
      </c>
      <c r="S22" s="12">
        <f t="shared" si="3"/>
        <v>42200.758240740746</v>
      </c>
      <c r="T22" s="13">
        <f t="shared" si="4"/>
        <v>42260.758240740746</v>
      </c>
      <c r="U22">
        <f t="shared" si="5"/>
        <v>2015</v>
      </c>
    </row>
    <row r="23" spans="1:21" ht="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 s="9">
        <f t="shared" si="0"/>
        <v>109</v>
      </c>
      <c r="Q23">
        <f t="shared" si="1"/>
        <v>199.9</v>
      </c>
      <c r="R23">
        <f t="shared" si="2"/>
        <v>0</v>
      </c>
      <c r="S23" s="12">
        <f t="shared" si="3"/>
        <v>41878.627187500002</v>
      </c>
      <c r="T23" s="13">
        <f t="shared" si="4"/>
        <v>41908.627187500002</v>
      </c>
      <c r="U23">
        <f t="shared" si="5"/>
        <v>2014</v>
      </c>
    </row>
    <row r="24" spans="1:21" ht="30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 s="9">
        <f t="shared" si="0"/>
        <v>117</v>
      </c>
      <c r="Q24">
        <f t="shared" si="1"/>
        <v>51.25</v>
      </c>
      <c r="R24">
        <f t="shared" si="2"/>
        <v>1</v>
      </c>
      <c r="S24" s="12">
        <f t="shared" si="3"/>
        <v>41989.91134259259</v>
      </c>
      <c r="T24" s="13">
        <f t="shared" si="4"/>
        <v>42005.332638888889</v>
      </c>
      <c r="U24">
        <f t="shared" si="5"/>
        <v>2014</v>
      </c>
    </row>
    <row r="25" spans="1:21" ht="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 s="9">
        <f t="shared" si="0"/>
        <v>119</v>
      </c>
      <c r="Q25">
        <f t="shared" si="1"/>
        <v>103.04</v>
      </c>
      <c r="R25">
        <f t="shared" si="2"/>
        <v>0</v>
      </c>
      <c r="S25" s="12">
        <f t="shared" si="3"/>
        <v>42097.778946759259</v>
      </c>
      <c r="T25" s="13">
        <f t="shared" si="4"/>
        <v>42124.638888888891</v>
      </c>
      <c r="U25">
        <f t="shared" si="5"/>
        <v>2015</v>
      </c>
    </row>
    <row r="26" spans="1:21" ht="30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 s="9">
        <f t="shared" si="0"/>
        <v>109</v>
      </c>
      <c r="Q26">
        <f t="shared" si="1"/>
        <v>66.349999999999994</v>
      </c>
      <c r="R26">
        <f t="shared" si="2"/>
        <v>0</v>
      </c>
      <c r="S26" s="12">
        <f t="shared" si="3"/>
        <v>42229.820173611108</v>
      </c>
      <c r="T26" s="13">
        <f t="shared" si="4"/>
        <v>42262.818750000006</v>
      </c>
      <c r="U26">
        <f t="shared" si="5"/>
        <v>2015</v>
      </c>
    </row>
    <row r="27" spans="1:21" ht="60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 s="9">
        <f t="shared" si="0"/>
        <v>133</v>
      </c>
      <c r="Q27">
        <f t="shared" si="1"/>
        <v>57.14</v>
      </c>
      <c r="R27">
        <f t="shared" si="2"/>
        <v>1</v>
      </c>
      <c r="S27" s="12">
        <f t="shared" si="3"/>
        <v>42318.025011574078</v>
      </c>
      <c r="T27" s="13">
        <f t="shared" si="4"/>
        <v>42378.025011574078</v>
      </c>
      <c r="U27">
        <f t="shared" si="5"/>
        <v>2015</v>
      </c>
    </row>
    <row r="28" spans="1:21" ht="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 s="9">
        <f t="shared" si="0"/>
        <v>155</v>
      </c>
      <c r="Q28">
        <f t="shared" si="1"/>
        <v>102.11</v>
      </c>
      <c r="R28">
        <f t="shared" si="2"/>
        <v>0</v>
      </c>
      <c r="S28" s="12">
        <f t="shared" si="3"/>
        <v>41828.515555555554</v>
      </c>
      <c r="T28" s="13">
        <f t="shared" si="4"/>
        <v>41868.515555555554</v>
      </c>
      <c r="U28">
        <f t="shared" si="5"/>
        <v>2014</v>
      </c>
    </row>
    <row r="29" spans="1:21" ht="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 s="9">
        <f t="shared" si="0"/>
        <v>112</v>
      </c>
      <c r="Q29">
        <f t="shared" si="1"/>
        <v>148.97</v>
      </c>
      <c r="R29">
        <f t="shared" si="2"/>
        <v>0</v>
      </c>
      <c r="S29" s="12">
        <f t="shared" si="3"/>
        <v>41929.164733796293</v>
      </c>
      <c r="T29" s="13">
        <f t="shared" si="4"/>
        <v>41959.206400462965</v>
      </c>
      <c r="U29">
        <f t="shared" si="5"/>
        <v>2014</v>
      </c>
    </row>
    <row r="30" spans="1:21" ht="30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 s="9">
        <f t="shared" si="0"/>
        <v>100</v>
      </c>
      <c r="Q30">
        <f t="shared" si="1"/>
        <v>169.61</v>
      </c>
      <c r="R30">
        <f t="shared" si="2"/>
        <v>0</v>
      </c>
      <c r="S30" s="12">
        <f t="shared" si="3"/>
        <v>42324.96393518518</v>
      </c>
      <c r="T30" s="13">
        <f t="shared" si="4"/>
        <v>42354.96393518518</v>
      </c>
      <c r="U30">
        <f t="shared" si="5"/>
        <v>2015</v>
      </c>
    </row>
    <row r="31" spans="1:21" ht="60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 s="9">
        <f t="shared" si="0"/>
        <v>123</v>
      </c>
      <c r="Q31">
        <f t="shared" si="1"/>
        <v>31.62</v>
      </c>
      <c r="R31">
        <f t="shared" si="2"/>
        <v>0</v>
      </c>
      <c r="S31" s="12">
        <f t="shared" si="3"/>
        <v>41812.67324074074</v>
      </c>
      <c r="T31" s="13">
        <f t="shared" si="4"/>
        <v>41842.67324074074</v>
      </c>
      <c r="U31">
        <f t="shared" si="5"/>
        <v>2014</v>
      </c>
    </row>
    <row r="32" spans="1:21" ht="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 s="9">
        <f t="shared" si="0"/>
        <v>101</v>
      </c>
      <c r="Q32">
        <f t="shared" si="1"/>
        <v>76.45</v>
      </c>
      <c r="R32">
        <f t="shared" si="2"/>
        <v>0</v>
      </c>
      <c r="S32" s="12">
        <f t="shared" si="3"/>
        <v>41842.292997685188</v>
      </c>
      <c r="T32" s="13">
        <f t="shared" si="4"/>
        <v>41872.292997685188</v>
      </c>
      <c r="U32">
        <f t="shared" si="5"/>
        <v>2014</v>
      </c>
    </row>
    <row r="33" spans="1:21" ht="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 s="9">
        <f t="shared" si="0"/>
        <v>100</v>
      </c>
      <c r="Q33">
        <f t="shared" si="1"/>
        <v>13</v>
      </c>
      <c r="R33">
        <f t="shared" si="2"/>
        <v>1</v>
      </c>
      <c r="S33" s="12">
        <f t="shared" si="3"/>
        <v>42376.79206018518</v>
      </c>
      <c r="T33" s="13">
        <f t="shared" si="4"/>
        <v>42394.79206018518</v>
      </c>
      <c r="U33">
        <f t="shared" si="5"/>
        <v>2016</v>
      </c>
    </row>
    <row r="34" spans="1:21" ht="60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 s="9">
        <f t="shared" si="0"/>
        <v>100</v>
      </c>
      <c r="Q34">
        <f t="shared" si="1"/>
        <v>320.45</v>
      </c>
      <c r="R34">
        <f t="shared" si="2"/>
        <v>0</v>
      </c>
      <c r="S34" s="12">
        <f t="shared" si="3"/>
        <v>42461.627511574072</v>
      </c>
      <c r="T34" s="13">
        <f t="shared" si="4"/>
        <v>42503.165972222225</v>
      </c>
      <c r="U34">
        <f t="shared" si="5"/>
        <v>2016</v>
      </c>
    </row>
    <row r="35" spans="1:21" ht="60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 s="9">
        <f t="shared" si="0"/>
        <v>102</v>
      </c>
      <c r="Q35">
        <f t="shared" si="1"/>
        <v>83.75</v>
      </c>
      <c r="R35">
        <f t="shared" si="2"/>
        <v>0</v>
      </c>
      <c r="S35" s="12">
        <f t="shared" si="3"/>
        <v>42286.660891203705</v>
      </c>
      <c r="T35" s="13">
        <f t="shared" si="4"/>
        <v>42316.702557870376</v>
      </c>
      <c r="U35">
        <f t="shared" si="5"/>
        <v>2015</v>
      </c>
    </row>
    <row r="36" spans="1:21" ht="60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 s="9">
        <f t="shared" si="0"/>
        <v>130</v>
      </c>
      <c r="Q36">
        <f t="shared" si="1"/>
        <v>49.88</v>
      </c>
      <c r="R36">
        <f t="shared" si="2"/>
        <v>0</v>
      </c>
      <c r="S36" s="12">
        <f t="shared" si="3"/>
        <v>41841.321770833332</v>
      </c>
      <c r="T36" s="13">
        <f t="shared" si="4"/>
        <v>41856.321770833332</v>
      </c>
      <c r="U36">
        <f t="shared" si="5"/>
        <v>2014</v>
      </c>
    </row>
    <row r="37" spans="1:21" ht="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 s="9">
        <f t="shared" si="0"/>
        <v>167</v>
      </c>
      <c r="Q37">
        <f t="shared" si="1"/>
        <v>59.46</v>
      </c>
      <c r="R37">
        <f t="shared" si="2"/>
        <v>0</v>
      </c>
      <c r="S37" s="12">
        <f t="shared" si="3"/>
        <v>42098.291828703703</v>
      </c>
      <c r="T37" s="13">
        <f t="shared" si="4"/>
        <v>42122</v>
      </c>
      <c r="U37">
        <f t="shared" si="5"/>
        <v>2015</v>
      </c>
    </row>
    <row r="38" spans="1:21" ht="30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 s="9">
        <f t="shared" si="0"/>
        <v>142</v>
      </c>
      <c r="Q38">
        <f t="shared" si="1"/>
        <v>193.84</v>
      </c>
      <c r="R38">
        <f t="shared" si="2"/>
        <v>0</v>
      </c>
      <c r="S38" s="12">
        <f t="shared" si="3"/>
        <v>42068.307002314818</v>
      </c>
      <c r="T38" s="13">
        <f t="shared" si="4"/>
        <v>42098.265335648146</v>
      </c>
      <c r="U38">
        <f t="shared" si="5"/>
        <v>2015</v>
      </c>
    </row>
    <row r="39" spans="1:21" ht="60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 s="9">
        <f t="shared" si="0"/>
        <v>183</v>
      </c>
      <c r="Q39">
        <f t="shared" si="1"/>
        <v>159.51</v>
      </c>
      <c r="R39">
        <f t="shared" si="2"/>
        <v>0</v>
      </c>
      <c r="S39" s="12">
        <f t="shared" si="3"/>
        <v>42032.693043981482</v>
      </c>
      <c r="T39" s="13">
        <f t="shared" si="4"/>
        <v>42062.693043981482</v>
      </c>
      <c r="U39">
        <f t="shared" si="5"/>
        <v>2015</v>
      </c>
    </row>
    <row r="40" spans="1:21" ht="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 s="9">
        <f t="shared" si="0"/>
        <v>110</v>
      </c>
      <c r="Q40">
        <f t="shared" si="1"/>
        <v>41.68</v>
      </c>
      <c r="R40">
        <f t="shared" si="2"/>
        <v>0</v>
      </c>
      <c r="S40" s="12">
        <f t="shared" si="3"/>
        <v>41375.057222222218</v>
      </c>
      <c r="T40" s="13">
        <f t="shared" si="4"/>
        <v>41405.057222222218</v>
      </c>
      <c r="U40">
        <f t="shared" si="5"/>
        <v>2013</v>
      </c>
    </row>
    <row r="41" spans="1:21" ht="60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 s="9">
        <f t="shared" si="0"/>
        <v>131</v>
      </c>
      <c r="Q41">
        <f t="shared" si="1"/>
        <v>150.9</v>
      </c>
      <c r="R41">
        <f t="shared" si="2"/>
        <v>0</v>
      </c>
      <c r="S41" s="12">
        <f t="shared" si="3"/>
        <v>41754.047083333331</v>
      </c>
      <c r="T41" s="13">
        <f t="shared" si="4"/>
        <v>41784.957638888889</v>
      </c>
      <c r="U41">
        <f t="shared" si="5"/>
        <v>2014</v>
      </c>
    </row>
    <row r="42" spans="1:21" ht="60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 s="9">
        <f t="shared" si="0"/>
        <v>101</v>
      </c>
      <c r="Q42">
        <f t="shared" si="1"/>
        <v>126.69</v>
      </c>
      <c r="R42">
        <f t="shared" si="2"/>
        <v>0</v>
      </c>
      <c r="S42" s="12">
        <f t="shared" si="3"/>
        <v>41789.21398148148</v>
      </c>
      <c r="T42" s="13">
        <f t="shared" si="4"/>
        <v>41809.166666666664</v>
      </c>
      <c r="U42">
        <f t="shared" si="5"/>
        <v>2014</v>
      </c>
    </row>
    <row r="43" spans="1:21" ht="60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 s="9">
        <f t="shared" si="0"/>
        <v>100</v>
      </c>
      <c r="Q43">
        <f t="shared" si="1"/>
        <v>105.26</v>
      </c>
      <c r="R43">
        <f t="shared" si="2"/>
        <v>0</v>
      </c>
      <c r="S43" s="12">
        <f t="shared" si="3"/>
        <v>41887.568912037037</v>
      </c>
      <c r="T43" s="13">
        <f t="shared" si="4"/>
        <v>41917.568912037037</v>
      </c>
      <c r="U43">
        <f t="shared" si="5"/>
        <v>2014</v>
      </c>
    </row>
    <row r="44" spans="1:21" ht="60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 s="9">
        <f t="shared" si="0"/>
        <v>142</v>
      </c>
      <c r="Q44">
        <f t="shared" si="1"/>
        <v>117.51</v>
      </c>
      <c r="R44">
        <f t="shared" si="2"/>
        <v>0</v>
      </c>
      <c r="S44" s="12">
        <f t="shared" si="3"/>
        <v>41971.639189814814</v>
      </c>
      <c r="T44" s="13">
        <f t="shared" si="4"/>
        <v>42001.639189814814</v>
      </c>
      <c r="U44">
        <f t="shared" si="5"/>
        <v>2014</v>
      </c>
    </row>
    <row r="45" spans="1:21" ht="60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 s="9">
        <f t="shared" si="0"/>
        <v>309</v>
      </c>
      <c r="Q45">
        <f t="shared" si="1"/>
        <v>117.36</v>
      </c>
      <c r="R45">
        <f t="shared" si="2"/>
        <v>0</v>
      </c>
      <c r="S45" s="12">
        <f t="shared" si="3"/>
        <v>41802.790347222224</v>
      </c>
      <c r="T45" s="13">
        <f t="shared" si="4"/>
        <v>41833</v>
      </c>
      <c r="U45">
        <f t="shared" si="5"/>
        <v>2014</v>
      </c>
    </row>
    <row r="46" spans="1:21" ht="60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 s="9">
        <f t="shared" si="0"/>
        <v>100</v>
      </c>
      <c r="Q46">
        <f t="shared" si="1"/>
        <v>133.33000000000001</v>
      </c>
      <c r="R46">
        <f t="shared" si="2"/>
        <v>0</v>
      </c>
      <c r="S46" s="12">
        <f t="shared" si="3"/>
        <v>41874.098807870374</v>
      </c>
      <c r="T46" s="13">
        <f t="shared" si="4"/>
        <v>41919.098807870374</v>
      </c>
      <c r="U46">
        <f t="shared" si="5"/>
        <v>2014</v>
      </c>
    </row>
    <row r="47" spans="1:21" ht="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 s="9">
        <f t="shared" si="0"/>
        <v>120</v>
      </c>
      <c r="Q47">
        <f t="shared" si="1"/>
        <v>98.36</v>
      </c>
      <c r="R47">
        <f t="shared" si="2"/>
        <v>0</v>
      </c>
      <c r="S47" s="12">
        <f t="shared" si="3"/>
        <v>42457.623923611114</v>
      </c>
      <c r="T47" s="13">
        <f t="shared" si="4"/>
        <v>42487.623923611114</v>
      </c>
      <c r="U47">
        <f t="shared" si="5"/>
        <v>2016</v>
      </c>
    </row>
    <row r="48" spans="1:21" ht="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 s="9">
        <f t="shared" si="0"/>
        <v>104</v>
      </c>
      <c r="Q48">
        <f t="shared" si="1"/>
        <v>194.44</v>
      </c>
      <c r="R48">
        <f t="shared" si="2"/>
        <v>0</v>
      </c>
      <c r="S48" s="12">
        <f t="shared" si="3"/>
        <v>42323.964976851858</v>
      </c>
      <c r="T48" s="13">
        <f t="shared" si="4"/>
        <v>42353.964976851858</v>
      </c>
      <c r="U48">
        <f t="shared" si="5"/>
        <v>2015</v>
      </c>
    </row>
    <row r="49" spans="1:21" ht="60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 s="9">
        <f t="shared" si="0"/>
        <v>108</v>
      </c>
      <c r="Q49">
        <f t="shared" si="1"/>
        <v>76.87</v>
      </c>
      <c r="R49">
        <f t="shared" si="2"/>
        <v>0</v>
      </c>
      <c r="S49" s="12">
        <f t="shared" si="3"/>
        <v>41932.819525462961</v>
      </c>
      <c r="T49" s="13">
        <f t="shared" si="4"/>
        <v>41992.861192129625</v>
      </c>
      <c r="U49">
        <f t="shared" si="5"/>
        <v>2014</v>
      </c>
    </row>
    <row r="50" spans="1:21" ht="60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 s="9">
        <f t="shared" si="0"/>
        <v>108</v>
      </c>
      <c r="Q50">
        <f t="shared" si="1"/>
        <v>56.82</v>
      </c>
      <c r="R50">
        <f t="shared" si="2"/>
        <v>0</v>
      </c>
      <c r="S50" s="12">
        <f t="shared" si="3"/>
        <v>42033.516898148147</v>
      </c>
      <c r="T50" s="13">
        <f t="shared" si="4"/>
        <v>42064.5</v>
      </c>
      <c r="U50">
        <f t="shared" si="5"/>
        <v>2015</v>
      </c>
    </row>
    <row r="51" spans="1:21" ht="30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 s="9">
        <f t="shared" si="0"/>
        <v>100</v>
      </c>
      <c r="Q51">
        <f t="shared" si="1"/>
        <v>137.93</v>
      </c>
      <c r="R51">
        <f t="shared" si="2"/>
        <v>0</v>
      </c>
      <c r="S51" s="12">
        <f t="shared" si="3"/>
        <v>42271.176446759258</v>
      </c>
      <c r="T51" s="13">
        <f t="shared" si="4"/>
        <v>42301.176446759258</v>
      </c>
      <c r="U51">
        <f t="shared" si="5"/>
        <v>2015</v>
      </c>
    </row>
    <row r="52" spans="1:21" ht="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 s="9">
        <f t="shared" si="0"/>
        <v>100</v>
      </c>
      <c r="Q52">
        <f t="shared" si="1"/>
        <v>27.27</v>
      </c>
      <c r="R52">
        <f t="shared" si="2"/>
        <v>1</v>
      </c>
      <c r="S52" s="12">
        <f t="shared" si="3"/>
        <v>41995.752986111111</v>
      </c>
      <c r="T52" s="13">
        <f t="shared" si="4"/>
        <v>42034.708333333328</v>
      </c>
      <c r="U52">
        <f t="shared" si="5"/>
        <v>2014</v>
      </c>
    </row>
    <row r="53" spans="1:21" ht="60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 s="9">
        <f t="shared" si="0"/>
        <v>128</v>
      </c>
      <c r="Q53">
        <f t="shared" si="1"/>
        <v>118.34</v>
      </c>
      <c r="R53">
        <f t="shared" si="2"/>
        <v>0</v>
      </c>
      <c r="S53" s="12">
        <f t="shared" si="3"/>
        <v>42196.928668981483</v>
      </c>
      <c r="T53" s="13">
        <f t="shared" si="4"/>
        <v>42226.928668981483</v>
      </c>
      <c r="U53">
        <f t="shared" si="5"/>
        <v>2015</v>
      </c>
    </row>
    <row r="54" spans="1:21" ht="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 s="9">
        <f t="shared" si="0"/>
        <v>116</v>
      </c>
      <c r="Q54">
        <f t="shared" si="1"/>
        <v>223.48</v>
      </c>
      <c r="R54">
        <f t="shared" si="2"/>
        <v>0</v>
      </c>
      <c r="S54" s="12">
        <f t="shared" si="3"/>
        <v>41807.701921296299</v>
      </c>
      <c r="T54" s="13">
        <f t="shared" si="4"/>
        <v>41837.701921296299</v>
      </c>
      <c r="U54">
        <f t="shared" si="5"/>
        <v>2014</v>
      </c>
    </row>
    <row r="55" spans="1:21" ht="30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 s="9">
        <f t="shared" si="0"/>
        <v>110</v>
      </c>
      <c r="Q55">
        <f t="shared" si="1"/>
        <v>28.11</v>
      </c>
      <c r="R55">
        <f t="shared" si="2"/>
        <v>0</v>
      </c>
      <c r="S55" s="12">
        <f t="shared" si="3"/>
        <v>41719.549131944441</v>
      </c>
      <c r="T55" s="13">
        <f t="shared" si="4"/>
        <v>41733.916666666664</v>
      </c>
      <c r="U55">
        <f t="shared" si="5"/>
        <v>2014</v>
      </c>
    </row>
    <row r="56" spans="1:21" ht="60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 s="9">
        <f t="shared" si="0"/>
        <v>101</v>
      </c>
      <c r="Q56">
        <f t="shared" si="1"/>
        <v>194.23</v>
      </c>
      <c r="R56">
        <f t="shared" si="2"/>
        <v>0</v>
      </c>
      <c r="S56" s="12">
        <f t="shared" si="3"/>
        <v>42333.713206018518</v>
      </c>
      <c r="T56" s="13">
        <f t="shared" si="4"/>
        <v>42363.713206018518</v>
      </c>
      <c r="U56">
        <f t="shared" si="5"/>
        <v>2015</v>
      </c>
    </row>
    <row r="57" spans="1:21" ht="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 s="9">
        <f t="shared" si="0"/>
        <v>129</v>
      </c>
      <c r="Q57">
        <f t="shared" si="1"/>
        <v>128.94999999999999</v>
      </c>
      <c r="R57">
        <f t="shared" si="2"/>
        <v>0</v>
      </c>
      <c r="S57" s="12">
        <f t="shared" si="3"/>
        <v>42496.968935185185</v>
      </c>
      <c r="T57" s="13">
        <f t="shared" si="4"/>
        <v>42517.968935185185</v>
      </c>
      <c r="U57">
        <f t="shared" si="5"/>
        <v>2016</v>
      </c>
    </row>
    <row r="58" spans="1:21" ht="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 s="9">
        <f t="shared" si="0"/>
        <v>107</v>
      </c>
      <c r="Q58">
        <f t="shared" si="1"/>
        <v>49.32</v>
      </c>
      <c r="R58">
        <f t="shared" si="2"/>
        <v>0</v>
      </c>
      <c r="S58" s="12">
        <f t="shared" si="3"/>
        <v>42149.548888888887</v>
      </c>
      <c r="T58" s="13">
        <f t="shared" si="4"/>
        <v>42163.666666666672</v>
      </c>
      <c r="U58">
        <f t="shared" si="5"/>
        <v>2015</v>
      </c>
    </row>
    <row r="59" spans="1:21" ht="60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 s="9">
        <f t="shared" si="0"/>
        <v>102</v>
      </c>
      <c r="Q59">
        <f t="shared" si="1"/>
        <v>221.52</v>
      </c>
      <c r="R59">
        <f t="shared" si="2"/>
        <v>0</v>
      </c>
      <c r="S59" s="12">
        <f t="shared" si="3"/>
        <v>42089.83289351852</v>
      </c>
      <c r="T59" s="13">
        <f t="shared" si="4"/>
        <v>42119.83289351852</v>
      </c>
      <c r="U59">
        <f t="shared" si="5"/>
        <v>2015</v>
      </c>
    </row>
    <row r="60" spans="1:21" ht="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 s="9">
        <f t="shared" si="0"/>
        <v>103</v>
      </c>
      <c r="Q60">
        <f t="shared" si="1"/>
        <v>137.21</v>
      </c>
      <c r="R60">
        <f t="shared" si="2"/>
        <v>0</v>
      </c>
      <c r="S60" s="12">
        <f t="shared" si="3"/>
        <v>41932.745046296295</v>
      </c>
      <c r="T60" s="13">
        <f t="shared" si="4"/>
        <v>41962.786712962959</v>
      </c>
      <c r="U60">
        <f t="shared" si="5"/>
        <v>2014</v>
      </c>
    </row>
    <row r="61" spans="1:21" ht="60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 s="9">
        <f t="shared" si="0"/>
        <v>100</v>
      </c>
      <c r="Q61">
        <f t="shared" si="1"/>
        <v>606.82000000000005</v>
      </c>
      <c r="R61">
        <f t="shared" si="2"/>
        <v>0</v>
      </c>
      <c r="S61" s="12">
        <f t="shared" si="3"/>
        <v>42230.23583333334</v>
      </c>
      <c r="T61" s="13">
        <f t="shared" si="4"/>
        <v>42261.875</v>
      </c>
      <c r="U61">
        <f t="shared" si="5"/>
        <v>2015</v>
      </c>
    </row>
    <row r="62" spans="1:21" ht="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 s="9">
        <f t="shared" si="0"/>
        <v>103</v>
      </c>
      <c r="Q62">
        <f t="shared" si="1"/>
        <v>43.04</v>
      </c>
      <c r="R62">
        <f t="shared" si="2"/>
        <v>0</v>
      </c>
      <c r="S62" s="12">
        <f t="shared" si="3"/>
        <v>41701.901817129627</v>
      </c>
      <c r="T62" s="13">
        <f t="shared" si="4"/>
        <v>41721</v>
      </c>
      <c r="U62">
        <f t="shared" si="5"/>
        <v>2014</v>
      </c>
    </row>
    <row r="63" spans="1:21" ht="60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 s="9">
        <f t="shared" si="0"/>
        <v>148</v>
      </c>
      <c r="Q63">
        <f t="shared" si="1"/>
        <v>322.39</v>
      </c>
      <c r="R63">
        <f t="shared" si="2"/>
        <v>0</v>
      </c>
      <c r="S63" s="12">
        <f t="shared" si="3"/>
        <v>41409.814317129632</v>
      </c>
      <c r="T63" s="13">
        <f t="shared" si="4"/>
        <v>41431.814317129632</v>
      </c>
      <c r="U63">
        <f t="shared" si="5"/>
        <v>2013</v>
      </c>
    </row>
    <row r="64" spans="1:21" ht="60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 s="9">
        <f t="shared" si="0"/>
        <v>155</v>
      </c>
      <c r="Q64">
        <f t="shared" si="1"/>
        <v>96.71</v>
      </c>
      <c r="R64">
        <f t="shared" si="2"/>
        <v>0</v>
      </c>
      <c r="S64" s="12">
        <f t="shared" si="3"/>
        <v>41311.799513888887</v>
      </c>
      <c r="T64" s="13">
        <f t="shared" si="4"/>
        <v>41336.799513888887</v>
      </c>
      <c r="U64">
        <f t="shared" si="5"/>
        <v>2013</v>
      </c>
    </row>
    <row r="65" spans="1:21" ht="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 s="9">
        <f t="shared" si="0"/>
        <v>114</v>
      </c>
      <c r="Q65">
        <f t="shared" si="1"/>
        <v>35.47</v>
      </c>
      <c r="R65">
        <f t="shared" si="2"/>
        <v>0</v>
      </c>
      <c r="S65" s="12">
        <f t="shared" si="3"/>
        <v>41612.912187499998</v>
      </c>
      <c r="T65" s="13">
        <f t="shared" si="4"/>
        <v>41636.207638888889</v>
      </c>
      <c r="U65">
        <f t="shared" si="5"/>
        <v>2013</v>
      </c>
    </row>
    <row r="66" spans="1:21" ht="60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 s="9">
        <f t="shared" ref="P66:P129" si="6">ROUND(E66/D66*100,0)</f>
        <v>173</v>
      </c>
      <c r="Q66">
        <f t="shared" ref="Q66:Q129" si="7">IFERROR(ROUND(E66/L66,2),0)</f>
        <v>86.67</v>
      </c>
      <c r="R66">
        <f t="shared" ref="R66:R129" si="8">IF(D66&lt;1000,1,0)</f>
        <v>0</v>
      </c>
      <c r="S66" s="12">
        <f t="shared" ref="S66:S129" si="9">(((J66/60)/60)/24)+DATE(1970,1,1)</f>
        <v>41433.01829861111</v>
      </c>
      <c r="T66" s="13">
        <f t="shared" ref="T66:T129" si="10">(((I66/60)/60)/24)+DATE(1970,1,1)</f>
        <v>41463.01829861111</v>
      </c>
      <c r="U66">
        <f t="shared" ref="U66:U129" si="11">YEAR(S66)</f>
        <v>2013</v>
      </c>
    </row>
    <row r="67" spans="1:21" ht="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 s="9">
        <f t="shared" si="6"/>
        <v>108</v>
      </c>
      <c r="Q67">
        <f t="shared" si="7"/>
        <v>132.05000000000001</v>
      </c>
      <c r="R67">
        <f t="shared" si="8"/>
        <v>0</v>
      </c>
      <c r="S67" s="12">
        <f t="shared" si="9"/>
        <v>41835.821226851855</v>
      </c>
      <c r="T67" s="13">
        <f t="shared" si="10"/>
        <v>41862.249305555553</v>
      </c>
      <c r="U67">
        <f t="shared" si="11"/>
        <v>2014</v>
      </c>
    </row>
    <row r="68" spans="1:21" ht="30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 s="9">
        <f t="shared" si="6"/>
        <v>119</v>
      </c>
      <c r="Q68">
        <f t="shared" si="7"/>
        <v>91.23</v>
      </c>
      <c r="R68">
        <f t="shared" si="8"/>
        <v>0</v>
      </c>
      <c r="S68" s="12">
        <f t="shared" si="9"/>
        <v>42539.849768518514</v>
      </c>
      <c r="T68" s="13">
        <f t="shared" si="10"/>
        <v>42569.849768518514</v>
      </c>
      <c r="U68">
        <f t="shared" si="11"/>
        <v>2016</v>
      </c>
    </row>
    <row r="69" spans="1:21" ht="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 s="9">
        <f t="shared" si="6"/>
        <v>116</v>
      </c>
      <c r="Q69">
        <f t="shared" si="7"/>
        <v>116.25</v>
      </c>
      <c r="R69">
        <f t="shared" si="8"/>
        <v>0</v>
      </c>
      <c r="S69" s="12">
        <f t="shared" si="9"/>
        <v>41075.583379629628</v>
      </c>
      <c r="T69" s="13">
        <f t="shared" si="10"/>
        <v>41105.583379629628</v>
      </c>
      <c r="U69">
        <f t="shared" si="11"/>
        <v>2012</v>
      </c>
    </row>
    <row r="70" spans="1:21" ht="60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 s="9">
        <f t="shared" si="6"/>
        <v>127</v>
      </c>
      <c r="Q70">
        <f t="shared" si="7"/>
        <v>21.19</v>
      </c>
      <c r="R70">
        <f t="shared" si="8"/>
        <v>1</v>
      </c>
      <c r="S70" s="12">
        <f t="shared" si="9"/>
        <v>41663.569340277776</v>
      </c>
      <c r="T70" s="13">
        <f t="shared" si="10"/>
        <v>41693.569340277776</v>
      </c>
      <c r="U70">
        <f t="shared" si="11"/>
        <v>2014</v>
      </c>
    </row>
    <row r="71" spans="1:21" ht="60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 s="9">
        <f t="shared" si="6"/>
        <v>111</v>
      </c>
      <c r="Q71">
        <f t="shared" si="7"/>
        <v>62.33</v>
      </c>
      <c r="R71">
        <f t="shared" si="8"/>
        <v>0</v>
      </c>
      <c r="S71" s="12">
        <f t="shared" si="9"/>
        <v>40786.187789351854</v>
      </c>
      <c r="T71" s="13">
        <f t="shared" si="10"/>
        <v>40818.290972222225</v>
      </c>
      <c r="U71">
        <f t="shared" si="11"/>
        <v>2011</v>
      </c>
    </row>
    <row r="72" spans="1:21" ht="60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 s="9">
        <f t="shared" si="6"/>
        <v>127</v>
      </c>
      <c r="Q72">
        <f t="shared" si="7"/>
        <v>37.409999999999997</v>
      </c>
      <c r="R72">
        <f t="shared" si="8"/>
        <v>1</v>
      </c>
      <c r="S72" s="12">
        <f t="shared" si="9"/>
        <v>40730.896354166667</v>
      </c>
      <c r="T72" s="13">
        <f t="shared" si="10"/>
        <v>40790.896354166667</v>
      </c>
      <c r="U72">
        <f t="shared" si="11"/>
        <v>2011</v>
      </c>
    </row>
    <row r="73" spans="1:21" ht="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 s="9">
        <f t="shared" si="6"/>
        <v>124</v>
      </c>
      <c r="Q73">
        <f t="shared" si="7"/>
        <v>69.72</v>
      </c>
      <c r="R73">
        <f t="shared" si="8"/>
        <v>0</v>
      </c>
      <c r="S73" s="12">
        <f t="shared" si="9"/>
        <v>40997.271493055552</v>
      </c>
      <c r="T73" s="13">
        <f t="shared" si="10"/>
        <v>41057.271493055552</v>
      </c>
      <c r="U73">
        <f t="shared" si="11"/>
        <v>2012</v>
      </c>
    </row>
    <row r="74" spans="1:21" ht="60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 s="9">
        <f t="shared" si="6"/>
        <v>108</v>
      </c>
      <c r="Q74">
        <f t="shared" si="7"/>
        <v>58.17</v>
      </c>
      <c r="R74">
        <f t="shared" si="8"/>
        <v>0</v>
      </c>
      <c r="S74" s="12">
        <f t="shared" si="9"/>
        <v>41208.010196759256</v>
      </c>
      <c r="T74" s="13">
        <f t="shared" si="10"/>
        <v>41228</v>
      </c>
      <c r="U74">
        <f t="shared" si="11"/>
        <v>2012</v>
      </c>
    </row>
    <row r="75" spans="1:21" ht="60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 s="9">
        <f t="shared" si="6"/>
        <v>100</v>
      </c>
      <c r="Q75">
        <f t="shared" si="7"/>
        <v>50</v>
      </c>
      <c r="R75">
        <f t="shared" si="8"/>
        <v>1</v>
      </c>
      <c r="S75" s="12">
        <f t="shared" si="9"/>
        <v>40587.75675925926</v>
      </c>
      <c r="T75" s="13">
        <f t="shared" si="10"/>
        <v>40666.165972222225</v>
      </c>
      <c r="U75">
        <f t="shared" si="11"/>
        <v>2011</v>
      </c>
    </row>
    <row r="76" spans="1:21" ht="60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 s="9">
        <f t="shared" si="6"/>
        <v>113</v>
      </c>
      <c r="Q76">
        <f t="shared" si="7"/>
        <v>19.47</v>
      </c>
      <c r="R76">
        <f t="shared" si="8"/>
        <v>1</v>
      </c>
      <c r="S76" s="12">
        <f t="shared" si="9"/>
        <v>42360.487210648149</v>
      </c>
      <c r="T76" s="13">
        <f t="shared" si="10"/>
        <v>42390.487210648149</v>
      </c>
      <c r="U76">
        <f t="shared" si="11"/>
        <v>2015</v>
      </c>
    </row>
    <row r="77" spans="1:21" ht="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 s="9">
        <f t="shared" si="6"/>
        <v>115</v>
      </c>
      <c r="Q77">
        <f t="shared" si="7"/>
        <v>85.96</v>
      </c>
      <c r="R77">
        <f t="shared" si="8"/>
        <v>0</v>
      </c>
      <c r="S77" s="12">
        <f t="shared" si="9"/>
        <v>41357.209166666667</v>
      </c>
      <c r="T77" s="13">
        <f t="shared" si="10"/>
        <v>41387.209166666667</v>
      </c>
      <c r="U77">
        <f t="shared" si="11"/>
        <v>2013</v>
      </c>
    </row>
    <row r="78" spans="1:21" ht="60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 s="9">
        <f t="shared" si="6"/>
        <v>153</v>
      </c>
      <c r="Q78">
        <f t="shared" si="7"/>
        <v>30.67</v>
      </c>
      <c r="R78">
        <f t="shared" si="8"/>
        <v>1</v>
      </c>
      <c r="S78" s="12">
        <f t="shared" si="9"/>
        <v>40844.691643518519</v>
      </c>
      <c r="T78" s="13">
        <f t="shared" si="10"/>
        <v>40904.733310185184</v>
      </c>
      <c r="U78">
        <f t="shared" si="11"/>
        <v>2011</v>
      </c>
    </row>
    <row r="79" spans="1:21" ht="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 s="9">
        <f t="shared" si="6"/>
        <v>393</v>
      </c>
      <c r="Q79">
        <f t="shared" si="7"/>
        <v>60.38</v>
      </c>
      <c r="R79">
        <f t="shared" si="8"/>
        <v>1</v>
      </c>
      <c r="S79" s="12">
        <f t="shared" si="9"/>
        <v>40997.144872685189</v>
      </c>
      <c r="T79" s="13">
        <f t="shared" si="10"/>
        <v>41050.124305555553</v>
      </c>
      <c r="U79">
        <f t="shared" si="11"/>
        <v>2012</v>
      </c>
    </row>
    <row r="80" spans="1:21" ht="10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 s="9">
        <f t="shared" si="6"/>
        <v>2702</v>
      </c>
      <c r="Q80">
        <f t="shared" si="7"/>
        <v>38.6</v>
      </c>
      <c r="R80">
        <f t="shared" si="8"/>
        <v>1</v>
      </c>
      <c r="S80" s="12">
        <f t="shared" si="9"/>
        <v>42604.730567129634</v>
      </c>
      <c r="T80" s="13">
        <f t="shared" si="10"/>
        <v>42614.730567129634</v>
      </c>
      <c r="U80">
        <f t="shared" si="11"/>
        <v>2016</v>
      </c>
    </row>
    <row r="81" spans="1:21" ht="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 s="9">
        <f t="shared" si="6"/>
        <v>127</v>
      </c>
      <c r="Q81">
        <f t="shared" si="7"/>
        <v>40.270000000000003</v>
      </c>
      <c r="R81">
        <f t="shared" si="8"/>
        <v>0</v>
      </c>
      <c r="S81" s="12">
        <f t="shared" si="9"/>
        <v>41724.776539351849</v>
      </c>
      <c r="T81" s="13">
        <f t="shared" si="10"/>
        <v>41754.776539351849</v>
      </c>
      <c r="U81">
        <f t="shared" si="11"/>
        <v>2014</v>
      </c>
    </row>
    <row r="82" spans="1:21" ht="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 s="9">
        <f t="shared" si="6"/>
        <v>107</v>
      </c>
      <c r="Q82">
        <f t="shared" si="7"/>
        <v>273.83</v>
      </c>
      <c r="R82">
        <f t="shared" si="8"/>
        <v>0</v>
      </c>
      <c r="S82" s="12">
        <f t="shared" si="9"/>
        <v>41583.083981481483</v>
      </c>
      <c r="T82" s="13">
        <f t="shared" si="10"/>
        <v>41618.083981481483</v>
      </c>
      <c r="U82">
        <f t="shared" si="11"/>
        <v>2013</v>
      </c>
    </row>
    <row r="83" spans="1:21" ht="60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 s="9">
        <f t="shared" si="6"/>
        <v>198</v>
      </c>
      <c r="Q83">
        <f t="shared" si="7"/>
        <v>53.04</v>
      </c>
      <c r="R83">
        <f t="shared" si="8"/>
        <v>1</v>
      </c>
      <c r="S83" s="12">
        <f t="shared" si="9"/>
        <v>41100.158877314818</v>
      </c>
      <c r="T83" s="13">
        <f t="shared" si="10"/>
        <v>41104.126388888886</v>
      </c>
      <c r="U83">
        <f t="shared" si="11"/>
        <v>2012</v>
      </c>
    </row>
    <row r="84" spans="1:21" ht="60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 s="9">
        <f t="shared" si="6"/>
        <v>100</v>
      </c>
      <c r="Q84">
        <f t="shared" si="7"/>
        <v>40.01</v>
      </c>
      <c r="R84">
        <f t="shared" si="8"/>
        <v>0</v>
      </c>
      <c r="S84" s="12">
        <f t="shared" si="9"/>
        <v>40795.820150462961</v>
      </c>
      <c r="T84" s="13">
        <f t="shared" si="10"/>
        <v>40825.820150462961</v>
      </c>
      <c r="U84">
        <f t="shared" si="11"/>
        <v>2011</v>
      </c>
    </row>
    <row r="85" spans="1:21" ht="60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 s="9">
        <f t="shared" si="6"/>
        <v>103</v>
      </c>
      <c r="Q85">
        <f t="shared" si="7"/>
        <v>15.77</v>
      </c>
      <c r="R85">
        <f t="shared" si="8"/>
        <v>1</v>
      </c>
      <c r="S85" s="12">
        <f t="shared" si="9"/>
        <v>42042.615613425922</v>
      </c>
      <c r="T85" s="13">
        <f t="shared" si="10"/>
        <v>42057.479166666672</v>
      </c>
      <c r="U85">
        <f t="shared" si="11"/>
        <v>2015</v>
      </c>
    </row>
    <row r="86" spans="1:21" ht="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 s="9">
        <f t="shared" si="6"/>
        <v>100</v>
      </c>
      <c r="Q86">
        <f t="shared" si="7"/>
        <v>71.430000000000007</v>
      </c>
      <c r="R86">
        <f t="shared" si="8"/>
        <v>1</v>
      </c>
      <c r="S86" s="12">
        <f t="shared" si="9"/>
        <v>40648.757939814815</v>
      </c>
      <c r="T86" s="13">
        <f t="shared" si="10"/>
        <v>40678.757939814815</v>
      </c>
      <c r="U86">
        <f t="shared" si="11"/>
        <v>2011</v>
      </c>
    </row>
    <row r="87" spans="1:21" ht="60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 s="9">
        <f t="shared" si="6"/>
        <v>126</v>
      </c>
      <c r="Q87">
        <f t="shared" si="7"/>
        <v>71.709999999999994</v>
      </c>
      <c r="R87">
        <f t="shared" si="8"/>
        <v>0</v>
      </c>
      <c r="S87" s="12">
        <f t="shared" si="9"/>
        <v>40779.125428240739</v>
      </c>
      <c r="T87" s="13">
        <f t="shared" si="10"/>
        <v>40809.125428240739</v>
      </c>
      <c r="U87">
        <f t="shared" si="11"/>
        <v>2011</v>
      </c>
    </row>
    <row r="88" spans="1:21" ht="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 s="9">
        <f t="shared" si="6"/>
        <v>106</v>
      </c>
      <c r="Q88">
        <f t="shared" si="7"/>
        <v>375.76</v>
      </c>
      <c r="R88">
        <f t="shared" si="8"/>
        <v>0</v>
      </c>
      <c r="S88" s="12">
        <f t="shared" si="9"/>
        <v>42291.556076388893</v>
      </c>
      <c r="T88" s="13">
        <f t="shared" si="10"/>
        <v>42365.59774305555</v>
      </c>
      <c r="U88">
        <f t="shared" si="11"/>
        <v>2015</v>
      </c>
    </row>
    <row r="89" spans="1:21" ht="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 s="9">
        <f t="shared" si="6"/>
        <v>105</v>
      </c>
      <c r="Q89">
        <f t="shared" si="7"/>
        <v>104.6</v>
      </c>
      <c r="R89">
        <f t="shared" si="8"/>
        <v>0</v>
      </c>
      <c r="S89" s="12">
        <f t="shared" si="9"/>
        <v>40322.53938657407</v>
      </c>
      <c r="T89" s="13">
        <f t="shared" si="10"/>
        <v>40332.070138888892</v>
      </c>
      <c r="U89">
        <f t="shared" si="11"/>
        <v>2010</v>
      </c>
    </row>
    <row r="90" spans="1:21" ht="60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 s="9">
        <f t="shared" si="6"/>
        <v>103</v>
      </c>
      <c r="Q90">
        <f t="shared" si="7"/>
        <v>60</v>
      </c>
      <c r="R90">
        <f t="shared" si="8"/>
        <v>0</v>
      </c>
      <c r="S90" s="12">
        <f t="shared" si="9"/>
        <v>41786.65892361111</v>
      </c>
      <c r="T90" s="13">
        <f t="shared" si="10"/>
        <v>41812.65892361111</v>
      </c>
      <c r="U90">
        <f t="shared" si="11"/>
        <v>2014</v>
      </c>
    </row>
    <row r="91" spans="1:21" ht="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 s="9">
        <f t="shared" si="6"/>
        <v>115</v>
      </c>
      <c r="Q91">
        <f t="shared" si="7"/>
        <v>123.29</v>
      </c>
      <c r="R91">
        <f t="shared" si="8"/>
        <v>0</v>
      </c>
      <c r="S91" s="12">
        <f t="shared" si="9"/>
        <v>41402.752222222225</v>
      </c>
      <c r="T91" s="13">
        <f t="shared" si="10"/>
        <v>41427.752222222225</v>
      </c>
      <c r="U91">
        <f t="shared" si="11"/>
        <v>2013</v>
      </c>
    </row>
    <row r="92" spans="1:21" ht="30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 s="9">
        <f t="shared" si="6"/>
        <v>100</v>
      </c>
      <c r="Q92">
        <f t="shared" si="7"/>
        <v>31.38</v>
      </c>
      <c r="R92">
        <f t="shared" si="8"/>
        <v>1</v>
      </c>
      <c r="S92" s="12">
        <f t="shared" si="9"/>
        <v>40706.297442129631</v>
      </c>
      <c r="T92" s="13">
        <f t="shared" si="10"/>
        <v>40736.297442129631</v>
      </c>
      <c r="U92">
        <f t="shared" si="11"/>
        <v>2011</v>
      </c>
    </row>
    <row r="93" spans="1:21" ht="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 s="9">
        <f t="shared" si="6"/>
        <v>120</v>
      </c>
      <c r="Q93">
        <f t="shared" si="7"/>
        <v>78.260000000000005</v>
      </c>
      <c r="R93">
        <f t="shared" si="8"/>
        <v>0</v>
      </c>
      <c r="S93" s="12">
        <f t="shared" si="9"/>
        <v>40619.402361111112</v>
      </c>
      <c r="T93" s="13">
        <f t="shared" si="10"/>
        <v>40680.402361111112</v>
      </c>
      <c r="U93">
        <f t="shared" si="11"/>
        <v>2011</v>
      </c>
    </row>
    <row r="94" spans="1:21" ht="60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 s="9">
        <f t="shared" si="6"/>
        <v>105</v>
      </c>
      <c r="Q94">
        <f t="shared" si="7"/>
        <v>122.33</v>
      </c>
      <c r="R94">
        <f t="shared" si="8"/>
        <v>0</v>
      </c>
      <c r="S94" s="12">
        <f t="shared" si="9"/>
        <v>42721.198877314819</v>
      </c>
      <c r="T94" s="13">
        <f t="shared" si="10"/>
        <v>42767.333333333328</v>
      </c>
      <c r="U94">
        <f t="shared" si="11"/>
        <v>2016</v>
      </c>
    </row>
    <row r="95" spans="1:21" ht="60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 s="9">
        <f t="shared" si="6"/>
        <v>111</v>
      </c>
      <c r="Q95">
        <f t="shared" si="7"/>
        <v>73.73</v>
      </c>
      <c r="R95">
        <f t="shared" si="8"/>
        <v>0</v>
      </c>
      <c r="S95" s="12">
        <f t="shared" si="9"/>
        <v>41065.858067129629</v>
      </c>
      <c r="T95" s="13">
        <f t="shared" si="10"/>
        <v>41093.875</v>
      </c>
      <c r="U95">
        <f t="shared" si="11"/>
        <v>2012</v>
      </c>
    </row>
    <row r="96" spans="1:21" ht="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 s="9">
        <f t="shared" si="6"/>
        <v>104</v>
      </c>
      <c r="Q96">
        <f t="shared" si="7"/>
        <v>21.67</v>
      </c>
      <c r="R96">
        <f t="shared" si="8"/>
        <v>1</v>
      </c>
      <c r="S96" s="12">
        <f t="shared" si="9"/>
        <v>41716.717847222222</v>
      </c>
      <c r="T96" s="13">
        <f t="shared" si="10"/>
        <v>41736.717847222222</v>
      </c>
      <c r="U96">
        <f t="shared" si="11"/>
        <v>2014</v>
      </c>
    </row>
    <row r="97" spans="1:21" ht="60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 s="9">
        <f t="shared" si="6"/>
        <v>131</v>
      </c>
      <c r="Q97">
        <f t="shared" si="7"/>
        <v>21.9</v>
      </c>
      <c r="R97">
        <f t="shared" si="8"/>
        <v>1</v>
      </c>
      <c r="S97" s="12">
        <f t="shared" si="9"/>
        <v>40935.005104166667</v>
      </c>
      <c r="T97" s="13">
        <f t="shared" si="10"/>
        <v>40965.005104166667</v>
      </c>
      <c r="U97">
        <f t="shared" si="11"/>
        <v>2012</v>
      </c>
    </row>
    <row r="98" spans="1:21" ht="60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 s="9">
        <f t="shared" si="6"/>
        <v>115</v>
      </c>
      <c r="Q98">
        <f t="shared" si="7"/>
        <v>50.59</v>
      </c>
      <c r="R98">
        <f t="shared" si="8"/>
        <v>0</v>
      </c>
      <c r="S98" s="12">
        <f t="shared" si="9"/>
        <v>40324.662511574075</v>
      </c>
      <c r="T98" s="13">
        <f t="shared" si="10"/>
        <v>40391.125</v>
      </c>
      <c r="U98">
        <f t="shared" si="11"/>
        <v>2010</v>
      </c>
    </row>
    <row r="99" spans="1:21" ht="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 s="9">
        <f t="shared" si="6"/>
        <v>106</v>
      </c>
      <c r="Q99">
        <f t="shared" si="7"/>
        <v>53.13</v>
      </c>
      <c r="R99">
        <f t="shared" si="8"/>
        <v>1</v>
      </c>
      <c r="S99" s="12">
        <f t="shared" si="9"/>
        <v>40706.135208333333</v>
      </c>
      <c r="T99" s="13">
        <f t="shared" si="10"/>
        <v>40736.135208333333</v>
      </c>
      <c r="U99">
        <f t="shared" si="11"/>
        <v>2011</v>
      </c>
    </row>
    <row r="100" spans="1:21" ht="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 s="9">
        <f t="shared" si="6"/>
        <v>106</v>
      </c>
      <c r="Q100">
        <f t="shared" si="7"/>
        <v>56.67</v>
      </c>
      <c r="R100">
        <f t="shared" si="8"/>
        <v>0</v>
      </c>
      <c r="S100" s="12">
        <f t="shared" si="9"/>
        <v>41214.79483796296</v>
      </c>
      <c r="T100" s="13">
        <f t="shared" si="10"/>
        <v>41250.979166666664</v>
      </c>
      <c r="U100">
        <f t="shared" si="11"/>
        <v>2012</v>
      </c>
    </row>
    <row r="101" spans="1:21" ht="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 s="9">
        <f t="shared" si="6"/>
        <v>106</v>
      </c>
      <c r="Q101">
        <f t="shared" si="7"/>
        <v>40.78</v>
      </c>
      <c r="R101">
        <f t="shared" si="8"/>
        <v>0</v>
      </c>
      <c r="S101" s="12">
        <f t="shared" si="9"/>
        <v>41631.902766203704</v>
      </c>
      <c r="T101" s="13">
        <f t="shared" si="10"/>
        <v>41661.902766203704</v>
      </c>
      <c r="U101">
        <f t="shared" si="11"/>
        <v>2013</v>
      </c>
    </row>
    <row r="102" spans="1:21" ht="60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 s="9">
        <f t="shared" si="6"/>
        <v>100</v>
      </c>
      <c r="Q102">
        <f t="shared" si="7"/>
        <v>192.31</v>
      </c>
      <c r="R102">
        <f t="shared" si="8"/>
        <v>0</v>
      </c>
      <c r="S102" s="12">
        <f t="shared" si="9"/>
        <v>41197.753310185188</v>
      </c>
      <c r="T102" s="13">
        <f t="shared" si="10"/>
        <v>41217.794976851852</v>
      </c>
      <c r="U102">
        <f t="shared" si="11"/>
        <v>2012</v>
      </c>
    </row>
    <row r="103" spans="1:21" ht="60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 s="9">
        <f t="shared" si="6"/>
        <v>100</v>
      </c>
      <c r="Q103">
        <f t="shared" si="7"/>
        <v>100</v>
      </c>
      <c r="R103">
        <f t="shared" si="8"/>
        <v>0</v>
      </c>
      <c r="S103" s="12">
        <f t="shared" si="9"/>
        <v>41274.776736111111</v>
      </c>
      <c r="T103" s="13">
        <f t="shared" si="10"/>
        <v>41298.776736111111</v>
      </c>
      <c r="U103">
        <f t="shared" si="11"/>
        <v>2012</v>
      </c>
    </row>
    <row r="104" spans="1:21" ht="60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 s="9">
        <f t="shared" si="6"/>
        <v>128</v>
      </c>
      <c r="Q104">
        <f t="shared" si="7"/>
        <v>117.92</v>
      </c>
      <c r="R104">
        <f t="shared" si="8"/>
        <v>0</v>
      </c>
      <c r="S104" s="12">
        <f t="shared" si="9"/>
        <v>40505.131168981483</v>
      </c>
      <c r="T104" s="13">
        <f t="shared" si="10"/>
        <v>40535.131168981483</v>
      </c>
      <c r="U104">
        <f t="shared" si="11"/>
        <v>2010</v>
      </c>
    </row>
    <row r="105" spans="1:21" ht="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 s="9">
        <f t="shared" si="6"/>
        <v>105</v>
      </c>
      <c r="Q105">
        <f t="shared" si="7"/>
        <v>27.9</v>
      </c>
      <c r="R105">
        <f t="shared" si="8"/>
        <v>0</v>
      </c>
      <c r="S105" s="12">
        <f t="shared" si="9"/>
        <v>41682.805902777778</v>
      </c>
      <c r="T105" s="13">
        <f t="shared" si="10"/>
        <v>41705.805902777778</v>
      </c>
      <c r="U105">
        <f t="shared" si="11"/>
        <v>2014</v>
      </c>
    </row>
    <row r="106" spans="1:21" ht="30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 s="9">
        <f t="shared" si="6"/>
        <v>120</v>
      </c>
      <c r="Q106">
        <f t="shared" si="7"/>
        <v>60</v>
      </c>
      <c r="R106">
        <f t="shared" si="8"/>
        <v>1</v>
      </c>
      <c r="S106" s="12">
        <f t="shared" si="9"/>
        <v>40612.695208333331</v>
      </c>
      <c r="T106" s="13">
        <f t="shared" si="10"/>
        <v>40636.041666666664</v>
      </c>
      <c r="U106">
        <f t="shared" si="11"/>
        <v>2011</v>
      </c>
    </row>
    <row r="107" spans="1:21" ht="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 s="9">
        <f t="shared" si="6"/>
        <v>107</v>
      </c>
      <c r="Q107">
        <f t="shared" si="7"/>
        <v>39.380000000000003</v>
      </c>
      <c r="R107">
        <f t="shared" si="8"/>
        <v>0</v>
      </c>
      <c r="S107" s="12">
        <f t="shared" si="9"/>
        <v>42485.724768518514</v>
      </c>
      <c r="T107" s="13">
        <f t="shared" si="10"/>
        <v>42504</v>
      </c>
      <c r="U107">
        <f t="shared" si="11"/>
        <v>2016</v>
      </c>
    </row>
    <row r="108" spans="1:2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 s="9">
        <f t="shared" si="6"/>
        <v>101</v>
      </c>
      <c r="Q108">
        <f t="shared" si="7"/>
        <v>186.11</v>
      </c>
      <c r="R108">
        <f t="shared" si="8"/>
        <v>0</v>
      </c>
      <c r="S108" s="12">
        <f t="shared" si="9"/>
        <v>40987.776631944449</v>
      </c>
      <c r="T108" s="13">
        <f t="shared" si="10"/>
        <v>41001.776631944449</v>
      </c>
      <c r="U108">
        <f t="shared" si="11"/>
        <v>2012</v>
      </c>
    </row>
    <row r="109" spans="1:21" ht="60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 s="9">
        <f t="shared" si="6"/>
        <v>102</v>
      </c>
      <c r="Q109">
        <f t="shared" si="7"/>
        <v>111.38</v>
      </c>
      <c r="R109">
        <f t="shared" si="8"/>
        <v>0</v>
      </c>
      <c r="S109" s="12">
        <f t="shared" si="9"/>
        <v>40635.982488425929</v>
      </c>
      <c r="T109" s="13">
        <f t="shared" si="10"/>
        <v>40657.982488425929</v>
      </c>
      <c r="U109">
        <f t="shared" si="11"/>
        <v>2011</v>
      </c>
    </row>
    <row r="110" spans="1:21" ht="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 s="9">
        <f t="shared" si="6"/>
        <v>247</v>
      </c>
      <c r="Q110">
        <f t="shared" si="7"/>
        <v>78.72</v>
      </c>
      <c r="R110">
        <f t="shared" si="8"/>
        <v>0</v>
      </c>
      <c r="S110" s="12">
        <f t="shared" si="9"/>
        <v>41365.613078703704</v>
      </c>
      <c r="T110" s="13">
        <f t="shared" si="10"/>
        <v>41425.613078703704</v>
      </c>
      <c r="U110">
        <f t="shared" si="11"/>
        <v>2013</v>
      </c>
    </row>
    <row r="111" spans="1:21" ht="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 s="9">
        <f t="shared" si="6"/>
        <v>220</v>
      </c>
      <c r="Q111">
        <f t="shared" si="7"/>
        <v>46.7</v>
      </c>
      <c r="R111">
        <f t="shared" si="8"/>
        <v>0</v>
      </c>
      <c r="S111" s="12">
        <f t="shared" si="9"/>
        <v>40570.025810185187</v>
      </c>
      <c r="T111" s="13">
        <f t="shared" si="10"/>
        <v>40600.025810185187</v>
      </c>
      <c r="U111">
        <f t="shared" si="11"/>
        <v>2011</v>
      </c>
    </row>
    <row r="112" spans="1:21" ht="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 s="9">
        <f t="shared" si="6"/>
        <v>131</v>
      </c>
      <c r="Q112">
        <f t="shared" si="7"/>
        <v>65.38</v>
      </c>
      <c r="R112">
        <f t="shared" si="8"/>
        <v>0</v>
      </c>
      <c r="S112" s="12">
        <f t="shared" si="9"/>
        <v>41557.949687500004</v>
      </c>
      <c r="T112" s="13">
        <f t="shared" si="10"/>
        <v>41592.249305555553</v>
      </c>
      <c r="U112">
        <f t="shared" si="11"/>
        <v>2013</v>
      </c>
    </row>
    <row r="113" spans="1:21" ht="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 s="9">
        <f t="shared" si="6"/>
        <v>155</v>
      </c>
      <c r="Q113">
        <f t="shared" si="7"/>
        <v>102.08</v>
      </c>
      <c r="R113">
        <f t="shared" si="8"/>
        <v>0</v>
      </c>
      <c r="S113" s="12">
        <f t="shared" si="9"/>
        <v>42125.333182870367</v>
      </c>
      <c r="T113" s="13">
        <f t="shared" si="10"/>
        <v>42155.333182870367</v>
      </c>
      <c r="U113">
        <f t="shared" si="11"/>
        <v>2015</v>
      </c>
    </row>
    <row r="114" spans="1:21" ht="60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 s="9">
        <f t="shared" si="6"/>
        <v>104</v>
      </c>
      <c r="Q114">
        <f t="shared" si="7"/>
        <v>64.2</v>
      </c>
      <c r="R114">
        <f t="shared" si="8"/>
        <v>0</v>
      </c>
      <c r="S114" s="12">
        <f t="shared" si="9"/>
        <v>41718.043032407404</v>
      </c>
      <c r="T114" s="13">
        <f t="shared" si="10"/>
        <v>41742.083333333336</v>
      </c>
      <c r="U114">
        <f t="shared" si="11"/>
        <v>2014</v>
      </c>
    </row>
    <row r="115" spans="1:21" ht="30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 s="9">
        <f t="shared" si="6"/>
        <v>141</v>
      </c>
      <c r="Q115">
        <f t="shared" si="7"/>
        <v>90.38</v>
      </c>
      <c r="R115">
        <f t="shared" si="8"/>
        <v>0</v>
      </c>
      <c r="S115" s="12">
        <f t="shared" si="9"/>
        <v>40753.758425925924</v>
      </c>
      <c r="T115" s="13">
        <f t="shared" si="10"/>
        <v>40761.625</v>
      </c>
      <c r="U115">
        <f t="shared" si="11"/>
        <v>2011</v>
      </c>
    </row>
    <row r="116" spans="1:21" ht="60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 s="9">
        <f t="shared" si="6"/>
        <v>103</v>
      </c>
      <c r="Q116">
        <f t="shared" si="7"/>
        <v>88.57</v>
      </c>
      <c r="R116">
        <f t="shared" si="8"/>
        <v>0</v>
      </c>
      <c r="S116" s="12">
        <f t="shared" si="9"/>
        <v>40861.27416666667</v>
      </c>
      <c r="T116" s="13">
        <f t="shared" si="10"/>
        <v>40921.27416666667</v>
      </c>
      <c r="U116">
        <f t="shared" si="11"/>
        <v>2011</v>
      </c>
    </row>
    <row r="117" spans="1:21" ht="30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 s="9">
        <f t="shared" si="6"/>
        <v>140</v>
      </c>
      <c r="Q117">
        <f t="shared" si="7"/>
        <v>28.73</v>
      </c>
      <c r="R117">
        <f t="shared" si="8"/>
        <v>1</v>
      </c>
      <c r="S117" s="12">
        <f t="shared" si="9"/>
        <v>40918.738935185182</v>
      </c>
      <c r="T117" s="13">
        <f t="shared" si="10"/>
        <v>40943.738935185182</v>
      </c>
      <c r="U117">
        <f t="shared" si="11"/>
        <v>2012</v>
      </c>
    </row>
    <row r="118" spans="1:21" ht="60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 s="9">
        <f t="shared" si="6"/>
        <v>114</v>
      </c>
      <c r="Q118">
        <f t="shared" si="7"/>
        <v>69.790000000000006</v>
      </c>
      <c r="R118">
        <f t="shared" si="8"/>
        <v>0</v>
      </c>
      <c r="S118" s="12">
        <f t="shared" si="9"/>
        <v>40595.497164351851</v>
      </c>
      <c r="T118" s="13">
        <f t="shared" si="10"/>
        <v>40641.455497685187</v>
      </c>
      <c r="U118">
        <f t="shared" si="11"/>
        <v>2011</v>
      </c>
    </row>
    <row r="119" spans="1:21" ht="60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 s="9">
        <f t="shared" si="6"/>
        <v>100</v>
      </c>
      <c r="Q119">
        <f t="shared" si="7"/>
        <v>167.49</v>
      </c>
      <c r="R119">
        <f t="shared" si="8"/>
        <v>0</v>
      </c>
      <c r="S119" s="12">
        <f t="shared" si="9"/>
        <v>40248.834999999999</v>
      </c>
      <c r="T119" s="13">
        <f t="shared" si="10"/>
        <v>40338.791666666664</v>
      </c>
      <c r="U119">
        <f t="shared" si="11"/>
        <v>2010</v>
      </c>
    </row>
    <row r="120" spans="1:21" ht="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 s="9">
        <f t="shared" si="6"/>
        <v>113</v>
      </c>
      <c r="Q120">
        <f t="shared" si="7"/>
        <v>144.91</v>
      </c>
      <c r="R120">
        <f t="shared" si="8"/>
        <v>0</v>
      </c>
      <c r="S120" s="12">
        <f t="shared" si="9"/>
        <v>40723.053657407407</v>
      </c>
      <c r="T120" s="13">
        <f t="shared" si="10"/>
        <v>40753.053657407407</v>
      </c>
      <c r="U120">
        <f t="shared" si="11"/>
        <v>2011</v>
      </c>
    </row>
    <row r="121" spans="1:21" ht="60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 s="9">
        <f t="shared" si="6"/>
        <v>105</v>
      </c>
      <c r="Q121">
        <f t="shared" si="7"/>
        <v>91.84</v>
      </c>
      <c r="R121">
        <f t="shared" si="8"/>
        <v>0</v>
      </c>
      <c r="S121" s="12">
        <f t="shared" si="9"/>
        <v>40739.069282407407</v>
      </c>
      <c r="T121" s="13">
        <f t="shared" si="10"/>
        <v>40768.958333333336</v>
      </c>
      <c r="U121">
        <f t="shared" si="11"/>
        <v>2011</v>
      </c>
    </row>
    <row r="122" spans="1:21" ht="60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 s="9">
        <f t="shared" si="6"/>
        <v>0</v>
      </c>
      <c r="Q122">
        <f t="shared" si="7"/>
        <v>10</v>
      </c>
      <c r="R122">
        <f t="shared" si="8"/>
        <v>0</v>
      </c>
      <c r="S122" s="12">
        <f t="shared" si="9"/>
        <v>42616.049849537041</v>
      </c>
      <c r="T122" s="13">
        <f t="shared" si="10"/>
        <v>42646.049849537041</v>
      </c>
      <c r="U122">
        <f t="shared" si="11"/>
        <v>2016</v>
      </c>
    </row>
    <row r="123" spans="1:21" ht="60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 s="9">
        <f t="shared" si="6"/>
        <v>0</v>
      </c>
      <c r="Q123">
        <f t="shared" si="7"/>
        <v>1</v>
      </c>
      <c r="R123">
        <f t="shared" si="8"/>
        <v>0</v>
      </c>
      <c r="S123" s="12">
        <f t="shared" si="9"/>
        <v>42096.704976851848</v>
      </c>
      <c r="T123" s="13">
        <f t="shared" si="10"/>
        <v>42112.427777777775</v>
      </c>
      <c r="U123">
        <f t="shared" si="11"/>
        <v>2015</v>
      </c>
    </row>
    <row r="124" spans="1:21" ht="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 t="s">
        <v>7235</v>
      </c>
      <c r="M124" t="b">
        <v>0</v>
      </c>
      <c r="N124" t="s">
        <v>8266</v>
      </c>
      <c r="O124" t="s">
        <v>8269</v>
      </c>
      <c r="P124" s="9">
        <f t="shared" si="6"/>
        <v>0</v>
      </c>
      <c r="Q124">
        <f t="shared" si="7"/>
        <v>0</v>
      </c>
      <c r="R124">
        <f t="shared" si="8"/>
        <v>0</v>
      </c>
      <c r="S124" s="12">
        <f t="shared" si="9"/>
        <v>42593.431793981479</v>
      </c>
      <c r="T124" s="13">
        <f t="shared" si="10"/>
        <v>42653.431793981479</v>
      </c>
      <c r="U124">
        <f t="shared" si="11"/>
        <v>2016</v>
      </c>
    </row>
    <row r="125" spans="1:21" ht="60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 s="9">
        <f t="shared" si="6"/>
        <v>0</v>
      </c>
      <c r="Q125">
        <f t="shared" si="7"/>
        <v>25.17</v>
      </c>
      <c r="R125">
        <f t="shared" si="8"/>
        <v>0</v>
      </c>
      <c r="S125" s="12">
        <f t="shared" si="9"/>
        <v>41904.781990740739</v>
      </c>
      <c r="T125" s="13">
        <f t="shared" si="10"/>
        <v>41940.916666666664</v>
      </c>
      <c r="U125">
        <f t="shared" si="11"/>
        <v>2014</v>
      </c>
    </row>
    <row r="126" spans="1:21" ht="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 t="s">
        <v>7235</v>
      </c>
      <c r="M126" t="b">
        <v>0</v>
      </c>
      <c r="N126" t="s">
        <v>8266</v>
      </c>
      <c r="O126" t="s">
        <v>8269</v>
      </c>
      <c r="P126" s="9">
        <f t="shared" si="6"/>
        <v>0</v>
      </c>
      <c r="Q126">
        <f t="shared" si="7"/>
        <v>0</v>
      </c>
      <c r="R126">
        <f t="shared" si="8"/>
        <v>0</v>
      </c>
      <c r="S126" s="12">
        <f t="shared" si="9"/>
        <v>42114.928726851853</v>
      </c>
      <c r="T126" s="13">
        <f t="shared" si="10"/>
        <v>42139.928726851853</v>
      </c>
      <c r="U126">
        <f t="shared" si="11"/>
        <v>2015</v>
      </c>
    </row>
    <row r="127" spans="1:21" ht="60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 s="9">
        <f t="shared" si="6"/>
        <v>14</v>
      </c>
      <c r="Q127">
        <f t="shared" si="7"/>
        <v>11.67</v>
      </c>
      <c r="R127">
        <f t="shared" si="8"/>
        <v>1</v>
      </c>
      <c r="S127" s="12">
        <f t="shared" si="9"/>
        <v>42709.993981481486</v>
      </c>
      <c r="T127" s="13">
        <f t="shared" si="10"/>
        <v>42769.993981481486</v>
      </c>
      <c r="U127">
        <f t="shared" si="11"/>
        <v>2016</v>
      </c>
    </row>
    <row r="128" spans="1:21" ht="60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 s="9">
        <f t="shared" si="6"/>
        <v>6</v>
      </c>
      <c r="Q128">
        <f t="shared" si="7"/>
        <v>106.69</v>
      </c>
      <c r="R128">
        <f t="shared" si="8"/>
        <v>0</v>
      </c>
      <c r="S128" s="12">
        <f t="shared" si="9"/>
        <v>42135.589548611111</v>
      </c>
      <c r="T128" s="13">
        <f t="shared" si="10"/>
        <v>42166.083333333328</v>
      </c>
      <c r="U128">
        <f t="shared" si="11"/>
        <v>2015</v>
      </c>
    </row>
    <row r="129" spans="1:21" ht="60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 s="9">
        <f t="shared" si="6"/>
        <v>2</v>
      </c>
      <c r="Q129">
        <f t="shared" si="7"/>
        <v>47.5</v>
      </c>
      <c r="R129">
        <f t="shared" si="8"/>
        <v>0</v>
      </c>
      <c r="S129" s="12">
        <f t="shared" si="9"/>
        <v>42067.62431712963</v>
      </c>
      <c r="T129" s="13">
        <f t="shared" si="10"/>
        <v>42097.582650462966</v>
      </c>
      <c r="U129">
        <f t="shared" si="11"/>
        <v>2015</v>
      </c>
    </row>
    <row r="130" spans="1:21" ht="30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 s="9">
        <f t="shared" ref="P130:P193" si="12">ROUND(E130/D130*100,0)</f>
        <v>2</v>
      </c>
      <c r="Q130">
        <f t="shared" ref="Q130:Q193" si="13">IFERROR(ROUND(E130/L130,2),0)</f>
        <v>311.17</v>
      </c>
      <c r="R130">
        <f t="shared" ref="R130:R193" si="14">IF(D130&lt;1000,1,0)</f>
        <v>0</v>
      </c>
      <c r="S130" s="12">
        <f t="shared" ref="S130:S193" si="15">(((J130/60)/60)/24)+DATE(1970,1,1)</f>
        <v>42628.22792824074</v>
      </c>
      <c r="T130" s="13">
        <f t="shared" ref="T130:T193" si="16">(((I130/60)/60)/24)+DATE(1970,1,1)</f>
        <v>42663.22792824074</v>
      </c>
      <c r="U130">
        <f t="shared" ref="U130:U193" si="17">YEAR(S130)</f>
        <v>2016</v>
      </c>
    </row>
    <row r="131" spans="1:21" ht="60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 t="s">
        <v>7235</v>
      </c>
      <c r="M131" t="b">
        <v>0</v>
      </c>
      <c r="N131" t="s">
        <v>8266</v>
      </c>
      <c r="O131" t="s">
        <v>8269</v>
      </c>
      <c r="P131" s="9">
        <f t="shared" si="12"/>
        <v>0</v>
      </c>
      <c r="Q131">
        <f t="shared" si="13"/>
        <v>0</v>
      </c>
      <c r="R131">
        <f t="shared" si="14"/>
        <v>0</v>
      </c>
      <c r="S131" s="12">
        <f t="shared" si="15"/>
        <v>41882.937303240738</v>
      </c>
      <c r="T131" s="13">
        <f t="shared" si="16"/>
        <v>41942.937303240738</v>
      </c>
      <c r="U131">
        <f t="shared" si="17"/>
        <v>2014</v>
      </c>
    </row>
    <row r="132" spans="1:21" ht="60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 t="s">
        <v>7235</v>
      </c>
      <c r="M132" t="b">
        <v>0</v>
      </c>
      <c r="N132" t="s">
        <v>8266</v>
      </c>
      <c r="O132" t="s">
        <v>8269</v>
      </c>
      <c r="P132" s="9">
        <f t="shared" si="12"/>
        <v>0</v>
      </c>
      <c r="Q132">
        <f t="shared" si="13"/>
        <v>0</v>
      </c>
      <c r="R132">
        <f t="shared" si="14"/>
        <v>1</v>
      </c>
      <c r="S132" s="12">
        <f t="shared" si="15"/>
        <v>41778.915416666663</v>
      </c>
      <c r="T132" s="13">
        <f t="shared" si="16"/>
        <v>41806.844444444447</v>
      </c>
      <c r="U132">
        <f t="shared" si="17"/>
        <v>2014</v>
      </c>
    </row>
    <row r="133" spans="1:2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 t="s">
        <v>7235</v>
      </c>
      <c r="M133" t="b">
        <v>0</v>
      </c>
      <c r="N133" t="s">
        <v>8266</v>
      </c>
      <c r="O133" t="s">
        <v>8269</v>
      </c>
      <c r="P133" s="9">
        <f t="shared" si="12"/>
        <v>0</v>
      </c>
      <c r="Q133">
        <f t="shared" si="13"/>
        <v>0</v>
      </c>
      <c r="R133">
        <f t="shared" si="14"/>
        <v>0</v>
      </c>
      <c r="S133" s="12">
        <f t="shared" si="15"/>
        <v>42541.837511574078</v>
      </c>
      <c r="T133" s="13">
        <f t="shared" si="16"/>
        <v>42557</v>
      </c>
      <c r="U133">
        <f t="shared" si="17"/>
        <v>2016</v>
      </c>
    </row>
    <row r="134" spans="1:21" ht="60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 s="9">
        <f t="shared" si="12"/>
        <v>10</v>
      </c>
      <c r="Q134">
        <f t="shared" si="13"/>
        <v>94.51</v>
      </c>
      <c r="R134">
        <f t="shared" si="14"/>
        <v>0</v>
      </c>
      <c r="S134" s="12">
        <f t="shared" si="15"/>
        <v>41905.812581018516</v>
      </c>
      <c r="T134" s="13">
        <f t="shared" si="16"/>
        <v>41950.854247685187</v>
      </c>
      <c r="U134">
        <f t="shared" si="17"/>
        <v>2014</v>
      </c>
    </row>
    <row r="135" spans="1:21" ht="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 t="s">
        <v>7235</v>
      </c>
      <c r="M135" t="b">
        <v>0</v>
      </c>
      <c r="N135" t="s">
        <v>8266</v>
      </c>
      <c r="O135" t="s">
        <v>8269</v>
      </c>
      <c r="P135" s="9">
        <f t="shared" si="12"/>
        <v>0</v>
      </c>
      <c r="Q135">
        <f t="shared" si="13"/>
        <v>0</v>
      </c>
      <c r="R135">
        <f t="shared" si="14"/>
        <v>0</v>
      </c>
      <c r="S135" s="12">
        <f t="shared" si="15"/>
        <v>42491.80768518518</v>
      </c>
      <c r="T135" s="13">
        <f t="shared" si="16"/>
        <v>42521.729861111111</v>
      </c>
      <c r="U135">
        <f t="shared" si="17"/>
        <v>2016</v>
      </c>
    </row>
    <row r="136" spans="1:21" ht="30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 t="s">
        <v>7235</v>
      </c>
      <c r="M136" t="b">
        <v>0</v>
      </c>
      <c r="N136" t="s">
        <v>8266</v>
      </c>
      <c r="O136" t="s">
        <v>8269</v>
      </c>
      <c r="P136" s="9">
        <f t="shared" si="12"/>
        <v>0</v>
      </c>
      <c r="Q136">
        <f t="shared" si="13"/>
        <v>0</v>
      </c>
      <c r="R136">
        <f t="shared" si="14"/>
        <v>0</v>
      </c>
      <c r="S136" s="12">
        <f t="shared" si="15"/>
        <v>42221.909930555557</v>
      </c>
      <c r="T136" s="13">
        <f t="shared" si="16"/>
        <v>42251.708333333328</v>
      </c>
      <c r="U136">
        <f t="shared" si="17"/>
        <v>2015</v>
      </c>
    </row>
    <row r="137" spans="1:21" ht="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 s="9">
        <f t="shared" si="12"/>
        <v>13</v>
      </c>
      <c r="Q137">
        <f t="shared" si="13"/>
        <v>80.599999999999994</v>
      </c>
      <c r="R137">
        <f t="shared" si="14"/>
        <v>0</v>
      </c>
      <c r="S137" s="12">
        <f t="shared" si="15"/>
        <v>41788.381909722222</v>
      </c>
      <c r="T137" s="13">
        <f t="shared" si="16"/>
        <v>41821.791666666664</v>
      </c>
      <c r="U137">
        <f t="shared" si="17"/>
        <v>2014</v>
      </c>
    </row>
    <row r="138" spans="1:21" ht="60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 t="s">
        <v>7235</v>
      </c>
      <c r="M138" t="b">
        <v>0</v>
      </c>
      <c r="N138" t="s">
        <v>8266</v>
      </c>
      <c r="O138" t="s">
        <v>8269</v>
      </c>
      <c r="P138" s="9">
        <f t="shared" si="12"/>
        <v>0</v>
      </c>
      <c r="Q138">
        <f t="shared" si="13"/>
        <v>0</v>
      </c>
      <c r="R138">
        <f t="shared" si="14"/>
        <v>0</v>
      </c>
      <c r="S138" s="12">
        <f t="shared" si="15"/>
        <v>42096.410115740742</v>
      </c>
      <c r="T138" s="13">
        <f t="shared" si="16"/>
        <v>42140.427777777775</v>
      </c>
      <c r="U138">
        <f t="shared" si="17"/>
        <v>2015</v>
      </c>
    </row>
    <row r="139" spans="1:21" ht="60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 t="s">
        <v>7235</v>
      </c>
      <c r="M139" t="b">
        <v>0</v>
      </c>
      <c r="N139" t="s">
        <v>8266</v>
      </c>
      <c r="O139" t="s">
        <v>8269</v>
      </c>
      <c r="P139" s="9">
        <f t="shared" si="12"/>
        <v>0</v>
      </c>
      <c r="Q139">
        <f t="shared" si="13"/>
        <v>0</v>
      </c>
      <c r="R139">
        <f t="shared" si="14"/>
        <v>0</v>
      </c>
      <c r="S139" s="12">
        <f t="shared" si="15"/>
        <v>42239.573993055557</v>
      </c>
      <c r="T139" s="13">
        <f t="shared" si="16"/>
        <v>42289.573993055557</v>
      </c>
      <c r="U139">
        <f t="shared" si="17"/>
        <v>2015</v>
      </c>
    </row>
    <row r="140" spans="1:21" ht="60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 s="9">
        <f t="shared" si="12"/>
        <v>3</v>
      </c>
      <c r="Q140">
        <f t="shared" si="13"/>
        <v>81.239999999999995</v>
      </c>
      <c r="R140">
        <f t="shared" si="14"/>
        <v>0</v>
      </c>
      <c r="S140" s="12">
        <f t="shared" si="15"/>
        <v>42186.257418981477</v>
      </c>
      <c r="T140" s="13">
        <f t="shared" si="16"/>
        <v>42217.207638888889</v>
      </c>
      <c r="U140">
        <f t="shared" si="17"/>
        <v>2015</v>
      </c>
    </row>
    <row r="141" spans="1:21" ht="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 s="9">
        <f t="shared" si="12"/>
        <v>100</v>
      </c>
      <c r="Q141">
        <f t="shared" si="13"/>
        <v>500</v>
      </c>
      <c r="R141">
        <f t="shared" si="14"/>
        <v>1</v>
      </c>
      <c r="S141" s="12">
        <f t="shared" si="15"/>
        <v>42187.920972222222</v>
      </c>
      <c r="T141" s="13">
        <f t="shared" si="16"/>
        <v>42197.920972222222</v>
      </c>
      <c r="U141">
        <f t="shared" si="17"/>
        <v>2015</v>
      </c>
    </row>
    <row r="142" spans="1:21" ht="60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 t="s">
        <v>7235</v>
      </c>
      <c r="M142" t="b">
        <v>0</v>
      </c>
      <c r="N142" t="s">
        <v>8266</v>
      </c>
      <c r="O142" t="s">
        <v>8269</v>
      </c>
      <c r="P142" s="9">
        <f t="shared" si="12"/>
        <v>0</v>
      </c>
      <c r="Q142">
        <f t="shared" si="13"/>
        <v>0</v>
      </c>
      <c r="R142">
        <f t="shared" si="14"/>
        <v>0</v>
      </c>
      <c r="S142" s="12">
        <f t="shared" si="15"/>
        <v>42053.198287037041</v>
      </c>
      <c r="T142" s="13">
        <f t="shared" si="16"/>
        <v>42083.15662037037</v>
      </c>
      <c r="U142">
        <f t="shared" si="17"/>
        <v>2015</v>
      </c>
    </row>
    <row r="143" spans="1:21" ht="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 s="9">
        <f t="shared" si="12"/>
        <v>11</v>
      </c>
      <c r="Q143">
        <f t="shared" si="13"/>
        <v>46.18</v>
      </c>
      <c r="R143">
        <f t="shared" si="14"/>
        <v>0</v>
      </c>
      <c r="S143" s="12">
        <f t="shared" si="15"/>
        <v>42110.153043981481</v>
      </c>
      <c r="T143" s="13">
        <f t="shared" si="16"/>
        <v>42155.153043981481</v>
      </c>
      <c r="U143">
        <f t="shared" si="17"/>
        <v>2015</v>
      </c>
    </row>
    <row r="144" spans="1:21" ht="60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 s="9">
        <f t="shared" si="12"/>
        <v>0</v>
      </c>
      <c r="Q144">
        <f t="shared" si="13"/>
        <v>10</v>
      </c>
      <c r="R144">
        <f t="shared" si="14"/>
        <v>0</v>
      </c>
      <c r="S144" s="12">
        <f t="shared" si="15"/>
        <v>41938.893263888887</v>
      </c>
      <c r="T144" s="13">
        <f t="shared" si="16"/>
        <v>41959.934930555552</v>
      </c>
      <c r="U144">
        <f t="shared" si="17"/>
        <v>2014</v>
      </c>
    </row>
    <row r="145" spans="1:21" ht="60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 t="s">
        <v>7235</v>
      </c>
      <c r="M145" t="b">
        <v>0</v>
      </c>
      <c r="N145" t="s">
        <v>8266</v>
      </c>
      <c r="O145" t="s">
        <v>8269</v>
      </c>
      <c r="P145" s="9">
        <f t="shared" si="12"/>
        <v>0</v>
      </c>
      <c r="Q145">
        <f t="shared" si="13"/>
        <v>0</v>
      </c>
      <c r="R145">
        <f t="shared" si="14"/>
        <v>0</v>
      </c>
      <c r="S145" s="12">
        <f t="shared" si="15"/>
        <v>42559.064143518524</v>
      </c>
      <c r="T145" s="13">
        <f t="shared" si="16"/>
        <v>42616.246527777781</v>
      </c>
      <c r="U145">
        <f t="shared" si="17"/>
        <v>2016</v>
      </c>
    </row>
    <row r="146" spans="1:21" ht="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 s="9">
        <f t="shared" si="12"/>
        <v>28</v>
      </c>
      <c r="Q146">
        <f t="shared" si="13"/>
        <v>55.95</v>
      </c>
      <c r="R146">
        <f t="shared" si="14"/>
        <v>0</v>
      </c>
      <c r="S146" s="12">
        <f t="shared" si="15"/>
        <v>42047.762407407412</v>
      </c>
      <c r="T146" s="13">
        <f t="shared" si="16"/>
        <v>42107.72074074074</v>
      </c>
      <c r="U146">
        <f t="shared" si="17"/>
        <v>2015</v>
      </c>
    </row>
    <row r="147" spans="1:21" ht="60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 s="9">
        <f t="shared" si="12"/>
        <v>8</v>
      </c>
      <c r="Q147">
        <f t="shared" si="13"/>
        <v>37.56</v>
      </c>
      <c r="R147">
        <f t="shared" si="14"/>
        <v>0</v>
      </c>
      <c r="S147" s="12">
        <f t="shared" si="15"/>
        <v>42200.542268518519</v>
      </c>
      <c r="T147" s="13">
        <f t="shared" si="16"/>
        <v>42227.542268518519</v>
      </c>
      <c r="U147">
        <f t="shared" si="17"/>
        <v>2015</v>
      </c>
    </row>
    <row r="148" spans="1:21" ht="60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 s="9">
        <f t="shared" si="12"/>
        <v>1</v>
      </c>
      <c r="Q148">
        <f t="shared" si="13"/>
        <v>38.33</v>
      </c>
      <c r="R148">
        <f t="shared" si="14"/>
        <v>0</v>
      </c>
      <c r="S148" s="12">
        <f t="shared" si="15"/>
        <v>42693.016180555554</v>
      </c>
      <c r="T148" s="13">
        <f t="shared" si="16"/>
        <v>42753.016180555554</v>
      </c>
      <c r="U148">
        <f t="shared" si="17"/>
        <v>2016</v>
      </c>
    </row>
    <row r="149" spans="1:21" ht="30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 t="s">
        <v>7235</v>
      </c>
      <c r="M149" t="b">
        <v>0</v>
      </c>
      <c r="N149" t="s">
        <v>8266</v>
      </c>
      <c r="O149" t="s">
        <v>8269</v>
      </c>
      <c r="P149" s="9">
        <f t="shared" si="12"/>
        <v>0</v>
      </c>
      <c r="Q149">
        <f t="shared" si="13"/>
        <v>0</v>
      </c>
      <c r="R149">
        <f t="shared" si="14"/>
        <v>0</v>
      </c>
      <c r="S149" s="12">
        <f t="shared" si="15"/>
        <v>41969.767824074079</v>
      </c>
      <c r="T149" s="13">
        <f t="shared" si="16"/>
        <v>42012.762499999997</v>
      </c>
      <c r="U149">
        <f t="shared" si="17"/>
        <v>2014</v>
      </c>
    </row>
    <row r="150" spans="1:21" ht="60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 s="9">
        <f t="shared" si="12"/>
        <v>0</v>
      </c>
      <c r="Q150">
        <f t="shared" si="13"/>
        <v>20</v>
      </c>
      <c r="R150">
        <f t="shared" si="14"/>
        <v>0</v>
      </c>
      <c r="S150" s="12">
        <f t="shared" si="15"/>
        <v>42397.281666666662</v>
      </c>
      <c r="T150" s="13">
        <f t="shared" si="16"/>
        <v>42427.281666666662</v>
      </c>
      <c r="U150">
        <f t="shared" si="17"/>
        <v>2016</v>
      </c>
    </row>
    <row r="151" spans="1:21" ht="60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 s="9">
        <f t="shared" si="12"/>
        <v>1</v>
      </c>
      <c r="Q151">
        <f t="shared" si="13"/>
        <v>15.33</v>
      </c>
      <c r="R151">
        <f t="shared" si="14"/>
        <v>0</v>
      </c>
      <c r="S151" s="12">
        <f t="shared" si="15"/>
        <v>41968.172106481477</v>
      </c>
      <c r="T151" s="13">
        <f t="shared" si="16"/>
        <v>41998.333333333328</v>
      </c>
      <c r="U151">
        <f t="shared" si="17"/>
        <v>2014</v>
      </c>
    </row>
    <row r="152" spans="1:21" ht="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 s="9">
        <f t="shared" si="12"/>
        <v>23</v>
      </c>
      <c r="Q152">
        <f t="shared" si="13"/>
        <v>449.43</v>
      </c>
      <c r="R152">
        <f t="shared" si="14"/>
        <v>0</v>
      </c>
      <c r="S152" s="12">
        <f t="shared" si="15"/>
        <v>42090.161828703705</v>
      </c>
      <c r="T152" s="13">
        <f t="shared" si="16"/>
        <v>42150.161828703705</v>
      </c>
      <c r="U152">
        <f t="shared" si="17"/>
        <v>2015</v>
      </c>
    </row>
    <row r="153" spans="1:21" ht="60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 s="9">
        <f t="shared" si="12"/>
        <v>0</v>
      </c>
      <c r="Q153">
        <f t="shared" si="13"/>
        <v>28</v>
      </c>
      <c r="R153">
        <f t="shared" si="14"/>
        <v>0</v>
      </c>
      <c r="S153" s="12">
        <f t="shared" si="15"/>
        <v>42113.550821759258</v>
      </c>
      <c r="T153" s="13">
        <f t="shared" si="16"/>
        <v>42173.550821759258</v>
      </c>
      <c r="U153">
        <f t="shared" si="17"/>
        <v>2015</v>
      </c>
    </row>
    <row r="154" spans="1:21" ht="30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 s="9">
        <f t="shared" si="12"/>
        <v>0</v>
      </c>
      <c r="Q154">
        <f t="shared" si="13"/>
        <v>15</v>
      </c>
      <c r="R154">
        <f t="shared" si="14"/>
        <v>0</v>
      </c>
      <c r="S154" s="12">
        <f t="shared" si="15"/>
        <v>41875.077546296299</v>
      </c>
      <c r="T154" s="13">
        <f t="shared" si="16"/>
        <v>41905.077546296299</v>
      </c>
      <c r="U154">
        <f t="shared" si="17"/>
        <v>2014</v>
      </c>
    </row>
    <row r="155" spans="1:21" ht="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 s="9">
        <f t="shared" si="12"/>
        <v>1</v>
      </c>
      <c r="Q155">
        <f t="shared" si="13"/>
        <v>35.9</v>
      </c>
      <c r="R155">
        <f t="shared" si="14"/>
        <v>0</v>
      </c>
      <c r="S155" s="12">
        <f t="shared" si="15"/>
        <v>41933.586157407408</v>
      </c>
      <c r="T155" s="13">
        <f t="shared" si="16"/>
        <v>41975.627824074079</v>
      </c>
      <c r="U155">
        <f t="shared" si="17"/>
        <v>2014</v>
      </c>
    </row>
    <row r="156" spans="1:21" ht="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 s="9">
        <f t="shared" si="12"/>
        <v>3</v>
      </c>
      <c r="Q156">
        <f t="shared" si="13"/>
        <v>13.33</v>
      </c>
      <c r="R156">
        <f t="shared" si="14"/>
        <v>0</v>
      </c>
      <c r="S156" s="12">
        <f t="shared" si="15"/>
        <v>42115.547395833331</v>
      </c>
      <c r="T156" s="13">
        <f t="shared" si="16"/>
        <v>42158.547395833331</v>
      </c>
      <c r="U156">
        <f t="shared" si="17"/>
        <v>2015</v>
      </c>
    </row>
    <row r="157" spans="1:21" ht="60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 s="9">
        <f t="shared" si="12"/>
        <v>0</v>
      </c>
      <c r="Q157">
        <f t="shared" si="13"/>
        <v>20.25</v>
      </c>
      <c r="R157">
        <f t="shared" si="14"/>
        <v>0</v>
      </c>
      <c r="S157" s="12">
        <f t="shared" si="15"/>
        <v>42168.559432870374</v>
      </c>
      <c r="T157" s="13">
        <f t="shared" si="16"/>
        <v>42208.559432870374</v>
      </c>
      <c r="U157">
        <f t="shared" si="17"/>
        <v>2015</v>
      </c>
    </row>
    <row r="158" spans="1:21" ht="60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 s="9">
        <f t="shared" si="12"/>
        <v>5</v>
      </c>
      <c r="Q158">
        <f t="shared" si="13"/>
        <v>119</v>
      </c>
      <c r="R158">
        <f t="shared" si="14"/>
        <v>0</v>
      </c>
      <c r="S158" s="12">
        <f t="shared" si="15"/>
        <v>41794.124953703707</v>
      </c>
      <c r="T158" s="13">
        <f t="shared" si="16"/>
        <v>41854.124953703707</v>
      </c>
      <c r="U158">
        <f t="shared" si="17"/>
        <v>2014</v>
      </c>
    </row>
    <row r="159" spans="1:21" ht="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 s="9">
        <f t="shared" si="12"/>
        <v>0</v>
      </c>
      <c r="Q159">
        <f t="shared" si="13"/>
        <v>4</v>
      </c>
      <c r="R159">
        <f t="shared" si="14"/>
        <v>0</v>
      </c>
      <c r="S159" s="12">
        <f t="shared" si="15"/>
        <v>42396.911712962959</v>
      </c>
      <c r="T159" s="13">
        <f t="shared" si="16"/>
        <v>42426.911712962959</v>
      </c>
      <c r="U159">
        <f t="shared" si="17"/>
        <v>2016</v>
      </c>
    </row>
    <row r="160" spans="1:21" ht="60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 t="s">
        <v>7235</v>
      </c>
      <c r="M160" t="b">
        <v>0</v>
      </c>
      <c r="N160" t="s">
        <v>8266</v>
      </c>
      <c r="O160" t="s">
        <v>8269</v>
      </c>
      <c r="P160" s="9">
        <f t="shared" si="12"/>
        <v>0</v>
      </c>
      <c r="Q160">
        <f t="shared" si="13"/>
        <v>0</v>
      </c>
      <c r="R160">
        <f t="shared" si="14"/>
        <v>0</v>
      </c>
      <c r="S160" s="12">
        <f t="shared" si="15"/>
        <v>41904.07671296296</v>
      </c>
      <c r="T160" s="13">
        <f t="shared" si="16"/>
        <v>41934.07671296296</v>
      </c>
      <c r="U160">
        <f t="shared" si="17"/>
        <v>2014</v>
      </c>
    </row>
    <row r="161" spans="1:21" ht="60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 s="9">
        <f t="shared" si="12"/>
        <v>0</v>
      </c>
      <c r="Q161">
        <f t="shared" si="13"/>
        <v>10</v>
      </c>
      <c r="R161">
        <f t="shared" si="14"/>
        <v>0</v>
      </c>
      <c r="S161" s="12">
        <f t="shared" si="15"/>
        <v>42514.434548611112</v>
      </c>
      <c r="T161" s="13">
        <f t="shared" si="16"/>
        <v>42554.434548611112</v>
      </c>
      <c r="U161">
        <f t="shared" si="17"/>
        <v>2016</v>
      </c>
    </row>
    <row r="162" spans="1:21" ht="60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 t="s">
        <v>7235</v>
      </c>
      <c r="M162" t="b">
        <v>0</v>
      </c>
      <c r="N162" t="s">
        <v>8266</v>
      </c>
      <c r="O162" t="s">
        <v>8270</v>
      </c>
      <c r="P162" s="9">
        <f t="shared" si="12"/>
        <v>0</v>
      </c>
      <c r="Q162">
        <f t="shared" si="13"/>
        <v>0</v>
      </c>
      <c r="R162">
        <f t="shared" si="14"/>
        <v>0</v>
      </c>
      <c r="S162" s="12">
        <f t="shared" si="15"/>
        <v>42171.913090277783</v>
      </c>
      <c r="T162" s="13">
        <f t="shared" si="16"/>
        <v>42231.913090277783</v>
      </c>
      <c r="U162">
        <f t="shared" si="17"/>
        <v>2015</v>
      </c>
    </row>
    <row r="163" spans="1:21" ht="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 s="9">
        <f t="shared" si="12"/>
        <v>0</v>
      </c>
      <c r="Q163">
        <f t="shared" si="13"/>
        <v>5</v>
      </c>
      <c r="R163">
        <f t="shared" si="14"/>
        <v>0</v>
      </c>
      <c r="S163" s="12">
        <f t="shared" si="15"/>
        <v>41792.687442129631</v>
      </c>
      <c r="T163" s="13">
        <f t="shared" si="16"/>
        <v>41822.687442129631</v>
      </c>
      <c r="U163">
        <f t="shared" si="17"/>
        <v>2014</v>
      </c>
    </row>
    <row r="164" spans="1:21" ht="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 s="9">
        <f t="shared" si="12"/>
        <v>16</v>
      </c>
      <c r="Q164">
        <f t="shared" si="13"/>
        <v>43.5</v>
      </c>
      <c r="R164">
        <f t="shared" si="14"/>
        <v>0</v>
      </c>
      <c r="S164" s="12">
        <f t="shared" si="15"/>
        <v>41835.126805555556</v>
      </c>
      <c r="T164" s="13">
        <f t="shared" si="16"/>
        <v>41867.987500000003</v>
      </c>
      <c r="U164">
        <f t="shared" si="17"/>
        <v>2014</v>
      </c>
    </row>
    <row r="165" spans="1:21" ht="60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 t="s">
        <v>7235</v>
      </c>
      <c r="M165" t="b">
        <v>0</v>
      </c>
      <c r="N165" t="s">
        <v>8266</v>
      </c>
      <c r="O165" t="s">
        <v>8270</v>
      </c>
      <c r="P165" s="9">
        <f t="shared" si="12"/>
        <v>0</v>
      </c>
      <c r="Q165">
        <f t="shared" si="13"/>
        <v>0</v>
      </c>
      <c r="R165">
        <f t="shared" si="14"/>
        <v>0</v>
      </c>
      <c r="S165" s="12">
        <f t="shared" si="15"/>
        <v>42243.961273148147</v>
      </c>
      <c r="T165" s="13">
        <f t="shared" si="16"/>
        <v>42278</v>
      </c>
      <c r="U165">
        <f t="shared" si="17"/>
        <v>2015</v>
      </c>
    </row>
    <row r="166" spans="1:21" ht="60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 s="9">
        <f t="shared" si="12"/>
        <v>1</v>
      </c>
      <c r="Q166">
        <f t="shared" si="13"/>
        <v>91.43</v>
      </c>
      <c r="R166">
        <f t="shared" si="14"/>
        <v>0</v>
      </c>
      <c r="S166" s="12">
        <f t="shared" si="15"/>
        <v>41841.762743055559</v>
      </c>
      <c r="T166" s="13">
        <f t="shared" si="16"/>
        <v>41901.762743055559</v>
      </c>
      <c r="U166">
        <f t="shared" si="17"/>
        <v>2014</v>
      </c>
    </row>
    <row r="167" spans="1:21" ht="30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 t="s">
        <v>7235</v>
      </c>
      <c r="M167" t="b">
        <v>0</v>
      </c>
      <c r="N167" t="s">
        <v>8266</v>
      </c>
      <c r="O167" t="s">
        <v>8270</v>
      </c>
      <c r="P167" s="9">
        <f t="shared" si="12"/>
        <v>0</v>
      </c>
      <c r="Q167">
        <f t="shared" si="13"/>
        <v>0</v>
      </c>
      <c r="R167">
        <f t="shared" si="14"/>
        <v>0</v>
      </c>
      <c r="S167" s="12">
        <f t="shared" si="15"/>
        <v>42351.658842592587</v>
      </c>
      <c r="T167" s="13">
        <f t="shared" si="16"/>
        <v>42381.658842592587</v>
      </c>
      <c r="U167">
        <f t="shared" si="17"/>
        <v>2015</v>
      </c>
    </row>
    <row r="168" spans="1:21" ht="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 s="9">
        <f t="shared" si="12"/>
        <v>60</v>
      </c>
      <c r="Q168">
        <f t="shared" si="13"/>
        <v>3000</v>
      </c>
      <c r="R168">
        <f t="shared" si="14"/>
        <v>0</v>
      </c>
      <c r="S168" s="12">
        <f t="shared" si="15"/>
        <v>42721.075949074075</v>
      </c>
      <c r="T168" s="13">
        <f t="shared" si="16"/>
        <v>42751.075949074075</v>
      </c>
      <c r="U168">
        <f t="shared" si="17"/>
        <v>2016</v>
      </c>
    </row>
    <row r="169" spans="1:21" ht="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 s="9">
        <f t="shared" si="12"/>
        <v>0</v>
      </c>
      <c r="Q169">
        <f t="shared" si="13"/>
        <v>5.5</v>
      </c>
      <c r="R169">
        <f t="shared" si="14"/>
        <v>0</v>
      </c>
      <c r="S169" s="12">
        <f t="shared" si="15"/>
        <v>42160.927488425921</v>
      </c>
      <c r="T169" s="13">
        <f t="shared" si="16"/>
        <v>42220.927488425921</v>
      </c>
      <c r="U169">
        <f t="shared" si="17"/>
        <v>2015</v>
      </c>
    </row>
    <row r="170" spans="1:21" ht="60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 s="9">
        <f t="shared" si="12"/>
        <v>4</v>
      </c>
      <c r="Q170">
        <f t="shared" si="13"/>
        <v>108.33</v>
      </c>
      <c r="R170">
        <f t="shared" si="14"/>
        <v>0</v>
      </c>
      <c r="S170" s="12">
        <f t="shared" si="15"/>
        <v>42052.83530092593</v>
      </c>
      <c r="T170" s="13">
        <f t="shared" si="16"/>
        <v>42082.793634259258</v>
      </c>
      <c r="U170">
        <f t="shared" si="17"/>
        <v>2015</v>
      </c>
    </row>
    <row r="171" spans="1:21" ht="60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 s="9">
        <f t="shared" si="12"/>
        <v>22</v>
      </c>
      <c r="Q171">
        <f t="shared" si="13"/>
        <v>56</v>
      </c>
      <c r="R171">
        <f t="shared" si="14"/>
        <v>0</v>
      </c>
      <c r="S171" s="12">
        <f t="shared" si="15"/>
        <v>41900.505312499998</v>
      </c>
      <c r="T171" s="13">
        <f t="shared" si="16"/>
        <v>41930.505312499998</v>
      </c>
      <c r="U171">
        <f t="shared" si="17"/>
        <v>2014</v>
      </c>
    </row>
    <row r="172" spans="1:21" ht="60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 s="9">
        <f t="shared" si="12"/>
        <v>3</v>
      </c>
      <c r="Q172">
        <f t="shared" si="13"/>
        <v>32.5</v>
      </c>
      <c r="R172">
        <f t="shared" si="14"/>
        <v>0</v>
      </c>
      <c r="S172" s="12">
        <f t="shared" si="15"/>
        <v>42216.977812500001</v>
      </c>
      <c r="T172" s="13">
        <f t="shared" si="16"/>
        <v>42246.227777777778</v>
      </c>
      <c r="U172">
        <f t="shared" si="17"/>
        <v>2015</v>
      </c>
    </row>
    <row r="173" spans="1:21" ht="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 s="9">
        <f t="shared" si="12"/>
        <v>0</v>
      </c>
      <c r="Q173">
        <f t="shared" si="13"/>
        <v>1</v>
      </c>
      <c r="R173">
        <f t="shared" si="14"/>
        <v>0</v>
      </c>
      <c r="S173" s="12">
        <f t="shared" si="15"/>
        <v>42534.180717592593</v>
      </c>
      <c r="T173" s="13">
        <f t="shared" si="16"/>
        <v>42594.180717592593</v>
      </c>
      <c r="U173">
        <f t="shared" si="17"/>
        <v>2016</v>
      </c>
    </row>
    <row r="174" spans="1:21" ht="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 t="s">
        <v>7235</v>
      </c>
      <c r="M174" t="b">
        <v>0</v>
      </c>
      <c r="N174" t="s">
        <v>8266</v>
      </c>
      <c r="O174" t="s">
        <v>8270</v>
      </c>
      <c r="P174" s="9">
        <f t="shared" si="12"/>
        <v>0</v>
      </c>
      <c r="Q174">
        <f t="shared" si="13"/>
        <v>0</v>
      </c>
      <c r="R174">
        <f t="shared" si="14"/>
        <v>0</v>
      </c>
      <c r="S174" s="12">
        <f t="shared" si="15"/>
        <v>42047.394942129627</v>
      </c>
      <c r="T174" s="13">
        <f t="shared" si="16"/>
        <v>42082.353275462956</v>
      </c>
      <c r="U174">
        <f t="shared" si="17"/>
        <v>2015</v>
      </c>
    </row>
    <row r="175" spans="1:21" ht="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 t="s">
        <v>7235</v>
      </c>
      <c r="M175" t="b">
        <v>0</v>
      </c>
      <c r="N175" t="s">
        <v>8266</v>
      </c>
      <c r="O175" t="s">
        <v>8270</v>
      </c>
      <c r="P175" s="9">
        <f t="shared" si="12"/>
        <v>0</v>
      </c>
      <c r="Q175">
        <f t="shared" si="13"/>
        <v>0</v>
      </c>
      <c r="R175">
        <f t="shared" si="14"/>
        <v>0</v>
      </c>
      <c r="S175" s="12">
        <f t="shared" si="15"/>
        <v>42033.573009259257</v>
      </c>
      <c r="T175" s="13">
        <f t="shared" si="16"/>
        <v>42063.573009259257</v>
      </c>
      <c r="U175">
        <f t="shared" si="17"/>
        <v>2015</v>
      </c>
    </row>
    <row r="176" spans="1:21" ht="60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 t="s">
        <v>7235</v>
      </c>
      <c r="M176" t="b">
        <v>0</v>
      </c>
      <c r="N176" t="s">
        <v>8266</v>
      </c>
      <c r="O176" t="s">
        <v>8270</v>
      </c>
      <c r="P176" s="9">
        <f t="shared" si="12"/>
        <v>0</v>
      </c>
      <c r="Q176">
        <f t="shared" si="13"/>
        <v>0</v>
      </c>
      <c r="R176">
        <f t="shared" si="14"/>
        <v>0</v>
      </c>
      <c r="S176" s="12">
        <f t="shared" si="15"/>
        <v>42072.758981481486</v>
      </c>
      <c r="T176" s="13">
        <f t="shared" si="16"/>
        <v>42132.758981481486</v>
      </c>
      <c r="U176">
        <f t="shared" si="17"/>
        <v>2015</v>
      </c>
    </row>
    <row r="177" spans="1:21" ht="60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 s="9">
        <f t="shared" si="12"/>
        <v>6</v>
      </c>
      <c r="Q177">
        <f t="shared" si="13"/>
        <v>49.88</v>
      </c>
      <c r="R177">
        <f t="shared" si="14"/>
        <v>0</v>
      </c>
      <c r="S177" s="12">
        <f t="shared" si="15"/>
        <v>41855.777905092589</v>
      </c>
      <c r="T177" s="13">
        <f t="shared" si="16"/>
        <v>41880.777905092589</v>
      </c>
      <c r="U177">
        <f t="shared" si="17"/>
        <v>2014</v>
      </c>
    </row>
    <row r="178" spans="1:21" ht="60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 t="s">
        <v>7235</v>
      </c>
      <c r="M178" t="b">
        <v>0</v>
      </c>
      <c r="N178" t="s">
        <v>8266</v>
      </c>
      <c r="O178" t="s">
        <v>8270</v>
      </c>
      <c r="P178" s="9">
        <f t="shared" si="12"/>
        <v>0</v>
      </c>
      <c r="Q178">
        <f t="shared" si="13"/>
        <v>0</v>
      </c>
      <c r="R178">
        <f t="shared" si="14"/>
        <v>0</v>
      </c>
      <c r="S178" s="12">
        <f t="shared" si="15"/>
        <v>42191.824062500003</v>
      </c>
      <c r="T178" s="13">
        <f t="shared" si="16"/>
        <v>42221.824062500003</v>
      </c>
      <c r="U178">
        <f t="shared" si="17"/>
        <v>2015</v>
      </c>
    </row>
    <row r="179" spans="1:21" ht="30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 s="9">
        <f t="shared" si="12"/>
        <v>40</v>
      </c>
      <c r="Q179">
        <f t="shared" si="13"/>
        <v>25.71</v>
      </c>
      <c r="R179">
        <f t="shared" si="14"/>
        <v>1</v>
      </c>
      <c r="S179" s="12">
        <f t="shared" si="15"/>
        <v>42070.047754629632</v>
      </c>
      <c r="T179" s="13">
        <f t="shared" si="16"/>
        <v>42087.00608796296</v>
      </c>
      <c r="U179">
        <f t="shared" si="17"/>
        <v>2015</v>
      </c>
    </row>
    <row r="180" spans="1:21" ht="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 t="s">
        <v>7235</v>
      </c>
      <c r="M180" t="b">
        <v>0</v>
      </c>
      <c r="N180" t="s">
        <v>8266</v>
      </c>
      <c r="O180" t="s">
        <v>8270</v>
      </c>
      <c r="P180" s="9">
        <f t="shared" si="12"/>
        <v>0</v>
      </c>
      <c r="Q180">
        <f t="shared" si="13"/>
        <v>0</v>
      </c>
      <c r="R180">
        <f t="shared" si="14"/>
        <v>0</v>
      </c>
      <c r="S180" s="12">
        <f t="shared" si="15"/>
        <v>42304.955381944441</v>
      </c>
      <c r="T180" s="13">
        <f t="shared" si="16"/>
        <v>42334.997048611112</v>
      </c>
      <c r="U180">
        <f t="shared" si="17"/>
        <v>2015</v>
      </c>
    </row>
    <row r="181" spans="1:21" ht="30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 s="9">
        <f t="shared" si="12"/>
        <v>20</v>
      </c>
      <c r="Q181">
        <f t="shared" si="13"/>
        <v>100</v>
      </c>
      <c r="R181">
        <f t="shared" si="14"/>
        <v>0</v>
      </c>
      <c r="S181" s="12">
        <f t="shared" si="15"/>
        <v>42403.080497685187</v>
      </c>
      <c r="T181" s="13">
        <f t="shared" si="16"/>
        <v>42433.080497685187</v>
      </c>
      <c r="U181">
        <f t="shared" si="17"/>
        <v>2016</v>
      </c>
    </row>
    <row r="182" spans="1:21" ht="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 s="9">
        <f t="shared" si="12"/>
        <v>33</v>
      </c>
      <c r="Q182">
        <f t="shared" si="13"/>
        <v>30.85</v>
      </c>
      <c r="R182">
        <f t="shared" si="14"/>
        <v>0</v>
      </c>
      <c r="S182" s="12">
        <f t="shared" si="15"/>
        <v>42067.991238425922</v>
      </c>
      <c r="T182" s="13">
        <f t="shared" si="16"/>
        <v>42107.791666666672</v>
      </c>
      <c r="U182">
        <f t="shared" si="17"/>
        <v>2015</v>
      </c>
    </row>
    <row r="183" spans="1:21" ht="60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 s="9">
        <f t="shared" si="12"/>
        <v>21</v>
      </c>
      <c r="Q183">
        <f t="shared" si="13"/>
        <v>180.5</v>
      </c>
      <c r="R183">
        <f t="shared" si="14"/>
        <v>0</v>
      </c>
      <c r="S183" s="12">
        <f t="shared" si="15"/>
        <v>42147.741840277777</v>
      </c>
      <c r="T183" s="13">
        <f t="shared" si="16"/>
        <v>42177.741840277777</v>
      </c>
      <c r="U183">
        <f t="shared" si="17"/>
        <v>2015</v>
      </c>
    </row>
    <row r="184" spans="1:21" ht="60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 t="s">
        <v>7235</v>
      </c>
      <c r="M184" t="b">
        <v>0</v>
      </c>
      <c r="N184" t="s">
        <v>8266</v>
      </c>
      <c r="O184" t="s">
        <v>8270</v>
      </c>
      <c r="P184" s="9">
        <f t="shared" si="12"/>
        <v>0</v>
      </c>
      <c r="Q184">
        <f t="shared" si="13"/>
        <v>0</v>
      </c>
      <c r="R184">
        <f t="shared" si="14"/>
        <v>0</v>
      </c>
      <c r="S184" s="12">
        <f t="shared" si="15"/>
        <v>42712.011944444443</v>
      </c>
      <c r="T184" s="13">
        <f t="shared" si="16"/>
        <v>42742.011944444443</v>
      </c>
      <c r="U184">
        <f t="shared" si="17"/>
        <v>2016</v>
      </c>
    </row>
    <row r="185" spans="1:2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 s="9">
        <f t="shared" si="12"/>
        <v>36</v>
      </c>
      <c r="Q185">
        <f t="shared" si="13"/>
        <v>373.5</v>
      </c>
      <c r="R185">
        <f t="shared" si="14"/>
        <v>0</v>
      </c>
      <c r="S185" s="12">
        <f t="shared" si="15"/>
        <v>41939.810300925928</v>
      </c>
      <c r="T185" s="13">
        <f t="shared" si="16"/>
        <v>41969.851967592593</v>
      </c>
      <c r="U185">
        <f t="shared" si="17"/>
        <v>2014</v>
      </c>
    </row>
    <row r="186" spans="1:21" ht="60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 s="9">
        <f t="shared" si="12"/>
        <v>3</v>
      </c>
      <c r="Q186">
        <f t="shared" si="13"/>
        <v>25.5</v>
      </c>
      <c r="R186">
        <f t="shared" si="14"/>
        <v>0</v>
      </c>
      <c r="S186" s="12">
        <f t="shared" si="15"/>
        <v>41825.791226851856</v>
      </c>
      <c r="T186" s="13">
        <f t="shared" si="16"/>
        <v>41883.165972222225</v>
      </c>
      <c r="U186">
        <f t="shared" si="17"/>
        <v>2014</v>
      </c>
    </row>
    <row r="187" spans="1:2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 s="9">
        <f t="shared" si="12"/>
        <v>6</v>
      </c>
      <c r="Q187">
        <f t="shared" si="13"/>
        <v>220</v>
      </c>
      <c r="R187">
        <f t="shared" si="14"/>
        <v>0</v>
      </c>
      <c r="S187" s="12">
        <f t="shared" si="15"/>
        <v>42570.91133101852</v>
      </c>
      <c r="T187" s="13">
        <f t="shared" si="16"/>
        <v>42600.91133101852</v>
      </c>
      <c r="U187">
        <f t="shared" si="17"/>
        <v>2016</v>
      </c>
    </row>
    <row r="188" spans="1:21" ht="60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 t="s">
        <v>7235</v>
      </c>
      <c r="M188" t="b">
        <v>0</v>
      </c>
      <c r="N188" t="s">
        <v>8266</v>
      </c>
      <c r="O188" t="s">
        <v>8270</v>
      </c>
      <c r="P188" s="9">
        <f t="shared" si="12"/>
        <v>0</v>
      </c>
      <c r="Q188">
        <f t="shared" si="13"/>
        <v>0</v>
      </c>
      <c r="R188">
        <f t="shared" si="14"/>
        <v>0</v>
      </c>
      <c r="S188" s="12">
        <f t="shared" si="15"/>
        <v>42767.812893518523</v>
      </c>
      <c r="T188" s="13">
        <f t="shared" si="16"/>
        <v>42797.833333333328</v>
      </c>
      <c r="U188">
        <f t="shared" si="17"/>
        <v>2017</v>
      </c>
    </row>
    <row r="189" spans="1:21" ht="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 s="9">
        <f t="shared" si="12"/>
        <v>16</v>
      </c>
      <c r="Q189">
        <f t="shared" si="13"/>
        <v>160</v>
      </c>
      <c r="R189">
        <f t="shared" si="14"/>
        <v>0</v>
      </c>
      <c r="S189" s="12">
        <f t="shared" si="15"/>
        <v>42182.234456018516</v>
      </c>
      <c r="T189" s="13">
        <f t="shared" si="16"/>
        <v>42206.290972222225</v>
      </c>
      <c r="U189">
        <f t="shared" si="17"/>
        <v>2015</v>
      </c>
    </row>
    <row r="190" spans="1:21" ht="60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 t="s">
        <v>7235</v>
      </c>
      <c r="M190" t="b">
        <v>0</v>
      </c>
      <c r="N190" t="s">
        <v>8266</v>
      </c>
      <c r="O190" t="s">
        <v>8270</v>
      </c>
      <c r="P190" s="9">
        <f t="shared" si="12"/>
        <v>0</v>
      </c>
      <c r="Q190">
        <f t="shared" si="13"/>
        <v>0</v>
      </c>
      <c r="R190">
        <f t="shared" si="14"/>
        <v>0</v>
      </c>
      <c r="S190" s="12">
        <f t="shared" si="15"/>
        <v>41857.18304398148</v>
      </c>
      <c r="T190" s="13">
        <f t="shared" si="16"/>
        <v>41887.18304398148</v>
      </c>
      <c r="U190">
        <f t="shared" si="17"/>
        <v>2014</v>
      </c>
    </row>
    <row r="191" spans="1:21" ht="60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 s="9">
        <f t="shared" si="12"/>
        <v>0</v>
      </c>
      <c r="Q191">
        <f t="shared" si="13"/>
        <v>69</v>
      </c>
      <c r="R191">
        <f t="shared" si="14"/>
        <v>0</v>
      </c>
      <c r="S191" s="12">
        <f t="shared" si="15"/>
        <v>42556.690706018519</v>
      </c>
      <c r="T191" s="13">
        <f t="shared" si="16"/>
        <v>42616.690706018519</v>
      </c>
      <c r="U191">
        <f t="shared" si="17"/>
        <v>2016</v>
      </c>
    </row>
    <row r="192" spans="1:2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 s="9">
        <f t="shared" si="12"/>
        <v>0</v>
      </c>
      <c r="Q192">
        <f t="shared" si="13"/>
        <v>50</v>
      </c>
      <c r="R192">
        <f t="shared" si="14"/>
        <v>0</v>
      </c>
      <c r="S192" s="12">
        <f t="shared" si="15"/>
        <v>42527.650995370372</v>
      </c>
      <c r="T192" s="13">
        <f t="shared" si="16"/>
        <v>42537.650995370372</v>
      </c>
      <c r="U192">
        <f t="shared" si="17"/>
        <v>2016</v>
      </c>
    </row>
    <row r="193" spans="1:21" ht="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 s="9">
        <f t="shared" si="12"/>
        <v>5</v>
      </c>
      <c r="Q193">
        <f t="shared" si="13"/>
        <v>83.33</v>
      </c>
      <c r="R193">
        <f t="shared" si="14"/>
        <v>0</v>
      </c>
      <c r="S193" s="12">
        <f t="shared" si="15"/>
        <v>42239.441412037035</v>
      </c>
      <c r="T193" s="13">
        <f t="shared" si="16"/>
        <v>42279.441412037035</v>
      </c>
      <c r="U193">
        <f t="shared" si="17"/>
        <v>2015</v>
      </c>
    </row>
    <row r="194" spans="1:21" ht="60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 s="9">
        <f t="shared" ref="P194:P257" si="18">ROUND(E194/D194*100,0)</f>
        <v>0</v>
      </c>
      <c r="Q194">
        <f t="shared" ref="Q194:Q257" si="19">IFERROR(ROUND(E194/L194,2),0)</f>
        <v>5.67</v>
      </c>
      <c r="R194">
        <f t="shared" ref="R194:R257" si="20">IF(D194&lt;1000,1,0)</f>
        <v>0</v>
      </c>
      <c r="S194" s="12">
        <f t="shared" ref="S194:S257" si="21">(((J194/60)/60)/24)+DATE(1970,1,1)</f>
        <v>41899.792037037041</v>
      </c>
      <c r="T194" s="13">
        <f t="shared" ref="T194:T257" si="22">(((I194/60)/60)/24)+DATE(1970,1,1)</f>
        <v>41929.792037037041</v>
      </c>
      <c r="U194">
        <f t="shared" ref="U194:U257" si="23">YEAR(S194)</f>
        <v>2014</v>
      </c>
    </row>
    <row r="195" spans="1:21" ht="60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 t="s">
        <v>7235</v>
      </c>
      <c r="M195" t="b">
        <v>0</v>
      </c>
      <c r="N195" t="s">
        <v>8266</v>
      </c>
      <c r="O195" t="s">
        <v>8270</v>
      </c>
      <c r="P195" s="9">
        <f t="shared" si="18"/>
        <v>0</v>
      </c>
      <c r="Q195">
        <f t="shared" si="19"/>
        <v>0</v>
      </c>
      <c r="R195">
        <f t="shared" si="20"/>
        <v>0</v>
      </c>
      <c r="S195" s="12">
        <f t="shared" si="21"/>
        <v>41911.934791666667</v>
      </c>
      <c r="T195" s="13">
        <f t="shared" si="22"/>
        <v>41971.976458333331</v>
      </c>
      <c r="U195">
        <f t="shared" si="23"/>
        <v>2014</v>
      </c>
    </row>
    <row r="196" spans="1:21" ht="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 s="9">
        <f t="shared" si="18"/>
        <v>0</v>
      </c>
      <c r="Q196">
        <f t="shared" si="19"/>
        <v>1</v>
      </c>
      <c r="R196">
        <f t="shared" si="20"/>
        <v>0</v>
      </c>
      <c r="S196" s="12">
        <f t="shared" si="21"/>
        <v>42375.996886574074</v>
      </c>
      <c r="T196" s="13">
        <f t="shared" si="22"/>
        <v>42435.996886574074</v>
      </c>
      <c r="U196">
        <f t="shared" si="23"/>
        <v>2016</v>
      </c>
    </row>
    <row r="197" spans="1:21" ht="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 t="s">
        <v>7235</v>
      </c>
      <c r="M197" t="b">
        <v>0</v>
      </c>
      <c r="N197" t="s">
        <v>8266</v>
      </c>
      <c r="O197" t="s">
        <v>8270</v>
      </c>
      <c r="P197" s="9">
        <f t="shared" si="18"/>
        <v>0</v>
      </c>
      <c r="Q197">
        <f t="shared" si="19"/>
        <v>0</v>
      </c>
      <c r="R197">
        <f t="shared" si="20"/>
        <v>0</v>
      </c>
      <c r="S197" s="12">
        <f t="shared" si="21"/>
        <v>42135.67050925926</v>
      </c>
      <c r="T197" s="13">
        <f t="shared" si="22"/>
        <v>42195.67050925926</v>
      </c>
      <c r="U197">
        <f t="shared" si="23"/>
        <v>2015</v>
      </c>
    </row>
    <row r="198" spans="1:21" ht="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 s="9">
        <f t="shared" si="18"/>
        <v>42</v>
      </c>
      <c r="Q198">
        <f t="shared" si="19"/>
        <v>77.11</v>
      </c>
      <c r="R198">
        <f t="shared" si="20"/>
        <v>0</v>
      </c>
      <c r="S198" s="12">
        <f t="shared" si="21"/>
        <v>42259.542800925927</v>
      </c>
      <c r="T198" s="13">
        <f t="shared" si="22"/>
        <v>42287.875</v>
      </c>
      <c r="U198">
        <f t="shared" si="23"/>
        <v>2015</v>
      </c>
    </row>
    <row r="199" spans="1:21" ht="60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 s="9">
        <f t="shared" si="18"/>
        <v>10</v>
      </c>
      <c r="Q199">
        <f t="shared" si="19"/>
        <v>32.75</v>
      </c>
      <c r="R199">
        <f t="shared" si="20"/>
        <v>0</v>
      </c>
      <c r="S199" s="12">
        <f t="shared" si="21"/>
        <v>42741.848379629635</v>
      </c>
      <c r="T199" s="13">
        <f t="shared" si="22"/>
        <v>42783.875</v>
      </c>
      <c r="U199">
        <f t="shared" si="23"/>
        <v>2017</v>
      </c>
    </row>
    <row r="200" spans="1:21" ht="60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 s="9">
        <f t="shared" si="18"/>
        <v>1</v>
      </c>
      <c r="Q200">
        <f t="shared" si="19"/>
        <v>46.5</v>
      </c>
      <c r="R200">
        <f t="shared" si="20"/>
        <v>0</v>
      </c>
      <c r="S200" s="12">
        <f t="shared" si="21"/>
        <v>41887.383356481485</v>
      </c>
      <c r="T200" s="13">
        <f t="shared" si="22"/>
        <v>41917.383356481485</v>
      </c>
      <c r="U200">
        <f t="shared" si="23"/>
        <v>2014</v>
      </c>
    </row>
    <row r="201" spans="1:21" ht="60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 t="s">
        <v>7235</v>
      </c>
      <c r="M201" t="b">
        <v>0</v>
      </c>
      <c r="N201" t="s">
        <v>8266</v>
      </c>
      <c r="O201" t="s">
        <v>8270</v>
      </c>
      <c r="P201" s="9">
        <f t="shared" si="18"/>
        <v>0</v>
      </c>
      <c r="Q201">
        <f t="shared" si="19"/>
        <v>0</v>
      </c>
      <c r="R201">
        <f t="shared" si="20"/>
        <v>0</v>
      </c>
      <c r="S201" s="12">
        <f t="shared" si="21"/>
        <v>42584.123865740738</v>
      </c>
      <c r="T201" s="13">
        <f t="shared" si="22"/>
        <v>42614.123865740738</v>
      </c>
      <c r="U201">
        <f t="shared" si="23"/>
        <v>2016</v>
      </c>
    </row>
    <row r="202" spans="1:21" ht="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 s="9">
        <f t="shared" si="18"/>
        <v>26</v>
      </c>
      <c r="Q202">
        <f t="shared" si="19"/>
        <v>87.31</v>
      </c>
      <c r="R202">
        <f t="shared" si="20"/>
        <v>0</v>
      </c>
      <c r="S202" s="12">
        <f t="shared" si="21"/>
        <v>41867.083368055559</v>
      </c>
      <c r="T202" s="13">
        <f t="shared" si="22"/>
        <v>41897.083368055559</v>
      </c>
      <c r="U202">
        <f t="shared" si="23"/>
        <v>2014</v>
      </c>
    </row>
    <row r="203" spans="1:21" ht="60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 s="9">
        <f t="shared" si="18"/>
        <v>58</v>
      </c>
      <c r="Q203">
        <f t="shared" si="19"/>
        <v>54.29</v>
      </c>
      <c r="R203">
        <f t="shared" si="20"/>
        <v>1</v>
      </c>
      <c r="S203" s="12">
        <f t="shared" si="21"/>
        <v>42023.818622685183</v>
      </c>
      <c r="T203" s="13">
        <f t="shared" si="22"/>
        <v>42043.818622685183</v>
      </c>
      <c r="U203">
        <f t="shared" si="23"/>
        <v>2015</v>
      </c>
    </row>
    <row r="204" spans="1:2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 t="s">
        <v>7235</v>
      </c>
      <c r="M204" t="b">
        <v>0</v>
      </c>
      <c r="N204" t="s">
        <v>8266</v>
      </c>
      <c r="O204" t="s">
        <v>8270</v>
      </c>
      <c r="P204" s="9">
        <f t="shared" si="18"/>
        <v>0</v>
      </c>
      <c r="Q204">
        <f t="shared" si="19"/>
        <v>0</v>
      </c>
      <c r="R204">
        <f t="shared" si="20"/>
        <v>0</v>
      </c>
      <c r="S204" s="12">
        <f t="shared" si="21"/>
        <v>42255.927824074075</v>
      </c>
      <c r="T204" s="13">
        <f t="shared" si="22"/>
        <v>42285.874305555553</v>
      </c>
      <c r="U204">
        <f t="shared" si="23"/>
        <v>2015</v>
      </c>
    </row>
    <row r="205" spans="1:21" ht="60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 s="9">
        <f t="shared" si="18"/>
        <v>30</v>
      </c>
      <c r="Q205">
        <f t="shared" si="19"/>
        <v>93.25</v>
      </c>
      <c r="R205">
        <f t="shared" si="20"/>
        <v>0</v>
      </c>
      <c r="S205" s="12">
        <f t="shared" si="21"/>
        <v>41973.847962962958</v>
      </c>
      <c r="T205" s="13">
        <f t="shared" si="22"/>
        <v>42033.847962962958</v>
      </c>
      <c r="U205">
        <f t="shared" si="23"/>
        <v>2014</v>
      </c>
    </row>
    <row r="206" spans="1:21" ht="60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 s="9">
        <f t="shared" si="18"/>
        <v>51</v>
      </c>
      <c r="Q206">
        <f t="shared" si="19"/>
        <v>117.68</v>
      </c>
      <c r="R206">
        <f t="shared" si="20"/>
        <v>0</v>
      </c>
      <c r="S206" s="12">
        <f t="shared" si="21"/>
        <v>42556.583368055552</v>
      </c>
      <c r="T206" s="13">
        <f t="shared" si="22"/>
        <v>42586.583368055552</v>
      </c>
      <c r="U206">
        <f t="shared" si="23"/>
        <v>2016</v>
      </c>
    </row>
    <row r="207" spans="1:21" ht="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 s="9">
        <f t="shared" si="18"/>
        <v>16</v>
      </c>
      <c r="Q207">
        <f t="shared" si="19"/>
        <v>76.47</v>
      </c>
      <c r="R207">
        <f t="shared" si="20"/>
        <v>0</v>
      </c>
      <c r="S207" s="12">
        <f t="shared" si="21"/>
        <v>42248.632199074069</v>
      </c>
      <c r="T207" s="13">
        <f t="shared" si="22"/>
        <v>42283.632199074069</v>
      </c>
      <c r="U207">
        <f t="shared" si="23"/>
        <v>2015</v>
      </c>
    </row>
    <row r="208" spans="1:21" ht="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 t="s">
        <v>7235</v>
      </c>
      <c r="M208" t="b">
        <v>0</v>
      </c>
      <c r="N208" t="s">
        <v>8266</v>
      </c>
      <c r="O208" t="s">
        <v>8270</v>
      </c>
      <c r="P208" s="9">
        <f t="shared" si="18"/>
        <v>0</v>
      </c>
      <c r="Q208">
        <f t="shared" si="19"/>
        <v>0</v>
      </c>
      <c r="R208">
        <f t="shared" si="20"/>
        <v>0</v>
      </c>
      <c r="S208" s="12">
        <f t="shared" si="21"/>
        <v>42567.004432870366</v>
      </c>
      <c r="T208" s="13">
        <f t="shared" si="22"/>
        <v>42588.004432870366</v>
      </c>
      <c r="U208">
        <f t="shared" si="23"/>
        <v>2016</v>
      </c>
    </row>
    <row r="209" spans="1:21" ht="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 s="9">
        <f t="shared" si="18"/>
        <v>15</v>
      </c>
      <c r="Q209">
        <f t="shared" si="19"/>
        <v>163.85</v>
      </c>
      <c r="R209">
        <f t="shared" si="20"/>
        <v>0</v>
      </c>
      <c r="S209" s="12">
        <f t="shared" si="21"/>
        <v>41978.197199074071</v>
      </c>
      <c r="T209" s="13">
        <f t="shared" si="22"/>
        <v>42008.197199074071</v>
      </c>
      <c r="U209">
        <f t="shared" si="23"/>
        <v>2014</v>
      </c>
    </row>
    <row r="210" spans="1:21" ht="60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 t="s">
        <v>7235</v>
      </c>
      <c r="M210" t="b">
        <v>0</v>
      </c>
      <c r="N210" t="s">
        <v>8266</v>
      </c>
      <c r="O210" t="s">
        <v>8270</v>
      </c>
      <c r="P210" s="9">
        <f t="shared" si="18"/>
        <v>0</v>
      </c>
      <c r="Q210">
        <f t="shared" si="19"/>
        <v>0</v>
      </c>
      <c r="R210">
        <f t="shared" si="20"/>
        <v>0</v>
      </c>
      <c r="S210" s="12">
        <f t="shared" si="21"/>
        <v>41959.369988425926</v>
      </c>
      <c r="T210" s="13">
        <f t="shared" si="22"/>
        <v>41989.369988425926</v>
      </c>
      <c r="U210">
        <f t="shared" si="23"/>
        <v>2014</v>
      </c>
    </row>
    <row r="211" spans="1:21" ht="60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 t="s">
        <v>7235</v>
      </c>
      <c r="M211" t="b">
        <v>0</v>
      </c>
      <c r="N211" t="s">
        <v>8266</v>
      </c>
      <c r="O211" t="s">
        <v>8270</v>
      </c>
      <c r="P211" s="9">
        <f t="shared" si="18"/>
        <v>0</v>
      </c>
      <c r="Q211">
        <f t="shared" si="19"/>
        <v>0</v>
      </c>
      <c r="R211">
        <f t="shared" si="20"/>
        <v>0</v>
      </c>
      <c r="S211" s="12">
        <f t="shared" si="21"/>
        <v>42165.922858796301</v>
      </c>
      <c r="T211" s="13">
        <f t="shared" si="22"/>
        <v>42195.922858796301</v>
      </c>
      <c r="U211">
        <f t="shared" si="23"/>
        <v>2015</v>
      </c>
    </row>
    <row r="212" spans="1:21" ht="60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 s="9">
        <f t="shared" si="18"/>
        <v>25</v>
      </c>
      <c r="Q212">
        <f t="shared" si="19"/>
        <v>91.82</v>
      </c>
      <c r="R212">
        <f t="shared" si="20"/>
        <v>0</v>
      </c>
      <c r="S212" s="12">
        <f t="shared" si="21"/>
        <v>42249.064722222218</v>
      </c>
      <c r="T212" s="13">
        <f t="shared" si="22"/>
        <v>42278.208333333328</v>
      </c>
      <c r="U212">
        <f t="shared" si="23"/>
        <v>2015</v>
      </c>
    </row>
    <row r="213" spans="1:21" ht="60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 s="9">
        <f t="shared" si="18"/>
        <v>45</v>
      </c>
      <c r="Q213">
        <f t="shared" si="19"/>
        <v>185.83</v>
      </c>
      <c r="R213">
        <f t="shared" si="20"/>
        <v>0</v>
      </c>
      <c r="S213" s="12">
        <f t="shared" si="21"/>
        <v>42236.159918981488</v>
      </c>
      <c r="T213" s="13">
        <f t="shared" si="22"/>
        <v>42266.159918981488</v>
      </c>
      <c r="U213">
        <f t="shared" si="23"/>
        <v>2015</v>
      </c>
    </row>
    <row r="214" spans="1:21" ht="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 s="9">
        <f t="shared" si="18"/>
        <v>0</v>
      </c>
      <c r="Q214">
        <f t="shared" si="19"/>
        <v>1</v>
      </c>
      <c r="R214">
        <f t="shared" si="20"/>
        <v>0</v>
      </c>
      <c r="S214" s="12">
        <f t="shared" si="21"/>
        <v>42416.881018518514</v>
      </c>
      <c r="T214" s="13">
        <f t="shared" si="22"/>
        <v>42476.839351851857</v>
      </c>
      <c r="U214">
        <f t="shared" si="23"/>
        <v>2016</v>
      </c>
    </row>
    <row r="215" spans="1:21" ht="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 s="9">
        <f t="shared" si="18"/>
        <v>0</v>
      </c>
      <c r="Q215">
        <f t="shared" si="19"/>
        <v>20</v>
      </c>
      <c r="R215">
        <f t="shared" si="20"/>
        <v>0</v>
      </c>
      <c r="S215" s="12">
        <f t="shared" si="21"/>
        <v>42202.594293981485</v>
      </c>
      <c r="T215" s="13">
        <f t="shared" si="22"/>
        <v>42232.587974537033</v>
      </c>
      <c r="U215">
        <f t="shared" si="23"/>
        <v>2015</v>
      </c>
    </row>
    <row r="216" spans="1:21" ht="60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 s="9">
        <f t="shared" si="18"/>
        <v>0</v>
      </c>
      <c r="Q216">
        <f t="shared" si="19"/>
        <v>1</v>
      </c>
      <c r="R216">
        <f t="shared" si="20"/>
        <v>0</v>
      </c>
      <c r="S216" s="12">
        <f t="shared" si="21"/>
        <v>42009.64061342593</v>
      </c>
      <c r="T216" s="13">
        <f t="shared" si="22"/>
        <v>42069.64061342593</v>
      </c>
      <c r="U216">
        <f t="shared" si="23"/>
        <v>2015</v>
      </c>
    </row>
    <row r="217" spans="1:21" ht="60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 s="9">
        <f t="shared" si="18"/>
        <v>0</v>
      </c>
      <c r="Q217">
        <f t="shared" si="19"/>
        <v>10</v>
      </c>
      <c r="R217">
        <f t="shared" si="20"/>
        <v>0</v>
      </c>
      <c r="S217" s="12">
        <f t="shared" si="21"/>
        <v>42375.230115740742</v>
      </c>
      <c r="T217" s="13">
        <f t="shared" si="22"/>
        <v>42417.999305555553</v>
      </c>
      <c r="U217">
        <f t="shared" si="23"/>
        <v>2016</v>
      </c>
    </row>
    <row r="218" spans="1:21" ht="60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 s="9">
        <f t="shared" si="18"/>
        <v>56</v>
      </c>
      <c r="Q218">
        <f t="shared" si="19"/>
        <v>331.54</v>
      </c>
      <c r="R218">
        <f t="shared" si="20"/>
        <v>0</v>
      </c>
      <c r="S218" s="12">
        <f t="shared" si="21"/>
        <v>42066.958761574075</v>
      </c>
      <c r="T218" s="13">
        <f t="shared" si="22"/>
        <v>42116.917094907403</v>
      </c>
      <c r="U218">
        <f t="shared" si="23"/>
        <v>2015</v>
      </c>
    </row>
    <row r="219" spans="1:2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 s="9">
        <f t="shared" si="18"/>
        <v>12</v>
      </c>
      <c r="Q219">
        <f t="shared" si="19"/>
        <v>314.29000000000002</v>
      </c>
      <c r="R219">
        <f t="shared" si="20"/>
        <v>0</v>
      </c>
      <c r="S219" s="12">
        <f t="shared" si="21"/>
        <v>41970.64061342593</v>
      </c>
      <c r="T219" s="13">
        <f t="shared" si="22"/>
        <v>42001.64061342593</v>
      </c>
      <c r="U219">
        <f t="shared" si="23"/>
        <v>2014</v>
      </c>
    </row>
    <row r="220" spans="1:21" ht="60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 s="9">
        <f t="shared" si="18"/>
        <v>2</v>
      </c>
      <c r="Q220">
        <f t="shared" si="19"/>
        <v>100</v>
      </c>
      <c r="R220">
        <f t="shared" si="20"/>
        <v>0</v>
      </c>
      <c r="S220" s="12">
        <f t="shared" si="21"/>
        <v>42079.628344907411</v>
      </c>
      <c r="T220" s="13">
        <f t="shared" si="22"/>
        <v>42139.628344907411</v>
      </c>
      <c r="U220">
        <f t="shared" si="23"/>
        <v>2015</v>
      </c>
    </row>
    <row r="221" spans="1:21" ht="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 s="9">
        <f t="shared" si="18"/>
        <v>18</v>
      </c>
      <c r="Q221">
        <f t="shared" si="19"/>
        <v>115.99</v>
      </c>
      <c r="R221">
        <f t="shared" si="20"/>
        <v>0</v>
      </c>
      <c r="S221" s="12">
        <f t="shared" si="21"/>
        <v>42429.326678240745</v>
      </c>
      <c r="T221" s="13">
        <f t="shared" si="22"/>
        <v>42461.290972222225</v>
      </c>
      <c r="U221">
        <f t="shared" si="23"/>
        <v>2016</v>
      </c>
    </row>
    <row r="222" spans="1:21" ht="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 s="9">
        <f t="shared" si="18"/>
        <v>1</v>
      </c>
      <c r="Q222">
        <f t="shared" si="19"/>
        <v>120</v>
      </c>
      <c r="R222">
        <f t="shared" si="20"/>
        <v>0</v>
      </c>
      <c r="S222" s="12">
        <f t="shared" si="21"/>
        <v>42195.643865740742</v>
      </c>
      <c r="T222" s="13">
        <f t="shared" si="22"/>
        <v>42236.837499999994</v>
      </c>
      <c r="U222">
        <f t="shared" si="23"/>
        <v>2015</v>
      </c>
    </row>
    <row r="223" spans="1:21" ht="30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 t="s">
        <v>7235</v>
      </c>
      <c r="M223" t="b">
        <v>0</v>
      </c>
      <c r="N223" t="s">
        <v>8266</v>
      </c>
      <c r="O223" t="s">
        <v>8270</v>
      </c>
      <c r="P223" s="9">
        <f t="shared" si="18"/>
        <v>0</v>
      </c>
      <c r="Q223">
        <f t="shared" si="19"/>
        <v>0</v>
      </c>
      <c r="R223">
        <f t="shared" si="20"/>
        <v>0</v>
      </c>
      <c r="S223" s="12">
        <f t="shared" si="21"/>
        <v>42031.837546296301</v>
      </c>
      <c r="T223" s="13">
        <f t="shared" si="22"/>
        <v>42091.79587962963</v>
      </c>
      <c r="U223">
        <f t="shared" si="23"/>
        <v>2015</v>
      </c>
    </row>
    <row r="224" spans="1:21" ht="60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 s="9">
        <f t="shared" si="18"/>
        <v>13</v>
      </c>
      <c r="Q224">
        <f t="shared" si="19"/>
        <v>65</v>
      </c>
      <c r="R224">
        <f t="shared" si="20"/>
        <v>0</v>
      </c>
      <c r="S224" s="12">
        <f t="shared" si="21"/>
        <v>42031.769884259258</v>
      </c>
      <c r="T224" s="13">
        <f t="shared" si="22"/>
        <v>42090.110416666663</v>
      </c>
      <c r="U224">
        <f t="shared" si="23"/>
        <v>2015</v>
      </c>
    </row>
    <row r="225" spans="1:21" ht="60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 t="s">
        <v>7235</v>
      </c>
      <c r="M225" t="b">
        <v>0</v>
      </c>
      <c r="N225" t="s">
        <v>8266</v>
      </c>
      <c r="O225" t="s">
        <v>8270</v>
      </c>
      <c r="P225" s="9">
        <f t="shared" si="18"/>
        <v>0</v>
      </c>
      <c r="Q225">
        <f t="shared" si="19"/>
        <v>0</v>
      </c>
      <c r="R225">
        <f t="shared" si="20"/>
        <v>0</v>
      </c>
      <c r="S225" s="12">
        <f t="shared" si="21"/>
        <v>42482.048032407409</v>
      </c>
      <c r="T225" s="13">
        <f t="shared" si="22"/>
        <v>42512.045138888891</v>
      </c>
      <c r="U225">
        <f t="shared" si="23"/>
        <v>2016</v>
      </c>
    </row>
    <row r="226" spans="1:21" ht="60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 t="s">
        <v>7235</v>
      </c>
      <c r="M226" t="b">
        <v>0</v>
      </c>
      <c r="N226" t="s">
        <v>8266</v>
      </c>
      <c r="O226" t="s">
        <v>8270</v>
      </c>
      <c r="P226" s="9">
        <f t="shared" si="18"/>
        <v>0</v>
      </c>
      <c r="Q226">
        <f t="shared" si="19"/>
        <v>0</v>
      </c>
      <c r="R226">
        <f t="shared" si="20"/>
        <v>0</v>
      </c>
      <c r="S226" s="12">
        <f t="shared" si="21"/>
        <v>42135.235254629632</v>
      </c>
      <c r="T226" s="13">
        <f t="shared" si="22"/>
        <v>42195.235254629632</v>
      </c>
      <c r="U226">
        <f t="shared" si="23"/>
        <v>2015</v>
      </c>
    </row>
    <row r="227" spans="1:21" ht="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 t="s">
        <v>7235</v>
      </c>
      <c r="M227" t="b">
        <v>0</v>
      </c>
      <c r="N227" t="s">
        <v>8266</v>
      </c>
      <c r="O227" t="s">
        <v>8270</v>
      </c>
      <c r="P227" s="9">
        <f t="shared" si="18"/>
        <v>0</v>
      </c>
      <c r="Q227">
        <f t="shared" si="19"/>
        <v>0</v>
      </c>
      <c r="R227">
        <f t="shared" si="20"/>
        <v>1</v>
      </c>
      <c r="S227" s="12">
        <f t="shared" si="21"/>
        <v>42438.961273148147</v>
      </c>
      <c r="T227" s="13">
        <f t="shared" si="22"/>
        <v>42468.919606481482</v>
      </c>
      <c r="U227">
        <f t="shared" si="23"/>
        <v>2016</v>
      </c>
    </row>
    <row r="228" spans="1:21" ht="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 s="9">
        <f t="shared" si="18"/>
        <v>1</v>
      </c>
      <c r="Q228">
        <f t="shared" si="19"/>
        <v>125</v>
      </c>
      <c r="R228">
        <f t="shared" si="20"/>
        <v>0</v>
      </c>
      <c r="S228" s="12">
        <f t="shared" si="21"/>
        <v>42106.666018518517</v>
      </c>
      <c r="T228" s="13">
        <f t="shared" si="22"/>
        <v>42155.395138888889</v>
      </c>
      <c r="U228">
        <f t="shared" si="23"/>
        <v>2015</v>
      </c>
    </row>
    <row r="229" spans="1:21" ht="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 t="s">
        <v>7235</v>
      </c>
      <c r="M229" t="b">
        <v>0</v>
      </c>
      <c r="N229" t="s">
        <v>8266</v>
      </c>
      <c r="O229" t="s">
        <v>8270</v>
      </c>
      <c r="P229" s="9">
        <f t="shared" si="18"/>
        <v>0</v>
      </c>
      <c r="Q229">
        <f t="shared" si="19"/>
        <v>0</v>
      </c>
      <c r="R229">
        <f t="shared" si="20"/>
        <v>0</v>
      </c>
      <c r="S229" s="12">
        <f t="shared" si="21"/>
        <v>42164.893993055557</v>
      </c>
      <c r="T229" s="13">
        <f t="shared" si="22"/>
        <v>42194.893993055557</v>
      </c>
      <c r="U229">
        <f t="shared" si="23"/>
        <v>2015</v>
      </c>
    </row>
    <row r="230" spans="1:21" ht="30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 t="s">
        <v>7235</v>
      </c>
      <c r="M230" t="b">
        <v>0</v>
      </c>
      <c r="N230" t="s">
        <v>8266</v>
      </c>
      <c r="O230" t="s">
        <v>8270</v>
      </c>
      <c r="P230" s="9">
        <f t="shared" si="18"/>
        <v>0</v>
      </c>
      <c r="Q230">
        <f t="shared" si="19"/>
        <v>0</v>
      </c>
      <c r="R230">
        <f t="shared" si="20"/>
        <v>0</v>
      </c>
      <c r="S230" s="12">
        <f t="shared" si="21"/>
        <v>42096.686400462961</v>
      </c>
      <c r="T230" s="13">
        <f t="shared" si="22"/>
        <v>42156.686400462961</v>
      </c>
      <c r="U230">
        <f t="shared" si="23"/>
        <v>2015</v>
      </c>
    </row>
    <row r="231" spans="1:21" ht="60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 t="s">
        <v>7235</v>
      </c>
      <c r="M231" t="b">
        <v>0</v>
      </c>
      <c r="N231" t="s">
        <v>8266</v>
      </c>
      <c r="O231" t="s">
        <v>8270</v>
      </c>
      <c r="P231" s="9">
        <f t="shared" si="18"/>
        <v>0</v>
      </c>
      <c r="Q231">
        <f t="shared" si="19"/>
        <v>0</v>
      </c>
      <c r="R231">
        <f t="shared" si="20"/>
        <v>0</v>
      </c>
      <c r="S231" s="12">
        <f t="shared" si="21"/>
        <v>42383.933993055558</v>
      </c>
      <c r="T231" s="13">
        <f t="shared" si="22"/>
        <v>42413.933993055558</v>
      </c>
      <c r="U231">
        <f t="shared" si="23"/>
        <v>2016</v>
      </c>
    </row>
    <row r="232" spans="1:21" ht="60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 s="9">
        <f t="shared" si="18"/>
        <v>0</v>
      </c>
      <c r="Q232">
        <f t="shared" si="19"/>
        <v>30</v>
      </c>
      <c r="R232">
        <f t="shared" si="20"/>
        <v>0</v>
      </c>
      <c r="S232" s="12">
        <f t="shared" si="21"/>
        <v>42129.777210648142</v>
      </c>
      <c r="T232" s="13">
        <f t="shared" si="22"/>
        <v>42159.777210648142</v>
      </c>
      <c r="U232">
        <f t="shared" si="23"/>
        <v>2015</v>
      </c>
    </row>
    <row r="233" spans="1:21" ht="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 t="s">
        <v>7235</v>
      </c>
      <c r="M233" t="b">
        <v>0</v>
      </c>
      <c r="N233" t="s">
        <v>8266</v>
      </c>
      <c r="O233" t="s">
        <v>8270</v>
      </c>
      <c r="P233" s="9">
        <f t="shared" si="18"/>
        <v>0</v>
      </c>
      <c r="Q233">
        <f t="shared" si="19"/>
        <v>0</v>
      </c>
      <c r="R233">
        <f t="shared" si="20"/>
        <v>0</v>
      </c>
      <c r="S233" s="12">
        <f t="shared" si="21"/>
        <v>42341.958923611113</v>
      </c>
      <c r="T233" s="13">
        <f t="shared" si="22"/>
        <v>42371.958923611113</v>
      </c>
      <c r="U233">
        <f t="shared" si="23"/>
        <v>2015</v>
      </c>
    </row>
    <row r="234" spans="1:21" ht="60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 s="9">
        <f t="shared" si="18"/>
        <v>3</v>
      </c>
      <c r="Q234">
        <f t="shared" si="19"/>
        <v>15.71</v>
      </c>
      <c r="R234">
        <f t="shared" si="20"/>
        <v>0</v>
      </c>
      <c r="S234" s="12">
        <f t="shared" si="21"/>
        <v>42032.82576388889</v>
      </c>
      <c r="T234" s="13">
        <f t="shared" si="22"/>
        <v>42062.82576388889</v>
      </c>
      <c r="U234">
        <f t="shared" si="23"/>
        <v>2015</v>
      </c>
    </row>
    <row r="235" spans="1:21" ht="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 t="s">
        <v>7235</v>
      </c>
      <c r="M235" t="b">
        <v>0</v>
      </c>
      <c r="N235" t="s">
        <v>8266</v>
      </c>
      <c r="O235" t="s">
        <v>8270</v>
      </c>
      <c r="P235" s="9">
        <f t="shared" si="18"/>
        <v>0</v>
      </c>
      <c r="Q235">
        <f t="shared" si="19"/>
        <v>0</v>
      </c>
      <c r="R235">
        <f t="shared" si="20"/>
        <v>0</v>
      </c>
      <c r="S235" s="12">
        <f t="shared" si="21"/>
        <v>42612.911712962959</v>
      </c>
      <c r="T235" s="13">
        <f t="shared" si="22"/>
        <v>42642.911712962959</v>
      </c>
      <c r="U235">
        <f t="shared" si="23"/>
        <v>2016</v>
      </c>
    </row>
    <row r="236" spans="1:21" ht="60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 s="9">
        <f t="shared" si="18"/>
        <v>40</v>
      </c>
      <c r="Q236">
        <f t="shared" si="19"/>
        <v>80.2</v>
      </c>
      <c r="R236">
        <f t="shared" si="20"/>
        <v>0</v>
      </c>
      <c r="S236" s="12">
        <f t="shared" si="21"/>
        <v>42136.035405092596</v>
      </c>
      <c r="T236" s="13">
        <f t="shared" si="22"/>
        <v>42176.035405092596</v>
      </c>
      <c r="U236">
        <f t="shared" si="23"/>
        <v>2015</v>
      </c>
    </row>
    <row r="237" spans="1:21" ht="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 t="s">
        <v>7235</v>
      </c>
      <c r="M237" t="b">
        <v>0</v>
      </c>
      <c r="N237" t="s">
        <v>8266</v>
      </c>
      <c r="O237" t="s">
        <v>8270</v>
      </c>
      <c r="P237" s="9">
        <f t="shared" si="18"/>
        <v>0</v>
      </c>
      <c r="Q237">
        <f t="shared" si="19"/>
        <v>0</v>
      </c>
      <c r="R237">
        <f t="shared" si="20"/>
        <v>0</v>
      </c>
      <c r="S237" s="12">
        <f t="shared" si="21"/>
        <v>42164.908530092594</v>
      </c>
      <c r="T237" s="13">
        <f t="shared" si="22"/>
        <v>42194.908530092594</v>
      </c>
      <c r="U237">
        <f t="shared" si="23"/>
        <v>2015</v>
      </c>
    </row>
    <row r="238" spans="1:21" ht="60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 t="s">
        <v>7235</v>
      </c>
      <c r="M238" t="b">
        <v>0</v>
      </c>
      <c r="N238" t="s">
        <v>8266</v>
      </c>
      <c r="O238" t="s">
        <v>8270</v>
      </c>
      <c r="P238" s="9">
        <f t="shared" si="18"/>
        <v>0</v>
      </c>
      <c r="Q238">
        <f t="shared" si="19"/>
        <v>0</v>
      </c>
      <c r="R238">
        <f t="shared" si="20"/>
        <v>0</v>
      </c>
      <c r="S238" s="12">
        <f t="shared" si="21"/>
        <v>42321.08447916666</v>
      </c>
      <c r="T238" s="13">
        <f t="shared" si="22"/>
        <v>42374</v>
      </c>
      <c r="U238">
        <f t="shared" si="23"/>
        <v>2015</v>
      </c>
    </row>
    <row r="239" spans="1:21" ht="30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 s="9">
        <f t="shared" si="18"/>
        <v>0</v>
      </c>
      <c r="Q239">
        <f t="shared" si="19"/>
        <v>50</v>
      </c>
      <c r="R239">
        <f t="shared" si="20"/>
        <v>0</v>
      </c>
      <c r="S239" s="12">
        <f t="shared" si="21"/>
        <v>42377.577187499999</v>
      </c>
      <c r="T239" s="13">
        <f t="shared" si="22"/>
        <v>42437.577187499999</v>
      </c>
      <c r="U239">
        <f t="shared" si="23"/>
        <v>2016</v>
      </c>
    </row>
    <row r="240" spans="1:21" ht="60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 t="s">
        <v>7235</v>
      </c>
      <c r="M240" t="b">
        <v>0</v>
      </c>
      <c r="N240" t="s">
        <v>8266</v>
      </c>
      <c r="O240" t="s">
        <v>8270</v>
      </c>
      <c r="P240" s="9">
        <f t="shared" si="18"/>
        <v>0</v>
      </c>
      <c r="Q240">
        <f t="shared" si="19"/>
        <v>0</v>
      </c>
      <c r="R240">
        <f t="shared" si="20"/>
        <v>0</v>
      </c>
      <c r="S240" s="12">
        <f t="shared" si="21"/>
        <v>42713.962499999994</v>
      </c>
      <c r="T240" s="13">
        <f t="shared" si="22"/>
        <v>42734.375</v>
      </c>
      <c r="U240">
        <f t="shared" si="23"/>
        <v>2016</v>
      </c>
    </row>
    <row r="241" spans="1:21" ht="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 s="9">
        <f t="shared" si="18"/>
        <v>25</v>
      </c>
      <c r="Q241">
        <f t="shared" si="19"/>
        <v>50</v>
      </c>
      <c r="R241">
        <f t="shared" si="20"/>
        <v>0</v>
      </c>
      <c r="S241" s="12">
        <f t="shared" si="21"/>
        <v>42297.110300925924</v>
      </c>
      <c r="T241" s="13">
        <f t="shared" si="22"/>
        <v>42316.5</v>
      </c>
      <c r="U241">
        <f t="shared" si="23"/>
        <v>2015</v>
      </c>
    </row>
    <row r="242" spans="1:21" ht="60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 s="9">
        <f t="shared" si="18"/>
        <v>108</v>
      </c>
      <c r="Q242">
        <f t="shared" si="19"/>
        <v>117.85</v>
      </c>
      <c r="R242">
        <f t="shared" si="20"/>
        <v>0</v>
      </c>
      <c r="S242" s="12">
        <f t="shared" si="21"/>
        <v>41354.708460648151</v>
      </c>
      <c r="T242" s="13">
        <f t="shared" si="22"/>
        <v>41399.708460648151</v>
      </c>
      <c r="U242">
        <f t="shared" si="23"/>
        <v>2013</v>
      </c>
    </row>
    <row r="243" spans="1:21" ht="60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 s="9">
        <f t="shared" si="18"/>
        <v>113</v>
      </c>
      <c r="Q243">
        <f t="shared" si="19"/>
        <v>109.04</v>
      </c>
      <c r="R243">
        <f t="shared" si="20"/>
        <v>0</v>
      </c>
      <c r="S243" s="12">
        <f t="shared" si="21"/>
        <v>41949.697962962964</v>
      </c>
      <c r="T243" s="13">
        <f t="shared" si="22"/>
        <v>41994.697962962964</v>
      </c>
      <c r="U243">
        <f t="shared" si="23"/>
        <v>2014</v>
      </c>
    </row>
    <row r="244" spans="1:21" ht="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 s="9">
        <f t="shared" si="18"/>
        <v>113</v>
      </c>
      <c r="Q244">
        <f t="shared" si="19"/>
        <v>73.02</v>
      </c>
      <c r="R244">
        <f t="shared" si="20"/>
        <v>0</v>
      </c>
      <c r="S244" s="12">
        <f t="shared" si="21"/>
        <v>40862.492939814816</v>
      </c>
      <c r="T244" s="13">
        <f t="shared" si="22"/>
        <v>40897.492939814816</v>
      </c>
      <c r="U244">
        <f t="shared" si="23"/>
        <v>2011</v>
      </c>
    </row>
    <row r="245" spans="1:21" ht="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 s="9">
        <f t="shared" si="18"/>
        <v>103</v>
      </c>
      <c r="Q245">
        <f t="shared" si="19"/>
        <v>78.2</v>
      </c>
      <c r="R245">
        <f t="shared" si="20"/>
        <v>0</v>
      </c>
      <c r="S245" s="12">
        <f t="shared" si="21"/>
        <v>41662.047500000001</v>
      </c>
      <c r="T245" s="13">
        <f t="shared" si="22"/>
        <v>41692.047500000001</v>
      </c>
      <c r="U245">
        <f t="shared" si="23"/>
        <v>2014</v>
      </c>
    </row>
    <row r="246" spans="1:21" ht="60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 s="9">
        <f t="shared" si="18"/>
        <v>114</v>
      </c>
      <c r="Q246">
        <f t="shared" si="19"/>
        <v>47.4</v>
      </c>
      <c r="R246">
        <f t="shared" si="20"/>
        <v>0</v>
      </c>
      <c r="S246" s="12">
        <f t="shared" si="21"/>
        <v>40213.323599537034</v>
      </c>
      <c r="T246" s="13">
        <f t="shared" si="22"/>
        <v>40253.29583333333</v>
      </c>
      <c r="U246">
        <f t="shared" si="23"/>
        <v>2010</v>
      </c>
    </row>
    <row r="247" spans="1:21" ht="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 s="9">
        <f t="shared" si="18"/>
        <v>104</v>
      </c>
      <c r="Q247">
        <f t="shared" si="19"/>
        <v>54.02</v>
      </c>
      <c r="R247">
        <f t="shared" si="20"/>
        <v>0</v>
      </c>
      <c r="S247" s="12">
        <f t="shared" si="21"/>
        <v>41107.053067129629</v>
      </c>
      <c r="T247" s="13">
        <f t="shared" si="22"/>
        <v>41137.053067129629</v>
      </c>
      <c r="U247">
        <f t="shared" si="23"/>
        <v>2012</v>
      </c>
    </row>
    <row r="248" spans="1:21" ht="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 s="9">
        <f t="shared" si="18"/>
        <v>305</v>
      </c>
      <c r="Q248">
        <f t="shared" si="19"/>
        <v>68.489999999999995</v>
      </c>
      <c r="R248">
        <f t="shared" si="20"/>
        <v>0</v>
      </c>
      <c r="S248" s="12">
        <f t="shared" si="21"/>
        <v>40480.363483796296</v>
      </c>
      <c r="T248" s="13">
        <f t="shared" si="22"/>
        <v>40530.405150462961</v>
      </c>
      <c r="U248">
        <f t="shared" si="23"/>
        <v>2010</v>
      </c>
    </row>
    <row r="249" spans="1:21" ht="60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 s="9">
        <f t="shared" si="18"/>
        <v>134</v>
      </c>
      <c r="Q249">
        <f t="shared" si="19"/>
        <v>108.15</v>
      </c>
      <c r="R249">
        <f t="shared" si="20"/>
        <v>0</v>
      </c>
      <c r="S249" s="12">
        <f t="shared" si="21"/>
        <v>40430.604328703703</v>
      </c>
      <c r="T249" s="13">
        <f t="shared" si="22"/>
        <v>40467.152083333334</v>
      </c>
      <c r="U249">
        <f t="shared" si="23"/>
        <v>2010</v>
      </c>
    </row>
    <row r="250" spans="1:21" ht="60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 s="9">
        <f t="shared" si="18"/>
        <v>101</v>
      </c>
      <c r="Q250">
        <f t="shared" si="19"/>
        <v>589.95000000000005</v>
      </c>
      <c r="R250">
        <f t="shared" si="20"/>
        <v>0</v>
      </c>
      <c r="S250" s="12">
        <f t="shared" si="21"/>
        <v>40870.774409722224</v>
      </c>
      <c r="T250" s="13">
        <f t="shared" si="22"/>
        <v>40915.774409722224</v>
      </c>
      <c r="U250">
        <f t="shared" si="23"/>
        <v>2011</v>
      </c>
    </row>
    <row r="251" spans="1:21" ht="60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 s="9">
        <f t="shared" si="18"/>
        <v>113</v>
      </c>
      <c r="Q251">
        <f t="shared" si="19"/>
        <v>48.05</v>
      </c>
      <c r="R251">
        <f t="shared" si="20"/>
        <v>0</v>
      </c>
      <c r="S251" s="12">
        <f t="shared" si="21"/>
        <v>40332.923842592594</v>
      </c>
      <c r="T251" s="13">
        <f t="shared" si="22"/>
        <v>40412.736111111109</v>
      </c>
      <c r="U251">
        <f t="shared" si="23"/>
        <v>2010</v>
      </c>
    </row>
    <row r="252" spans="1:21" ht="60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 s="9">
        <f t="shared" si="18"/>
        <v>106</v>
      </c>
      <c r="Q252">
        <f t="shared" si="19"/>
        <v>72.48</v>
      </c>
      <c r="R252">
        <f t="shared" si="20"/>
        <v>0</v>
      </c>
      <c r="S252" s="12">
        <f t="shared" si="21"/>
        <v>41401.565868055557</v>
      </c>
      <c r="T252" s="13">
        <f t="shared" si="22"/>
        <v>41431.565868055557</v>
      </c>
      <c r="U252">
        <f t="shared" si="23"/>
        <v>2013</v>
      </c>
    </row>
    <row r="253" spans="1:21" ht="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 s="9">
        <f t="shared" si="18"/>
        <v>126</v>
      </c>
      <c r="Q253">
        <f t="shared" si="19"/>
        <v>57.08</v>
      </c>
      <c r="R253">
        <f t="shared" si="20"/>
        <v>0</v>
      </c>
      <c r="S253" s="12">
        <f t="shared" si="21"/>
        <v>41013.787569444445</v>
      </c>
      <c r="T253" s="13">
        <f t="shared" si="22"/>
        <v>41045.791666666664</v>
      </c>
      <c r="U253">
        <f t="shared" si="23"/>
        <v>2012</v>
      </c>
    </row>
    <row r="254" spans="1:21" ht="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 s="9">
        <f t="shared" si="18"/>
        <v>185</v>
      </c>
      <c r="Q254">
        <f t="shared" si="19"/>
        <v>85.44</v>
      </c>
      <c r="R254">
        <f t="shared" si="20"/>
        <v>0</v>
      </c>
      <c r="S254" s="12">
        <f t="shared" si="21"/>
        <v>40266.662708333337</v>
      </c>
      <c r="T254" s="13">
        <f t="shared" si="22"/>
        <v>40330.165972222225</v>
      </c>
      <c r="U254">
        <f t="shared" si="23"/>
        <v>2010</v>
      </c>
    </row>
    <row r="255" spans="1:21" ht="60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 s="9">
        <f t="shared" si="18"/>
        <v>101</v>
      </c>
      <c r="Q255">
        <f t="shared" si="19"/>
        <v>215.86</v>
      </c>
      <c r="R255">
        <f t="shared" si="20"/>
        <v>0</v>
      </c>
      <c r="S255" s="12">
        <f t="shared" si="21"/>
        <v>40924.650868055556</v>
      </c>
      <c r="T255" s="13">
        <f t="shared" si="22"/>
        <v>40954.650868055556</v>
      </c>
      <c r="U255">
        <f t="shared" si="23"/>
        <v>2012</v>
      </c>
    </row>
    <row r="256" spans="1:21" ht="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 s="9">
        <f t="shared" si="18"/>
        <v>117</v>
      </c>
      <c r="Q256">
        <f t="shared" si="19"/>
        <v>89.39</v>
      </c>
      <c r="R256">
        <f t="shared" si="20"/>
        <v>0</v>
      </c>
      <c r="S256" s="12">
        <f t="shared" si="21"/>
        <v>42263.952662037031</v>
      </c>
      <c r="T256" s="13">
        <f t="shared" si="22"/>
        <v>42294.083333333328</v>
      </c>
      <c r="U256">
        <f t="shared" si="23"/>
        <v>2015</v>
      </c>
    </row>
    <row r="257" spans="1:21" ht="30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 s="9">
        <f t="shared" si="18"/>
        <v>107</v>
      </c>
      <c r="Q257">
        <f t="shared" si="19"/>
        <v>45.42</v>
      </c>
      <c r="R257">
        <f t="shared" si="20"/>
        <v>0</v>
      </c>
      <c r="S257" s="12">
        <f t="shared" si="21"/>
        <v>40588.526412037041</v>
      </c>
      <c r="T257" s="13">
        <f t="shared" si="22"/>
        <v>40618.48474537037</v>
      </c>
      <c r="U257">
        <f t="shared" si="23"/>
        <v>2011</v>
      </c>
    </row>
    <row r="258" spans="1:21" ht="60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 s="9">
        <f t="shared" ref="P258:P321" si="24">ROUND(E258/D258*100,0)</f>
        <v>139</v>
      </c>
      <c r="Q258">
        <f t="shared" ref="Q258:Q321" si="25">IFERROR(ROUND(E258/L258,2),0)</f>
        <v>65.760000000000005</v>
      </c>
      <c r="R258">
        <f t="shared" ref="R258:R321" si="26">IF(D258&lt;1000,1,0)</f>
        <v>0</v>
      </c>
      <c r="S258" s="12">
        <f t="shared" ref="S258:S321" si="27">(((J258/60)/60)/24)+DATE(1970,1,1)</f>
        <v>41319.769293981481</v>
      </c>
      <c r="T258" s="13">
        <f t="shared" ref="T258:T321" si="28">(((I258/60)/60)/24)+DATE(1970,1,1)</f>
        <v>41349.769293981481</v>
      </c>
      <c r="U258">
        <f t="shared" ref="U258:U321" si="29">YEAR(S258)</f>
        <v>2013</v>
      </c>
    </row>
    <row r="259" spans="1:21" ht="60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 s="9">
        <f t="shared" si="24"/>
        <v>107</v>
      </c>
      <c r="Q259">
        <f t="shared" si="25"/>
        <v>66.7</v>
      </c>
      <c r="R259">
        <f t="shared" si="26"/>
        <v>0</v>
      </c>
      <c r="S259" s="12">
        <f t="shared" si="27"/>
        <v>42479.626875000002</v>
      </c>
      <c r="T259" s="13">
        <f t="shared" si="28"/>
        <v>42509.626875000002</v>
      </c>
      <c r="U259">
        <f t="shared" si="29"/>
        <v>2016</v>
      </c>
    </row>
    <row r="260" spans="1:21" ht="60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 s="9">
        <f t="shared" si="24"/>
        <v>191</v>
      </c>
      <c r="Q260">
        <f t="shared" si="25"/>
        <v>83.35</v>
      </c>
      <c r="R260">
        <f t="shared" si="26"/>
        <v>0</v>
      </c>
      <c r="S260" s="12">
        <f t="shared" si="27"/>
        <v>40682.051689814813</v>
      </c>
      <c r="T260" s="13">
        <f t="shared" si="28"/>
        <v>40712.051689814813</v>
      </c>
      <c r="U260">
        <f t="shared" si="29"/>
        <v>2011</v>
      </c>
    </row>
    <row r="261" spans="1:21" ht="60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 s="9">
        <f t="shared" si="24"/>
        <v>132</v>
      </c>
      <c r="Q261">
        <f t="shared" si="25"/>
        <v>105.05</v>
      </c>
      <c r="R261">
        <f t="shared" si="26"/>
        <v>0</v>
      </c>
      <c r="S261" s="12">
        <f t="shared" si="27"/>
        <v>42072.738067129627</v>
      </c>
      <c r="T261" s="13">
        <f t="shared" si="28"/>
        <v>42102.738067129627</v>
      </c>
      <c r="U261">
        <f t="shared" si="29"/>
        <v>2015</v>
      </c>
    </row>
    <row r="262" spans="1:21" ht="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 s="9">
        <f t="shared" si="24"/>
        <v>106</v>
      </c>
      <c r="Q262">
        <f t="shared" si="25"/>
        <v>120.91</v>
      </c>
      <c r="R262">
        <f t="shared" si="26"/>
        <v>0</v>
      </c>
      <c r="S262" s="12">
        <f t="shared" si="27"/>
        <v>40330.755543981482</v>
      </c>
      <c r="T262" s="13">
        <f t="shared" si="28"/>
        <v>40376.415972222225</v>
      </c>
      <c r="U262">
        <f t="shared" si="29"/>
        <v>2010</v>
      </c>
    </row>
    <row r="263" spans="1:21" ht="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 s="9">
        <f t="shared" si="24"/>
        <v>107</v>
      </c>
      <c r="Q263">
        <f t="shared" si="25"/>
        <v>97.64</v>
      </c>
      <c r="R263">
        <f t="shared" si="26"/>
        <v>0</v>
      </c>
      <c r="S263" s="12">
        <f t="shared" si="27"/>
        <v>41017.885462962964</v>
      </c>
      <c r="T263" s="13">
        <f t="shared" si="28"/>
        <v>41067.621527777781</v>
      </c>
      <c r="U263">
        <f t="shared" si="29"/>
        <v>2012</v>
      </c>
    </row>
    <row r="264" spans="1:21" ht="30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 s="9">
        <f t="shared" si="24"/>
        <v>240</v>
      </c>
      <c r="Q264">
        <f t="shared" si="25"/>
        <v>41.38</v>
      </c>
      <c r="R264">
        <f t="shared" si="26"/>
        <v>0</v>
      </c>
      <c r="S264" s="12">
        <f t="shared" si="27"/>
        <v>40555.24800925926</v>
      </c>
      <c r="T264" s="13">
        <f t="shared" si="28"/>
        <v>40600.24800925926</v>
      </c>
      <c r="U264">
        <f t="shared" si="29"/>
        <v>2011</v>
      </c>
    </row>
    <row r="265" spans="1:21" ht="60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 s="9">
        <f t="shared" si="24"/>
        <v>118</v>
      </c>
      <c r="Q265">
        <f t="shared" si="25"/>
        <v>30.65</v>
      </c>
      <c r="R265">
        <f t="shared" si="26"/>
        <v>0</v>
      </c>
      <c r="S265" s="12">
        <f t="shared" si="27"/>
        <v>41149.954791666663</v>
      </c>
      <c r="T265" s="13">
        <f t="shared" si="28"/>
        <v>41179.954791666663</v>
      </c>
      <c r="U265">
        <f t="shared" si="29"/>
        <v>2012</v>
      </c>
    </row>
    <row r="266" spans="1:21" ht="60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 s="9">
        <f t="shared" si="24"/>
        <v>118</v>
      </c>
      <c r="Q266">
        <f t="shared" si="25"/>
        <v>64.95</v>
      </c>
      <c r="R266">
        <f t="shared" si="26"/>
        <v>0</v>
      </c>
      <c r="S266" s="12">
        <f t="shared" si="27"/>
        <v>41010.620312500003</v>
      </c>
      <c r="T266" s="13">
        <f t="shared" si="28"/>
        <v>41040.620312500003</v>
      </c>
      <c r="U266">
        <f t="shared" si="29"/>
        <v>2012</v>
      </c>
    </row>
    <row r="267" spans="1:21" ht="60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 s="9">
        <f t="shared" si="24"/>
        <v>111</v>
      </c>
      <c r="Q267">
        <f t="shared" si="25"/>
        <v>95.78</v>
      </c>
      <c r="R267">
        <f t="shared" si="26"/>
        <v>0</v>
      </c>
      <c r="S267" s="12">
        <f t="shared" si="27"/>
        <v>40267.245717592588</v>
      </c>
      <c r="T267" s="13">
        <f t="shared" si="28"/>
        <v>40308.844444444447</v>
      </c>
      <c r="U267">
        <f t="shared" si="29"/>
        <v>2010</v>
      </c>
    </row>
    <row r="268" spans="1:21" ht="60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 s="9">
        <f t="shared" si="24"/>
        <v>146</v>
      </c>
      <c r="Q268">
        <f t="shared" si="25"/>
        <v>40.42</v>
      </c>
      <c r="R268">
        <f t="shared" si="26"/>
        <v>0</v>
      </c>
      <c r="S268" s="12">
        <f t="shared" si="27"/>
        <v>40205.174849537041</v>
      </c>
      <c r="T268" s="13">
        <f t="shared" si="28"/>
        <v>40291.160416666666</v>
      </c>
      <c r="U268">
        <f t="shared" si="29"/>
        <v>2010</v>
      </c>
    </row>
    <row r="269" spans="1:21" ht="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 s="9">
        <f t="shared" si="24"/>
        <v>132</v>
      </c>
      <c r="Q269">
        <f t="shared" si="25"/>
        <v>78.58</v>
      </c>
      <c r="R269">
        <f t="shared" si="26"/>
        <v>0</v>
      </c>
      <c r="S269" s="12">
        <f t="shared" si="27"/>
        <v>41785.452534722222</v>
      </c>
      <c r="T269" s="13">
        <f t="shared" si="28"/>
        <v>41815.452534722222</v>
      </c>
      <c r="U269">
        <f t="shared" si="29"/>
        <v>2014</v>
      </c>
    </row>
    <row r="270" spans="1:21" ht="60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 s="9">
        <f t="shared" si="24"/>
        <v>111</v>
      </c>
      <c r="Q270">
        <f t="shared" si="25"/>
        <v>50.18</v>
      </c>
      <c r="R270">
        <f t="shared" si="26"/>
        <v>0</v>
      </c>
      <c r="S270" s="12">
        <f t="shared" si="27"/>
        <v>40809.15252314815</v>
      </c>
      <c r="T270" s="13">
        <f t="shared" si="28"/>
        <v>40854.194189814814</v>
      </c>
      <c r="U270">
        <f t="shared" si="29"/>
        <v>2011</v>
      </c>
    </row>
    <row r="271" spans="1:21" ht="60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 s="9">
        <f t="shared" si="24"/>
        <v>147</v>
      </c>
      <c r="Q271">
        <f t="shared" si="25"/>
        <v>92.25</v>
      </c>
      <c r="R271">
        <f t="shared" si="26"/>
        <v>0</v>
      </c>
      <c r="S271" s="12">
        <f t="shared" si="27"/>
        <v>42758.197013888886</v>
      </c>
      <c r="T271" s="13">
        <f t="shared" si="28"/>
        <v>42788.197013888886</v>
      </c>
      <c r="U271">
        <f t="shared" si="29"/>
        <v>2017</v>
      </c>
    </row>
    <row r="272" spans="1:21" ht="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 s="9">
        <f t="shared" si="24"/>
        <v>153</v>
      </c>
      <c r="Q272">
        <f t="shared" si="25"/>
        <v>57.54</v>
      </c>
      <c r="R272">
        <f t="shared" si="26"/>
        <v>0</v>
      </c>
      <c r="S272" s="12">
        <f t="shared" si="27"/>
        <v>40637.866550925923</v>
      </c>
      <c r="T272" s="13">
        <f t="shared" si="28"/>
        <v>40688.166666666664</v>
      </c>
      <c r="U272">
        <f t="shared" si="29"/>
        <v>2011</v>
      </c>
    </row>
    <row r="273" spans="1:21" ht="60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 s="9">
        <f t="shared" si="24"/>
        <v>105</v>
      </c>
      <c r="Q273">
        <f t="shared" si="25"/>
        <v>109.42</v>
      </c>
      <c r="R273">
        <f t="shared" si="26"/>
        <v>0</v>
      </c>
      <c r="S273" s="12">
        <f t="shared" si="27"/>
        <v>41612.10024305556</v>
      </c>
      <c r="T273" s="13">
        <f t="shared" si="28"/>
        <v>41641.333333333336</v>
      </c>
      <c r="U273">
        <f t="shared" si="29"/>
        <v>2013</v>
      </c>
    </row>
    <row r="274" spans="1:21" ht="60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 s="9">
        <f t="shared" si="24"/>
        <v>177</v>
      </c>
      <c r="Q274">
        <f t="shared" si="25"/>
        <v>81.89</v>
      </c>
      <c r="R274">
        <f t="shared" si="26"/>
        <v>0</v>
      </c>
      <c r="S274" s="12">
        <f t="shared" si="27"/>
        <v>40235.900358796294</v>
      </c>
      <c r="T274" s="13">
        <f t="shared" si="28"/>
        <v>40296.78402777778</v>
      </c>
      <c r="U274">
        <f t="shared" si="29"/>
        <v>2010</v>
      </c>
    </row>
    <row r="275" spans="1:21" ht="60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 s="9">
        <f t="shared" si="24"/>
        <v>108</v>
      </c>
      <c r="Q275">
        <f t="shared" si="25"/>
        <v>45.67</v>
      </c>
      <c r="R275">
        <f t="shared" si="26"/>
        <v>0</v>
      </c>
      <c r="S275" s="12">
        <f t="shared" si="27"/>
        <v>40697.498449074075</v>
      </c>
      <c r="T275" s="13">
        <f t="shared" si="28"/>
        <v>40727.498449074075</v>
      </c>
      <c r="U275">
        <f t="shared" si="29"/>
        <v>2011</v>
      </c>
    </row>
    <row r="276" spans="1:21" ht="60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 s="9">
        <f t="shared" si="24"/>
        <v>156</v>
      </c>
      <c r="Q276">
        <f t="shared" si="25"/>
        <v>55.22</v>
      </c>
      <c r="R276">
        <f t="shared" si="26"/>
        <v>0</v>
      </c>
      <c r="S276" s="12">
        <f t="shared" si="27"/>
        <v>40969.912372685183</v>
      </c>
      <c r="T276" s="13">
        <f t="shared" si="28"/>
        <v>41004.290972222225</v>
      </c>
      <c r="U276">
        <f t="shared" si="29"/>
        <v>2012</v>
      </c>
    </row>
    <row r="277" spans="1:21" ht="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 s="9">
        <f t="shared" si="24"/>
        <v>108</v>
      </c>
      <c r="Q277">
        <f t="shared" si="25"/>
        <v>65.3</v>
      </c>
      <c r="R277">
        <f t="shared" si="26"/>
        <v>0</v>
      </c>
      <c r="S277" s="12">
        <f t="shared" si="27"/>
        <v>41193.032013888893</v>
      </c>
      <c r="T277" s="13">
        <f t="shared" si="28"/>
        <v>41223.073680555557</v>
      </c>
      <c r="U277">
        <f t="shared" si="29"/>
        <v>2012</v>
      </c>
    </row>
    <row r="278" spans="1:21" ht="60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 s="9">
        <f t="shared" si="24"/>
        <v>148</v>
      </c>
      <c r="Q278">
        <f t="shared" si="25"/>
        <v>95.23</v>
      </c>
      <c r="R278">
        <f t="shared" si="26"/>
        <v>0</v>
      </c>
      <c r="S278" s="12">
        <f t="shared" si="27"/>
        <v>40967.081874999996</v>
      </c>
      <c r="T278" s="13">
        <f t="shared" si="28"/>
        <v>41027.040208333332</v>
      </c>
      <c r="U278">
        <f t="shared" si="29"/>
        <v>2012</v>
      </c>
    </row>
    <row r="279" spans="1:21" ht="60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 s="9">
        <f t="shared" si="24"/>
        <v>110</v>
      </c>
      <c r="Q279">
        <f t="shared" si="25"/>
        <v>75.44</v>
      </c>
      <c r="R279">
        <f t="shared" si="26"/>
        <v>0</v>
      </c>
      <c r="S279" s="12">
        <f t="shared" si="27"/>
        <v>42117.891423611116</v>
      </c>
      <c r="T279" s="13">
        <f t="shared" si="28"/>
        <v>42147.891423611116</v>
      </c>
      <c r="U279">
        <f t="shared" si="29"/>
        <v>2015</v>
      </c>
    </row>
    <row r="280" spans="1:21" ht="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 s="9">
        <f t="shared" si="24"/>
        <v>150</v>
      </c>
      <c r="Q280">
        <f t="shared" si="25"/>
        <v>97.82</v>
      </c>
      <c r="R280">
        <f t="shared" si="26"/>
        <v>0</v>
      </c>
      <c r="S280" s="12">
        <f t="shared" si="27"/>
        <v>41164.040960648148</v>
      </c>
      <c r="T280" s="13">
        <f t="shared" si="28"/>
        <v>41194.040960648148</v>
      </c>
      <c r="U280">
        <f t="shared" si="29"/>
        <v>2012</v>
      </c>
    </row>
    <row r="281" spans="1:21" ht="60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 s="9">
        <f t="shared" si="24"/>
        <v>157</v>
      </c>
      <c r="Q281">
        <f t="shared" si="25"/>
        <v>87.69</v>
      </c>
      <c r="R281">
        <f t="shared" si="26"/>
        <v>0</v>
      </c>
      <c r="S281" s="12">
        <f t="shared" si="27"/>
        <v>42759.244166666671</v>
      </c>
      <c r="T281" s="13">
        <f t="shared" si="28"/>
        <v>42793.084027777775</v>
      </c>
      <c r="U281">
        <f t="shared" si="29"/>
        <v>2017</v>
      </c>
    </row>
    <row r="282" spans="1:21" ht="60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 s="9">
        <f t="shared" si="24"/>
        <v>156</v>
      </c>
      <c r="Q282">
        <f t="shared" si="25"/>
        <v>54.75</v>
      </c>
      <c r="R282">
        <f t="shared" si="26"/>
        <v>0</v>
      </c>
      <c r="S282" s="12">
        <f t="shared" si="27"/>
        <v>41744.590682870366</v>
      </c>
      <c r="T282" s="13">
        <f t="shared" si="28"/>
        <v>41789.590682870366</v>
      </c>
      <c r="U282">
        <f t="shared" si="29"/>
        <v>2014</v>
      </c>
    </row>
    <row r="283" spans="1:21" ht="60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 s="9">
        <f t="shared" si="24"/>
        <v>121</v>
      </c>
      <c r="Q283">
        <f t="shared" si="25"/>
        <v>83.95</v>
      </c>
      <c r="R283">
        <f t="shared" si="26"/>
        <v>0</v>
      </c>
      <c r="S283" s="12">
        <f t="shared" si="27"/>
        <v>39950.163344907407</v>
      </c>
      <c r="T283" s="13">
        <f t="shared" si="28"/>
        <v>40035.80972222222</v>
      </c>
      <c r="U283">
        <f t="shared" si="29"/>
        <v>2009</v>
      </c>
    </row>
    <row r="284" spans="1:21" ht="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 s="9">
        <f t="shared" si="24"/>
        <v>101</v>
      </c>
      <c r="Q284">
        <f t="shared" si="25"/>
        <v>254.39</v>
      </c>
      <c r="R284">
        <f t="shared" si="26"/>
        <v>0</v>
      </c>
      <c r="S284" s="12">
        <f t="shared" si="27"/>
        <v>40194.920046296298</v>
      </c>
      <c r="T284" s="13">
        <f t="shared" si="28"/>
        <v>40231.916666666664</v>
      </c>
      <c r="U284">
        <f t="shared" si="29"/>
        <v>2010</v>
      </c>
    </row>
    <row r="285" spans="1:21" ht="30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 s="9">
        <f t="shared" si="24"/>
        <v>114</v>
      </c>
      <c r="Q285">
        <f t="shared" si="25"/>
        <v>101.83</v>
      </c>
      <c r="R285">
        <f t="shared" si="26"/>
        <v>0</v>
      </c>
      <c r="S285" s="12">
        <f t="shared" si="27"/>
        <v>40675.71</v>
      </c>
      <c r="T285" s="13">
        <f t="shared" si="28"/>
        <v>40695.207638888889</v>
      </c>
      <c r="U285">
        <f t="shared" si="29"/>
        <v>2011</v>
      </c>
    </row>
    <row r="286" spans="1:21" ht="60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 s="9">
        <f t="shared" si="24"/>
        <v>105</v>
      </c>
      <c r="Q286">
        <f t="shared" si="25"/>
        <v>55.07</v>
      </c>
      <c r="R286">
        <f t="shared" si="26"/>
        <v>0</v>
      </c>
      <c r="S286" s="12">
        <f t="shared" si="27"/>
        <v>40904.738194444442</v>
      </c>
      <c r="T286" s="13">
        <f t="shared" si="28"/>
        <v>40929.738194444442</v>
      </c>
      <c r="U286">
        <f t="shared" si="29"/>
        <v>2011</v>
      </c>
    </row>
    <row r="287" spans="1:21" ht="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 s="9">
        <f t="shared" si="24"/>
        <v>229</v>
      </c>
      <c r="Q287">
        <f t="shared" si="25"/>
        <v>56.9</v>
      </c>
      <c r="R287">
        <f t="shared" si="26"/>
        <v>0</v>
      </c>
      <c r="S287" s="12">
        <f t="shared" si="27"/>
        <v>41506.756111111114</v>
      </c>
      <c r="T287" s="13">
        <f t="shared" si="28"/>
        <v>41536.756111111114</v>
      </c>
      <c r="U287">
        <f t="shared" si="29"/>
        <v>2013</v>
      </c>
    </row>
    <row r="288" spans="1:21" ht="60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 s="9">
        <f t="shared" si="24"/>
        <v>109</v>
      </c>
      <c r="Q288">
        <f t="shared" si="25"/>
        <v>121.28</v>
      </c>
      <c r="R288">
        <f t="shared" si="26"/>
        <v>0</v>
      </c>
      <c r="S288" s="12">
        <f t="shared" si="27"/>
        <v>41313.816249999996</v>
      </c>
      <c r="T288" s="13">
        <f t="shared" si="28"/>
        <v>41358.774583333332</v>
      </c>
      <c r="U288">
        <f t="shared" si="29"/>
        <v>2013</v>
      </c>
    </row>
    <row r="289" spans="1:21" ht="30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 s="9">
        <f t="shared" si="24"/>
        <v>176</v>
      </c>
      <c r="Q289">
        <f t="shared" si="25"/>
        <v>91.19</v>
      </c>
      <c r="R289">
        <f t="shared" si="26"/>
        <v>0</v>
      </c>
      <c r="S289" s="12">
        <f t="shared" si="27"/>
        <v>41184.277986111112</v>
      </c>
      <c r="T289" s="13">
        <f t="shared" si="28"/>
        <v>41215.166666666664</v>
      </c>
      <c r="U289">
        <f t="shared" si="29"/>
        <v>2012</v>
      </c>
    </row>
    <row r="290" spans="1:21" ht="60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 s="9">
        <f t="shared" si="24"/>
        <v>103</v>
      </c>
      <c r="Q290">
        <f t="shared" si="25"/>
        <v>115.45</v>
      </c>
      <c r="R290">
        <f t="shared" si="26"/>
        <v>0</v>
      </c>
      <c r="S290" s="12">
        <f t="shared" si="27"/>
        <v>41051.168900462959</v>
      </c>
      <c r="T290" s="13">
        <f t="shared" si="28"/>
        <v>41086.168900462959</v>
      </c>
      <c r="U290">
        <f t="shared" si="29"/>
        <v>2012</v>
      </c>
    </row>
    <row r="291" spans="1:21" ht="60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 s="9">
        <f t="shared" si="24"/>
        <v>105</v>
      </c>
      <c r="Q291">
        <f t="shared" si="25"/>
        <v>67.77</v>
      </c>
      <c r="R291">
        <f t="shared" si="26"/>
        <v>0</v>
      </c>
      <c r="S291" s="12">
        <f t="shared" si="27"/>
        <v>41550.456412037034</v>
      </c>
      <c r="T291" s="13">
        <f t="shared" si="28"/>
        <v>41580.456412037034</v>
      </c>
      <c r="U291">
        <f t="shared" si="29"/>
        <v>2013</v>
      </c>
    </row>
    <row r="292" spans="1:21" ht="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 s="9">
        <f t="shared" si="24"/>
        <v>107</v>
      </c>
      <c r="Q292">
        <f t="shared" si="25"/>
        <v>28.58</v>
      </c>
      <c r="R292">
        <f t="shared" si="26"/>
        <v>0</v>
      </c>
      <c r="S292" s="12">
        <f t="shared" si="27"/>
        <v>40526.36917824074</v>
      </c>
      <c r="T292" s="13">
        <f t="shared" si="28"/>
        <v>40576.332638888889</v>
      </c>
      <c r="U292">
        <f t="shared" si="29"/>
        <v>2010</v>
      </c>
    </row>
    <row r="293" spans="1:21" ht="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 s="9">
        <f t="shared" si="24"/>
        <v>120</v>
      </c>
      <c r="Q293">
        <f t="shared" si="25"/>
        <v>46.88</v>
      </c>
      <c r="R293">
        <f t="shared" si="26"/>
        <v>0</v>
      </c>
      <c r="S293" s="12">
        <f t="shared" si="27"/>
        <v>41376.769050925926</v>
      </c>
      <c r="T293" s="13">
        <f t="shared" si="28"/>
        <v>41395.000694444447</v>
      </c>
      <c r="U293">
        <f t="shared" si="29"/>
        <v>2013</v>
      </c>
    </row>
    <row r="294" spans="1:21" ht="60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 s="9">
        <f t="shared" si="24"/>
        <v>102</v>
      </c>
      <c r="Q294">
        <f t="shared" si="25"/>
        <v>154.41999999999999</v>
      </c>
      <c r="R294">
        <f t="shared" si="26"/>
        <v>0</v>
      </c>
      <c r="S294" s="12">
        <f t="shared" si="27"/>
        <v>40812.803229166668</v>
      </c>
      <c r="T294" s="13">
        <f t="shared" si="28"/>
        <v>40845.165972222225</v>
      </c>
      <c r="U294">
        <f t="shared" si="29"/>
        <v>2011</v>
      </c>
    </row>
    <row r="295" spans="1:21" ht="60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 s="9">
        <f t="shared" si="24"/>
        <v>101</v>
      </c>
      <c r="Q295">
        <f t="shared" si="25"/>
        <v>201.22</v>
      </c>
      <c r="R295">
        <f t="shared" si="26"/>
        <v>0</v>
      </c>
      <c r="S295" s="12">
        <f t="shared" si="27"/>
        <v>41719.667986111112</v>
      </c>
      <c r="T295" s="13">
        <f t="shared" si="28"/>
        <v>41749.667986111112</v>
      </c>
      <c r="U295">
        <f t="shared" si="29"/>
        <v>2014</v>
      </c>
    </row>
    <row r="296" spans="1:21" ht="90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 s="9">
        <f t="shared" si="24"/>
        <v>100</v>
      </c>
      <c r="Q296">
        <f t="shared" si="25"/>
        <v>100</v>
      </c>
      <c r="R296">
        <f t="shared" si="26"/>
        <v>0</v>
      </c>
      <c r="S296" s="12">
        <f t="shared" si="27"/>
        <v>40343.084421296298</v>
      </c>
      <c r="T296" s="13">
        <f t="shared" si="28"/>
        <v>40378.666666666664</v>
      </c>
      <c r="U296">
        <f t="shared" si="29"/>
        <v>2010</v>
      </c>
    </row>
    <row r="297" spans="1:21" ht="60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 s="9">
        <f t="shared" si="24"/>
        <v>133</v>
      </c>
      <c r="Q297">
        <f t="shared" si="25"/>
        <v>100.08</v>
      </c>
      <c r="R297">
        <f t="shared" si="26"/>
        <v>0</v>
      </c>
      <c r="S297" s="12">
        <f t="shared" si="27"/>
        <v>41519.004733796297</v>
      </c>
      <c r="T297" s="13">
        <f t="shared" si="28"/>
        <v>41579</v>
      </c>
      <c r="U297">
        <f t="shared" si="29"/>
        <v>2013</v>
      </c>
    </row>
    <row r="298" spans="1:21" ht="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 s="9">
        <f t="shared" si="24"/>
        <v>119</v>
      </c>
      <c r="Q298">
        <f t="shared" si="25"/>
        <v>230.09</v>
      </c>
      <c r="R298">
        <f t="shared" si="26"/>
        <v>0</v>
      </c>
      <c r="S298" s="12">
        <f t="shared" si="27"/>
        <v>41134.475497685184</v>
      </c>
      <c r="T298" s="13">
        <f t="shared" si="28"/>
        <v>41159.475497685184</v>
      </c>
      <c r="U298">
        <f t="shared" si="29"/>
        <v>2012</v>
      </c>
    </row>
    <row r="299" spans="1:21" ht="60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 s="9">
        <f t="shared" si="24"/>
        <v>101</v>
      </c>
      <c r="Q299">
        <f t="shared" si="25"/>
        <v>141.75</v>
      </c>
      <c r="R299">
        <f t="shared" si="26"/>
        <v>0</v>
      </c>
      <c r="S299" s="12">
        <f t="shared" si="27"/>
        <v>42089.72802083334</v>
      </c>
      <c r="T299" s="13">
        <f t="shared" si="28"/>
        <v>42125.165972222225</v>
      </c>
      <c r="U299">
        <f t="shared" si="29"/>
        <v>2015</v>
      </c>
    </row>
    <row r="300" spans="1:21" ht="30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 s="9">
        <f t="shared" si="24"/>
        <v>109</v>
      </c>
      <c r="Q300">
        <f t="shared" si="25"/>
        <v>56.34</v>
      </c>
      <c r="R300">
        <f t="shared" si="26"/>
        <v>0</v>
      </c>
      <c r="S300" s="12">
        <f t="shared" si="27"/>
        <v>41709.463518518518</v>
      </c>
      <c r="T300" s="13">
        <f t="shared" si="28"/>
        <v>41768.875</v>
      </c>
      <c r="U300">
        <f t="shared" si="29"/>
        <v>2014</v>
      </c>
    </row>
    <row r="301" spans="1:21" ht="60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 s="9">
        <f t="shared" si="24"/>
        <v>179</v>
      </c>
      <c r="Q301">
        <f t="shared" si="25"/>
        <v>73.34</v>
      </c>
      <c r="R301">
        <f t="shared" si="26"/>
        <v>0</v>
      </c>
      <c r="S301" s="12">
        <f t="shared" si="27"/>
        <v>40469.225231481483</v>
      </c>
      <c r="T301" s="13">
        <f t="shared" si="28"/>
        <v>40499.266898148147</v>
      </c>
      <c r="U301">
        <f t="shared" si="29"/>
        <v>2010</v>
      </c>
    </row>
    <row r="302" spans="1:21" ht="60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 s="9">
        <f t="shared" si="24"/>
        <v>102</v>
      </c>
      <c r="Q302">
        <f t="shared" si="25"/>
        <v>85.34</v>
      </c>
      <c r="R302">
        <f t="shared" si="26"/>
        <v>0</v>
      </c>
      <c r="S302" s="12">
        <f t="shared" si="27"/>
        <v>40626.959930555553</v>
      </c>
      <c r="T302" s="13">
        <f t="shared" si="28"/>
        <v>40657.959930555553</v>
      </c>
      <c r="U302">
        <f t="shared" si="29"/>
        <v>2011</v>
      </c>
    </row>
    <row r="303" spans="1:21" ht="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 s="9">
        <f t="shared" si="24"/>
        <v>119</v>
      </c>
      <c r="Q303">
        <f t="shared" si="25"/>
        <v>61.5</v>
      </c>
      <c r="R303">
        <f t="shared" si="26"/>
        <v>0</v>
      </c>
      <c r="S303" s="12">
        <f t="shared" si="27"/>
        <v>41312.737673611111</v>
      </c>
      <c r="T303" s="13">
        <f t="shared" si="28"/>
        <v>41352.696006944447</v>
      </c>
      <c r="U303">
        <f t="shared" si="29"/>
        <v>2013</v>
      </c>
    </row>
    <row r="304" spans="1:21" ht="60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 s="9">
        <f t="shared" si="24"/>
        <v>100</v>
      </c>
      <c r="Q304">
        <f t="shared" si="25"/>
        <v>93.02</v>
      </c>
      <c r="R304">
        <f t="shared" si="26"/>
        <v>0</v>
      </c>
      <c r="S304" s="12">
        <f t="shared" si="27"/>
        <v>40933.856921296298</v>
      </c>
      <c r="T304" s="13">
        <f t="shared" si="28"/>
        <v>40963.856921296298</v>
      </c>
      <c r="U304">
        <f t="shared" si="29"/>
        <v>2012</v>
      </c>
    </row>
    <row r="305" spans="1:21" ht="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 s="9">
        <f t="shared" si="24"/>
        <v>137</v>
      </c>
      <c r="Q305">
        <f t="shared" si="25"/>
        <v>50.29</v>
      </c>
      <c r="R305">
        <f t="shared" si="26"/>
        <v>0</v>
      </c>
      <c r="S305" s="12">
        <f t="shared" si="27"/>
        <v>41032.071134259262</v>
      </c>
      <c r="T305" s="13">
        <f t="shared" si="28"/>
        <v>41062.071134259262</v>
      </c>
      <c r="U305">
        <f t="shared" si="29"/>
        <v>2012</v>
      </c>
    </row>
    <row r="306" spans="1:21" ht="30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 s="9">
        <f t="shared" si="24"/>
        <v>232</v>
      </c>
      <c r="Q306">
        <f t="shared" si="25"/>
        <v>106.43</v>
      </c>
      <c r="R306">
        <f t="shared" si="26"/>
        <v>0</v>
      </c>
      <c r="S306" s="12">
        <f t="shared" si="27"/>
        <v>41114.094872685186</v>
      </c>
      <c r="T306" s="13">
        <f t="shared" si="28"/>
        <v>41153.083333333336</v>
      </c>
      <c r="U306">
        <f t="shared" si="29"/>
        <v>2012</v>
      </c>
    </row>
    <row r="307" spans="1:21" ht="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 s="9">
        <f t="shared" si="24"/>
        <v>130</v>
      </c>
      <c r="Q307">
        <f t="shared" si="25"/>
        <v>51.72</v>
      </c>
      <c r="R307">
        <f t="shared" si="26"/>
        <v>0</v>
      </c>
      <c r="S307" s="12">
        <f t="shared" si="27"/>
        <v>40948.630196759259</v>
      </c>
      <c r="T307" s="13">
        <f t="shared" si="28"/>
        <v>40978.630196759259</v>
      </c>
      <c r="U307">
        <f t="shared" si="29"/>
        <v>2012</v>
      </c>
    </row>
    <row r="308" spans="1:21" ht="30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 s="9">
        <f t="shared" si="24"/>
        <v>293</v>
      </c>
      <c r="Q308">
        <f t="shared" si="25"/>
        <v>36.61</v>
      </c>
      <c r="R308">
        <f t="shared" si="26"/>
        <v>0</v>
      </c>
      <c r="S308" s="12">
        <f t="shared" si="27"/>
        <v>41333.837187500001</v>
      </c>
      <c r="T308" s="13">
        <f t="shared" si="28"/>
        <v>41353.795520833337</v>
      </c>
      <c r="U308">
        <f t="shared" si="29"/>
        <v>2013</v>
      </c>
    </row>
    <row r="309" spans="1:2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 s="9">
        <f t="shared" si="24"/>
        <v>111</v>
      </c>
      <c r="Q309">
        <f t="shared" si="25"/>
        <v>42.52</v>
      </c>
      <c r="R309">
        <f t="shared" si="26"/>
        <v>0</v>
      </c>
      <c r="S309" s="12">
        <f t="shared" si="27"/>
        <v>41282.944456018515</v>
      </c>
      <c r="T309" s="13">
        <f t="shared" si="28"/>
        <v>41312.944456018515</v>
      </c>
      <c r="U309">
        <f t="shared" si="29"/>
        <v>2013</v>
      </c>
    </row>
    <row r="310" spans="1:21" ht="60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 s="9">
        <f t="shared" si="24"/>
        <v>106</v>
      </c>
      <c r="Q310">
        <f t="shared" si="25"/>
        <v>62.71</v>
      </c>
      <c r="R310">
        <f t="shared" si="26"/>
        <v>0</v>
      </c>
      <c r="S310" s="12">
        <f t="shared" si="27"/>
        <v>40567.694560185184</v>
      </c>
      <c r="T310" s="13">
        <f t="shared" si="28"/>
        <v>40612.694560185184</v>
      </c>
      <c r="U310">
        <f t="shared" si="29"/>
        <v>2011</v>
      </c>
    </row>
    <row r="311" spans="1:21" ht="60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 s="9">
        <f t="shared" si="24"/>
        <v>119</v>
      </c>
      <c r="Q311">
        <f t="shared" si="25"/>
        <v>89.96</v>
      </c>
      <c r="R311">
        <f t="shared" si="26"/>
        <v>0</v>
      </c>
      <c r="S311" s="12">
        <f t="shared" si="27"/>
        <v>41134.751550925925</v>
      </c>
      <c r="T311" s="13">
        <f t="shared" si="28"/>
        <v>41155.751550925925</v>
      </c>
      <c r="U311">
        <f t="shared" si="29"/>
        <v>2012</v>
      </c>
    </row>
    <row r="312" spans="1:21" ht="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 s="9">
        <f t="shared" si="24"/>
        <v>104</v>
      </c>
      <c r="Q312">
        <f t="shared" si="25"/>
        <v>28.92</v>
      </c>
      <c r="R312">
        <f t="shared" si="26"/>
        <v>0</v>
      </c>
      <c r="S312" s="12">
        <f t="shared" si="27"/>
        <v>40821.183136574073</v>
      </c>
      <c r="T312" s="13">
        <f t="shared" si="28"/>
        <v>40836.083333333336</v>
      </c>
      <c r="U312">
        <f t="shared" si="29"/>
        <v>2011</v>
      </c>
    </row>
    <row r="313" spans="1:21" ht="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 s="9">
        <f t="shared" si="24"/>
        <v>104</v>
      </c>
      <c r="Q313">
        <f t="shared" si="25"/>
        <v>138.80000000000001</v>
      </c>
      <c r="R313">
        <f t="shared" si="26"/>
        <v>0</v>
      </c>
      <c r="S313" s="12">
        <f t="shared" si="27"/>
        <v>40868.219814814816</v>
      </c>
      <c r="T313" s="13">
        <f t="shared" si="28"/>
        <v>40909.332638888889</v>
      </c>
      <c r="U313">
        <f t="shared" si="29"/>
        <v>2011</v>
      </c>
    </row>
    <row r="314" spans="1:21" ht="60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 s="9">
        <f t="shared" si="24"/>
        <v>112</v>
      </c>
      <c r="Q314">
        <f t="shared" si="25"/>
        <v>61.3</v>
      </c>
      <c r="R314">
        <f t="shared" si="26"/>
        <v>0</v>
      </c>
      <c r="S314" s="12">
        <f t="shared" si="27"/>
        <v>41348.877685185187</v>
      </c>
      <c r="T314" s="13">
        <f t="shared" si="28"/>
        <v>41378.877685185187</v>
      </c>
      <c r="U314">
        <f t="shared" si="29"/>
        <v>2013</v>
      </c>
    </row>
    <row r="315" spans="1:21" ht="60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 s="9">
        <f t="shared" si="24"/>
        <v>105</v>
      </c>
      <c r="Q315">
        <f t="shared" si="25"/>
        <v>80.2</v>
      </c>
      <c r="R315">
        <f t="shared" si="26"/>
        <v>0</v>
      </c>
      <c r="S315" s="12">
        <f t="shared" si="27"/>
        <v>40357.227939814817</v>
      </c>
      <c r="T315" s="13">
        <f t="shared" si="28"/>
        <v>40401.665972222225</v>
      </c>
      <c r="U315">
        <f t="shared" si="29"/>
        <v>2010</v>
      </c>
    </row>
    <row r="316" spans="1:21" ht="60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 s="9">
        <f t="shared" si="24"/>
        <v>385</v>
      </c>
      <c r="Q316">
        <f t="shared" si="25"/>
        <v>32.1</v>
      </c>
      <c r="R316">
        <f t="shared" si="26"/>
        <v>0</v>
      </c>
      <c r="S316" s="12">
        <f t="shared" si="27"/>
        <v>41304.833194444444</v>
      </c>
      <c r="T316" s="13">
        <f t="shared" si="28"/>
        <v>41334.833194444444</v>
      </c>
      <c r="U316">
        <f t="shared" si="29"/>
        <v>2013</v>
      </c>
    </row>
    <row r="317" spans="1:21" ht="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 s="9">
        <f t="shared" si="24"/>
        <v>101</v>
      </c>
      <c r="Q317">
        <f t="shared" si="25"/>
        <v>200.89</v>
      </c>
      <c r="R317">
        <f t="shared" si="26"/>
        <v>0</v>
      </c>
      <c r="S317" s="12">
        <f t="shared" si="27"/>
        <v>41113.77238425926</v>
      </c>
      <c r="T317" s="13">
        <f t="shared" si="28"/>
        <v>41143.77238425926</v>
      </c>
      <c r="U317">
        <f t="shared" si="29"/>
        <v>2012</v>
      </c>
    </row>
    <row r="318" spans="1:21" ht="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 s="9">
        <f t="shared" si="24"/>
        <v>114</v>
      </c>
      <c r="Q318">
        <f t="shared" si="25"/>
        <v>108.01</v>
      </c>
      <c r="R318">
        <f t="shared" si="26"/>
        <v>0</v>
      </c>
      <c r="S318" s="12">
        <f t="shared" si="27"/>
        <v>41950.923576388886</v>
      </c>
      <c r="T318" s="13">
        <f t="shared" si="28"/>
        <v>41984.207638888889</v>
      </c>
      <c r="U318">
        <f t="shared" si="29"/>
        <v>2014</v>
      </c>
    </row>
    <row r="319" spans="1:21" ht="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 s="9">
        <f t="shared" si="24"/>
        <v>101</v>
      </c>
      <c r="Q319">
        <f t="shared" si="25"/>
        <v>95.7</v>
      </c>
      <c r="R319">
        <f t="shared" si="26"/>
        <v>0</v>
      </c>
      <c r="S319" s="12">
        <f t="shared" si="27"/>
        <v>41589.676886574074</v>
      </c>
      <c r="T319" s="13">
        <f t="shared" si="28"/>
        <v>41619.676886574074</v>
      </c>
      <c r="U319">
        <f t="shared" si="29"/>
        <v>2013</v>
      </c>
    </row>
    <row r="320" spans="1:21" ht="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 s="9">
        <f t="shared" si="24"/>
        <v>283</v>
      </c>
      <c r="Q320">
        <f t="shared" si="25"/>
        <v>49.88</v>
      </c>
      <c r="R320">
        <f t="shared" si="26"/>
        <v>0</v>
      </c>
      <c r="S320" s="12">
        <f t="shared" si="27"/>
        <v>41330.038784722223</v>
      </c>
      <c r="T320" s="13">
        <f t="shared" si="28"/>
        <v>41359.997118055559</v>
      </c>
      <c r="U320">
        <f t="shared" si="29"/>
        <v>2013</v>
      </c>
    </row>
    <row r="321" spans="1:21" ht="60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 s="9">
        <f t="shared" si="24"/>
        <v>113</v>
      </c>
      <c r="Q321">
        <f t="shared" si="25"/>
        <v>110.47</v>
      </c>
      <c r="R321">
        <f t="shared" si="26"/>
        <v>0</v>
      </c>
      <c r="S321" s="12">
        <f t="shared" si="27"/>
        <v>40123.83829861111</v>
      </c>
      <c r="T321" s="13">
        <f t="shared" si="28"/>
        <v>40211.332638888889</v>
      </c>
      <c r="U321">
        <f t="shared" si="29"/>
        <v>2009</v>
      </c>
    </row>
    <row r="322" spans="1:21" ht="60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 s="9">
        <f t="shared" ref="P322:P385" si="30">ROUND(E322/D322*100,0)</f>
        <v>107</v>
      </c>
      <c r="Q322">
        <f t="shared" ref="Q322:Q385" si="31">IFERROR(ROUND(E322/L322,2),0)</f>
        <v>134.91</v>
      </c>
      <c r="R322">
        <f t="shared" ref="R322:R385" si="32">IF(D322&lt;1000,1,0)</f>
        <v>0</v>
      </c>
      <c r="S322" s="12">
        <f t="shared" ref="S322:S385" si="33">(((J322/60)/60)/24)+DATE(1970,1,1)</f>
        <v>42331.551307870366</v>
      </c>
      <c r="T322" s="13">
        <f t="shared" ref="T322:T385" si="34">(((I322/60)/60)/24)+DATE(1970,1,1)</f>
        <v>42360.958333333328</v>
      </c>
      <c r="U322">
        <f t="shared" ref="U322:U385" si="35">YEAR(S322)</f>
        <v>2015</v>
      </c>
    </row>
    <row r="323" spans="1:21" ht="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 s="9">
        <f t="shared" si="30"/>
        <v>103</v>
      </c>
      <c r="Q323">
        <f t="shared" si="31"/>
        <v>106.62</v>
      </c>
      <c r="R323">
        <f t="shared" si="32"/>
        <v>0</v>
      </c>
      <c r="S323" s="12">
        <f t="shared" si="33"/>
        <v>42647.446597222224</v>
      </c>
      <c r="T323" s="13">
        <f t="shared" si="34"/>
        <v>42682.488263888896</v>
      </c>
      <c r="U323">
        <f t="shared" si="35"/>
        <v>2016</v>
      </c>
    </row>
    <row r="324" spans="1:21" ht="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 s="9">
        <f t="shared" si="30"/>
        <v>108</v>
      </c>
      <c r="Q324">
        <f t="shared" si="31"/>
        <v>145.04</v>
      </c>
      <c r="R324">
        <f t="shared" si="32"/>
        <v>0</v>
      </c>
      <c r="S324" s="12">
        <f t="shared" si="33"/>
        <v>42473.57</v>
      </c>
      <c r="T324" s="13">
        <f t="shared" si="34"/>
        <v>42503.57</v>
      </c>
      <c r="U324">
        <f t="shared" si="35"/>
        <v>2016</v>
      </c>
    </row>
    <row r="325" spans="1:21" ht="60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 s="9">
        <f t="shared" si="30"/>
        <v>123</v>
      </c>
      <c r="Q325">
        <f t="shared" si="31"/>
        <v>114.59</v>
      </c>
      <c r="R325">
        <f t="shared" si="32"/>
        <v>0</v>
      </c>
      <c r="S325" s="12">
        <f t="shared" si="33"/>
        <v>42697.32136574074</v>
      </c>
      <c r="T325" s="13">
        <f t="shared" si="34"/>
        <v>42725.332638888889</v>
      </c>
      <c r="U325">
        <f t="shared" si="35"/>
        <v>2016</v>
      </c>
    </row>
    <row r="326" spans="1:21" ht="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 s="9">
        <f t="shared" si="30"/>
        <v>102</v>
      </c>
      <c r="Q326">
        <f t="shared" si="31"/>
        <v>105.32</v>
      </c>
      <c r="R326">
        <f t="shared" si="32"/>
        <v>0</v>
      </c>
      <c r="S326" s="12">
        <f t="shared" si="33"/>
        <v>42184.626250000001</v>
      </c>
      <c r="T326" s="13">
        <f t="shared" si="34"/>
        <v>42217.626250000001</v>
      </c>
      <c r="U326">
        <f t="shared" si="35"/>
        <v>2015</v>
      </c>
    </row>
    <row r="327" spans="1:21" ht="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 s="9">
        <f t="shared" si="30"/>
        <v>104</v>
      </c>
      <c r="Q327">
        <f t="shared" si="31"/>
        <v>70.92</v>
      </c>
      <c r="R327">
        <f t="shared" si="32"/>
        <v>0</v>
      </c>
      <c r="S327" s="12">
        <f t="shared" si="33"/>
        <v>42689.187881944439</v>
      </c>
      <c r="T327" s="13">
        <f t="shared" si="34"/>
        <v>42724.187881944439</v>
      </c>
      <c r="U327">
        <f t="shared" si="35"/>
        <v>2016</v>
      </c>
    </row>
    <row r="328" spans="1:21" ht="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 s="9">
        <f t="shared" si="30"/>
        <v>113</v>
      </c>
      <c r="Q328">
        <f t="shared" si="31"/>
        <v>147.16999999999999</v>
      </c>
      <c r="R328">
        <f t="shared" si="32"/>
        <v>0</v>
      </c>
      <c r="S328" s="12">
        <f t="shared" si="33"/>
        <v>42775.314884259264</v>
      </c>
      <c r="T328" s="13">
        <f t="shared" si="34"/>
        <v>42808.956250000003</v>
      </c>
      <c r="U328">
        <f t="shared" si="35"/>
        <v>2017</v>
      </c>
    </row>
    <row r="329" spans="1:21" ht="60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 s="9">
        <f t="shared" si="30"/>
        <v>136</v>
      </c>
      <c r="Q329">
        <f t="shared" si="31"/>
        <v>160.47</v>
      </c>
      <c r="R329">
        <f t="shared" si="32"/>
        <v>0</v>
      </c>
      <c r="S329" s="12">
        <f t="shared" si="33"/>
        <v>42058.235289351855</v>
      </c>
      <c r="T329" s="13">
        <f t="shared" si="34"/>
        <v>42085.333333333328</v>
      </c>
      <c r="U329">
        <f t="shared" si="35"/>
        <v>2015</v>
      </c>
    </row>
    <row r="330" spans="1:21" ht="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 s="9">
        <f t="shared" si="30"/>
        <v>104</v>
      </c>
      <c r="Q330">
        <f t="shared" si="31"/>
        <v>156.05000000000001</v>
      </c>
      <c r="R330">
        <f t="shared" si="32"/>
        <v>0</v>
      </c>
      <c r="S330" s="12">
        <f t="shared" si="33"/>
        <v>42278.946620370371</v>
      </c>
      <c r="T330" s="13">
        <f t="shared" si="34"/>
        <v>42309.166666666672</v>
      </c>
      <c r="U330">
        <f t="shared" si="35"/>
        <v>2015</v>
      </c>
    </row>
    <row r="331" spans="1:21" ht="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 s="9">
        <f t="shared" si="30"/>
        <v>106</v>
      </c>
      <c r="Q331">
        <f t="shared" si="31"/>
        <v>63.17</v>
      </c>
      <c r="R331">
        <f t="shared" si="32"/>
        <v>0</v>
      </c>
      <c r="S331" s="12">
        <f t="shared" si="33"/>
        <v>42291.46674768519</v>
      </c>
      <c r="T331" s="13">
        <f t="shared" si="34"/>
        <v>42315.166666666672</v>
      </c>
      <c r="U331">
        <f t="shared" si="35"/>
        <v>2015</v>
      </c>
    </row>
    <row r="332" spans="1:21" ht="60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 s="9">
        <f t="shared" si="30"/>
        <v>102</v>
      </c>
      <c r="Q332">
        <f t="shared" si="31"/>
        <v>104.82</v>
      </c>
      <c r="R332">
        <f t="shared" si="32"/>
        <v>0</v>
      </c>
      <c r="S332" s="12">
        <f t="shared" si="33"/>
        <v>41379.515775462962</v>
      </c>
      <c r="T332" s="13">
        <f t="shared" si="34"/>
        <v>41411.165972222225</v>
      </c>
      <c r="U332">
        <f t="shared" si="35"/>
        <v>2013</v>
      </c>
    </row>
    <row r="333" spans="1:21" ht="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 s="9">
        <f t="shared" si="30"/>
        <v>107</v>
      </c>
      <c r="Q333">
        <f t="shared" si="31"/>
        <v>97.36</v>
      </c>
      <c r="R333">
        <f t="shared" si="32"/>
        <v>0</v>
      </c>
      <c r="S333" s="12">
        <f t="shared" si="33"/>
        <v>42507.581412037034</v>
      </c>
      <c r="T333" s="13">
        <f t="shared" si="34"/>
        <v>42538.581412037034</v>
      </c>
      <c r="U333">
        <f t="shared" si="35"/>
        <v>2016</v>
      </c>
    </row>
    <row r="334" spans="1:21" ht="60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 s="9">
        <f t="shared" si="30"/>
        <v>113</v>
      </c>
      <c r="Q334">
        <f t="shared" si="31"/>
        <v>203.63</v>
      </c>
      <c r="R334">
        <f t="shared" si="32"/>
        <v>0</v>
      </c>
      <c r="S334" s="12">
        <f t="shared" si="33"/>
        <v>42263.680289351847</v>
      </c>
      <c r="T334" s="13">
        <f t="shared" si="34"/>
        <v>42305.333333333328</v>
      </c>
      <c r="U334">
        <f t="shared" si="35"/>
        <v>2015</v>
      </c>
    </row>
    <row r="335" spans="1:21" ht="60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 s="9">
        <f t="shared" si="30"/>
        <v>125</v>
      </c>
      <c r="Q335">
        <f t="shared" si="31"/>
        <v>188.31</v>
      </c>
      <c r="R335">
        <f t="shared" si="32"/>
        <v>0</v>
      </c>
      <c r="S335" s="12">
        <f t="shared" si="33"/>
        <v>42437.636469907404</v>
      </c>
      <c r="T335" s="13">
        <f t="shared" si="34"/>
        <v>42467.59480324074</v>
      </c>
      <c r="U335">
        <f t="shared" si="35"/>
        <v>2016</v>
      </c>
    </row>
    <row r="336" spans="1:21" ht="60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 s="9">
        <f t="shared" si="30"/>
        <v>101</v>
      </c>
      <c r="Q336">
        <f t="shared" si="31"/>
        <v>146.65</v>
      </c>
      <c r="R336">
        <f t="shared" si="32"/>
        <v>0</v>
      </c>
      <c r="S336" s="12">
        <f t="shared" si="33"/>
        <v>42101.682372685187</v>
      </c>
      <c r="T336" s="13">
        <f t="shared" si="34"/>
        <v>42139.791666666672</v>
      </c>
      <c r="U336">
        <f t="shared" si="35"/>
        <v>2015</v>
      </c>
    </row>
    <row r="337" spans="1:21" ht="60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 s="9">
        <f t="shared" si="30"/>
        <v>103</v>
      </c>
      <c r="Q337">
        <f t="shared" si="31"/>
        <v>109.19</v>
      </c>
      <c r="R337">
        <f t="shared" si="32"/>
        <v>0</v>
      </c>
      <c r="S337" s="12">
        <f t="shared" si="33"/>
        <v>42101.737442129626</v>
      </c>
      <c r="T337" s="13">
        <f t="shared" si="34"/>
        <v>42132.916666666672</v>
      </c>
      <c r="U337">
        <f t="shared" si="35"/>
        <v>2015</v>
      </c>
    </row>
    <row r="338" spans="1:21" ht="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 s="9">
        <f t="shared" si="30"/>
        <v>117</v>
      </c>
      <c r="Q338">
        <f t="shared" si="31"/>
        <v>59.25</v>
      </c>
      <c r="R338">
        <f t="shared" si="32"/>
        <v>0</v>
      </c>
      <c r="S338" s="12">
        <f t="shared" si="33"/>
        <v>42291.596273148149</v>
      </c>
      <c r="T338" s="13">
        <f t="shared" si="34"/>
        <v>42321.637939814813</v>
      </c>
      <c r="U338">
        <f t="shared" si="35"/>
        <v>2015</v>
      </c>
    </row>
    <row r="339" spans="1:21" ht="60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 s="9">
        <f t="shared" si="30"/>
        <v>101</v>
      </c>
      <c r="Q339">
        <f t="shared" si="31"/>
        <v>97.9</v>
      </c>
      <c r="R339">
        <f t="shared" si="32"/>
        <v>0</v>
      </c>
      <c r="S339" s="12">
        <f t="shared" si="33"/>
        <v>42047.128564814819</v>
      </c>
      <c r="T339" s="13">
        <f t="shared" si="34"/>
        <v>42077.086898148147</v>
      </c>
      <c r="U339">
        <f t="shared" si="35"/>
        <v>2015</v>
      </c>
    </row>
    <row r="340" spans="1:21" ht="60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 s="9">
        <f t="shared" si="30"/>
        <v>110</v>
      </c>
      <c r="Q340">
        <f t="shared" si="31"/>
        <v>70</v>
      </c>
      <c r="R340">
        <f t="shared" si="32"/>
        <v>0</v>
      </c>
      <c r="S340" s="12">
        <f t="shared" si="33"/>
        <v>42559.755671296298</v>
      </c>
      <c r="T340" s="13">
        <f t="shared" si="34"/>
        <v>42616.041666666672</v>
      </c>
      <c r="U340">
        <f t="shared" si="35"/>
        <v>2016</v>
      </c>
    </row>
    <row r="341" spans="1:21" ht="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 s="9">
        <f t="shared" si="30"/>
        <v>108</v>
      </c>
      <c r="Q341">
        <f t="shared" si="31"/>
        <v>72.87</v>
      </c>
      <c r="R341">
        <f t="shared" si="32"/>
        <v>0</v>
      </c>
      <c r="S341" s="12">
        <f t="shared" si="33"/>
        <v>42093.760046296295</v>
      </c>
      <c r="T341" s="13">
        <f t="shared" si="34"/>
        <v>42123.760046296295</v>
      </c>
      <c r="U341">
        <f t="shared" si="35"/>
        <v>2015</v>
      </c>
    </row>
    <row r="342" spans="1:21" ht="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 s="9">
        <f t="shared" si="30"/>
        <v>125</v>
      </c>
      <c r="Q342">
        <f t="shared" si="31"/>
        <v>146.35</v>
      </c>
      <c r="R342">
        <f t="shared" si="32"/>
        <v>0</v>
      </c>
      <c r="S342" s="12">
        <f t="shared" si="33"/>
        <v>42772.669062500005</v>
      </c>
      <c r="T342" s="13">
        <f t="shared" si="34"/>
        <v>42802.875</v>
      </c>
      <c r="U342">
        <f t="shared" si="35"/>
        <v>2017</v>
      </c>
    </row>
    <row r="343" spans="1:21" ht="60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 s="9">
        <f t="shared" si="30"/>
        <v>107</v>
      </c>
      <c r="Q343">
        <f t="shared" si="31"/>
        <v>67.91</v>
      </c>
      <c r="R343">
        <f t="shared" si="32"/>
        <v>0</v>
      </c>
      <c r="S343" s="12">
        <f t="shared" si="33"/>
        <v>41894.879606481481</v>
      </c>
      <c r="T343" s="13">
        <f t="shared" si="34"/>
        <v>41913.165972222225</v>
      </c>
      <c r="U343">
        <f t="shared" si="35"/>
        <v>2014</v>
      </c>
    </row>
    <row r="344" spans="1:21" ht="30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 s="9">
        <f t="shared" si="30"/>
        <v>100</v>
      </c>
      <c r="Q344">
        <f t="shared" si="31"/>
        <v>169.85</v>
      </c>
      <c r="R344">
        <f t="shared" si="32"/>
        <v>0</v>
      </c>
      <c r="S344" s="12">
        <f t="shared" si="33"/>
        <v>42459.780844907407</v>
      </c>
      <c r="T344" s="13">
        <f t="shared" si="34"/>
        <v>42489.780844907407</v>
      </c>
      <c r="U344">
        <f t="shared" si="35"/>
        <v>2016</v>
      </c>
    </row>
    <row r="345" spans="1:21" ht="60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 s="9">
        <f t="shared" si="30"/>
        <v>102</v>
      </c>
      <c r="Q345">
        <f t="shared" si="31"/>
        <v>58.41</v>
      </c>
      <c r="R345">
        <f t="shared" si="32"/>
        <v>0</v>
      </c>
      <c r="S345" s="12">
        <f t="shared" si="33"/>
        <v>41926.73778935185</v>
      </c>
      <c r="T345" s="13">
        <f t="shared" si="34"/>
        <v>41957.125</v>
      </c>
      <c r="U345">
        <f t="shared" si="35"/>
        <v>2014</v>
      </c>
    </row>
    <row r="346" spans="1:21" ht="60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 s="9">
        <f t="shared" si="30"/>
        <v>102</v>
      </c>
      <c r="Q346">
        <f t="shared" si="31"/>
        <v>119.99</v>
      </c>
      <c r="R346">
        <f t="shared" si="32"/>
        <v>0</v>
      </c>
      <c r="S346" s="12">
        <f t="shared" si="33"/>
        <v>42111.970995370371</v>
      </c>
      <c r="T346" s="13">
        <f t="shared" si="34"/>
        <v>42156.097222222219</v>
      </c>
      <c r="U346">
        <f t="shared" si="35"/>
        <v>2015</v>
      </c>
    </row>
    <row r="347" spans="1:21" ht="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 s="9">
        <f t="shared" si="30"/>
        <v>123</v>
      </c>
      <c r="Q347">
        <f t="shared" si="31"/>
        <v>99.86</v>
      </c>
      <c r="R347">
        <f t="shared" si="32"/>
        <v>0</v>
      </c>
      <c r="S347" s="12">
        <f t="shared" si="33"/>
        <v>42114.944328703699</v>
      </c>
      <c r="T347" s="13">
        <f t="shared" si="34"/>
        <v>42144.944328703699</v>
      </c>
      <c r="U347">
        <f t="shared" si="35"/>
        <v>2015</v>
      </c>
    </row>
    <row r="348" spans="1:21" ht="60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 s="9">
        <f t="shared" si="30"/>
        <v>170</v>
      </c>
      <c r="Q348">
        <f t="shared" si="31"/>
        <v>90.58</v>
      </c>
      <c r="R348">
        <f t="shared" si="32"/>
        <v>0</v>
      </c>
      <c r="S348" s="12">
        <f t="shared" si="33"/>
        <v>42261.500243055561</v>
      </c>
      <c r="T348" s="13">
        <f t="shared" si="34"/>
        <v>42291.500243055561</v>
      </c>
      <c r="U348">
        <f t="shared" si="35"/>
        <v>2015</v>
      </c>
    </row>
    <row r="349" spans="1:21" ht="60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 s="9">
        <f t="shared" si="30"/>
        <v>112</v>
      </c>
      <c r="Q349">
        <f t="shared" si="31"/>
        <v>117.77</v>
      </c>
      <c r="R349">
        <f t="shared" si="32"/>
        <v>0</v>
      </c>
      <c r="S349" s="12">
        <f t="shared" si="33"/>
        <v>42292.495474537034</v>
      </c>
      <c r="T349" s="13">
        <f t="shared" si="34"/>
        <v>42322.537141203706</v>
      </c>
      <c r="U349">
        <f t="shared" si="35"/>
        <v>2015</v>
      </c>
    </row>
    <row r="350" spans="1:21" ht="60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 s="9">
        <f t="shared" si="30"/>
        <v>103</v>
      </c>
      <c r="Q350">
        <f t="shared" si="31"/>
        <v>86.55</v>
      </c>
      <c r="R350">
        <f t="shared" si="32"/>
        <v>0</v>
      </c>
      <c r="S350" s="12">
        <f t="shared" si="33"/>
        <v>42207.58699074074</v>
      </c>
      <c r="T350" s="13">
        <f t="shared" si="34"/>
        <v>42237.58699074074</v>
      </c>
      <c r="U350">
        <f t="shared" si="35"/>
        <v>2015</v>
      </c>
    </row>
    <row r="351" spans="1:21" ht="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 s="9">
        <f t="shared" si="30"/>
        <v>107</v>
      </c>
      <c r="Q351">
        <f t="shared" si="31"/>
        <v>71.900000000000006</v>
      </c>
      <c r="R351">
        <f t="shared" si="32"/>
        <v>0</v>
      </c>
      <c r="S351" s="12">
        <f t="shared" si="33"/>
        <v>42760.498935185184</v>
      </c>
      <c r="T351" s="13">
        <f t="shared" si="34"/>
        <v>42790.498935185184</v>
      </c>
      <c r="U351">
        <f t="shared" si="35"/>
        <v>2017</v>
      </c>
    </row>
    <row r="352" spans="1:21" ht="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 s="9">
        <f t="shared" si="30"/>
        <v>115</v>
      </c>
      <c r="Q352">
        <f t="shared" si="31"/>
        <v>129.82</v>
      </c>
      <c r="R352">
        <f t="shared" si="32"/>
        <v>0</v>
      </c>
      <c r="S352" s="12">
        <f t="shared" si="33"/>
        <v>42586.066076388888</v>
      </c>
      <c r="T352" s="13">
        <f t="shared" si="34"/>
        <v>42624.165972222225</v>
      </c>
      <c r="U352">
        <f t="shared" si="35"/>
        <v>2016</v>
      </c>
    </row>
    <row r="353" spans="1:21" ht="60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 s="9">
        <f t="shared" si="30"/>
        <v>127</v>
      </c>
      <c r="Q353">
        <f t="shared" si="31"/>
        <v>44.91</v>
      </c>
      <c r="R353">
        <f t="shared" si="32"/>
        <v>0</v>
      </c>
      <c r="S353" s="12">
        <f t="shared" si="33"/>
        <v>42427.964745370366</v>
      </c>
      <c r="T353" s="13">
        <f t="shared" si="34"/>
        <v>42467.923078703709</v>
      </c>
      <c r="U353">
        <f t="shared" si="35"/>
        <v>2016</v>
      </c>
    </row>
    <row r="354" spans="1:21" ht="60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 s="9">
        <f t="shared" si="30"/>
        <v>117</v>
      </c>
      <c r="Q354">
        <f t="shared" si="31"/>
        <v>40.76</v>
      </c>
      <c r="R354">
        <f t="shared" si="32"/>
        <v>0</v>
      </c>
      <c r="S354" s="12">
        <f t="shared" si="33"/>
        <v>41890.167453703703</v>
      </c>
      <c r="T354" s="13">
        <f t="shared" si="34"/>
        <v>41920.167453703703</v>
      </c>
      <c r="U354">
        <f t="shared" si="35"/>
        <v>2014</v>
      </c>
    </row>
    <row r="355" spans="1:21" ht="60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 s="9">
        <f t="shared" si="30"/>
        <v>109</v>
      </c>
      <c r="Q355">
        <f t="shared" si="31"/>
        <v>103.52</v>
      </c>
      <c r="R355">
        <f t="shared" si="32"/>
        <v>0</v>
      </c>
      <c r="S355" s="12">
        <f t="shared" si="33"/>
        <v>42297.791886574079</v>
      </c>
      <c r="T355" s="13">
        <f t="shared" si="34"/>
        <v>42327.833553240736</v>
      </c>
      <c r="U355">
        <f t="shared" si="35"/>
        <v>2015</v>
      </c>
    </row>
    <row r="356" spans="1:21" ht="60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 s="9">
        <f t="shared" si="30"/>
        <v>104</v>
      </c>
      <c r="Q356">
        <f t="shared" si="31"/>
        <v>125.45</v>
      </c>
      <c r="R356">
        <f t="shared" si="32"/>
        <v>0</v>
      </c>
      <c r="S356" s="12">
        <f t="shared" si="33"/>
        <v>42438.827789351853</v>
      </c>
      <c r="T356" s="13">
        <f t="shared" si="34"/>
        <v>42468.786122685182</v>
      </c>
      <c r="U356">
        <f t="shared" si="35"/>
        <v>2016</v>
      </c>
    </row>
    <row r="357" spans="1:21" ht="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 s="9">
        <f t="shared" si="30"/>
        <v>116</v>
      </c>
      <c r="Q357">
        <f t="shared" si="31"/>
        <v>246.61</v>
      </c>
      <c r="R357">
        <f t="shared" si="32"/>
        <v>0</v>
      </c>
      <c r="S357" s="12">
        <f t="shared" si="33"/>
        <v>41943.293912037036</v>
      </c>
      <c r="T357" s="13">
        <f t="shared" si="34"/>
        <v>41974.3355787037</v>
      </c>
      <c r="U357">
        <f t="shared" si="35"/>
        <v>2014</v>
      </c>
    </row>
    <row r="358" spans="1:21" ht="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 s="9">
        <f t="shared" si="30"/>
        <v>103</v>
      </c>
      <c r="Q358">
        <f t="shared" si="31"/>
        <v>79.400000000000006</v>
      </c>
      <c r="R358">
        <f t="shared" si="32"/>
        <v>0</v>
      </c>
      <c r="S358" s="12">
        <f t="shared" si="33"/>
        <v>42415.803159722222</v>
      </c>
      <c r="T358" s="13">
        <f t="shared" si="34"/>
        <v>42445.761493055557</v>
      </c>
      <c r="U358">
        <f t="shared" si="35"/>
        <v>2016</v>
      </c>
    </row>
    <row r="359" spans="1:21" ht="60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 s="9">
        <f t="shared" si="30"/>
        <v>174</v>
      </c>
      <c r="Q359">
        <f t="shared" si="31"/>
        <v>86.14</v>
      </c>
      <c r="R359">
        <f t="shared" si="32"/>
        <v>0</v>
      </c>
      <c r="S359" s="12">
        <f t="shared" si="33"/>
        <v>42078.222187499996</v>
      </c>
      <c r="T359" s="13">
        <f t="shared" si="34"/>
        <v>42118.222187499996</v>
      </c>
      <c r="U359">
        <f t="shared" si="35"/>
        <v>2015</v>
      </c>
    </row>
    <row r="360" spans="1:21" ht="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 s="9">
        <f t="shared" si="30"/>
        <v>103</v>
      </c>
      <c r="Q360">
        <f t="shared" si="31"/>
        <v>193.05</v>
      </c>
      <c r="R360">
        <f t="shared" si="32"/>
        <v>0</v>
      </c>
      <c r="S360" s="12">
        <f t="shared" si="33"/>
        <v>42507.860196759255</v>
      </c>
      <c r="T360" s="13">
        <f t="shared" si="34"/>
        <v>42536.625</v>
      </c>
      <c r="U360">
        <f t="shared" si="35"/>
        <v>2016</v>
      </c>
    </row>
    <row r="361" spans="1:21" ht="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 s="9">
        <f t="shared" si="30"/>
        <v>105</v>
      </c>
      <c r="Q361">
        <f t="shared" si="31"/>
        <v>84.02</v>
      </c>
      <c r="R361">
        <f t="shared" si="32"/>
        <v>0</v>
      </c>
      <c r="S361" s="12">
        <f t="shared" si="33"/>
        <v>41935.070486111108</v>
      </c>
      <c r="T361" s="13">
        <f t="shared" si="34"/>
        <v>41957.216666666667</v>
      </c>
      <c r="U361">
        <f t="shared" si="35"/>
        <v>2014</v>
      </c>
    </row>
    <row r="362" spans="1:21" ht="60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 s="9">
        <f t="shared" si="30"/>
        <v>101</v>
      </c>
      <c r="Q362">
        <f t="shared" si="31"/>
        <v>139.83000000000001</v>
      </c>
      <c r="R362">
        <f t="shared" si="32"/>
        <v>0</v>
      </c>
      <c r="S362" s="12">
        <f t="shared" si="33"/>
        <v>42163.897916666669</v>
      </c>
      <c r="T362" s="13">
        <f t="shared" si="34"/>
        <v>42208.132638888885</v>
      </c>
      <c r="U362">
        <f t="shared" si="35"/>
        <v>2015</v>
      </c>
    </row>
    <row r="363" spans="1:21" ht="60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 s="9">
        <f t="shared" si="30"/>
        <v>111</v>
      </c>
      <c r="Q363">
        <f t="shared" si="31"/>
        <v>109.82</v>
      </c>
      <c r="R363">
        <f t="shared" si="32"/>
        <v>0</v>
      </c>
      <c r="S363" s="12">
        <f t="shared" si="33"/>
        <v>41936.001226851848</v>
      </c>
      <c r="T363" s="13">
        <f t="shared" si="34"/>
        <v>41966.042893518519</v>
      </c>
      <c r="U363">
        <f t="shared" si="35"/>
        <v>2014</v>
      </c>
    </row>
    <row r="364" spans="1:21" ht="60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 s="9">
        <f t="shared" si="30"/>
        <v>124</v>
      </c>
      <c r="Q364">
        <f t="shared" si="31"/>
        <v>139.53</v>
      </c>
      <c r="R364">
        <f t="shared" si="32"/>
        <v>0</v>
      </c>
      <c r="S364" s="12">
        <f t="shared" si="33"/>
        <v>41837.210543981484</v>
      </c>
      <c r="T364" s="13">
        <f t="shared" si="34"/>
        <v>41859</v>
      </c>
      <c r="U364">
        <f t="shared" si="35"/>
        <v>2014</v>
      </c>
    </row>
    <row r="365" spans="1:21" ht="60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 s="9">
        <f t="shared" si="30"/>
        <v>101</v>
      </c>
      <c r="Q365">
        <f t="shared" si="31"/>
        <v>347.85</v>
      </c>
      <c r="R365">
        <f t="shared" si="32"/>
        <v>0</v>
      </c>
      <c r="S365" s="12">
        <f t="shared" si="33"/>
        <v>40255.744629629626</v>
      </c>
      <c r="T365" s="13">
        <f t="shared" si="34"/>
        <v>40300.806944444441</v>
      </c>
      <c r="U365">
        <f t="shared" si="35"/>
        <v>2010</v>
      </c>
    </row>
    <row r="366" spans="1:21" ht="60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 s="9">
        <f t="shared" si="30"/>
        <v>110</v>
      </c>
      <c r="Q366">
        <f t="shared" si="31"/>
        <v>68.239999999999995</v>
      </c>
      <c r="R366">
        <f t="shared" si="32"/>
        <v>0</v>
      </c>
      <c r="S366" s="12">
        <f t="shared" si="33"/>
        <v>41780.859629629631</v>
      </c>
      <c r="T366" s="13">
        <f t="shared" si="34"/>
        <v>41811.165972222225</v>
      </c>
      <c r="U366">
        <f t="shared" si="35"/>
        <v>2014</v>
      </c>
    </row>
    <row r="367" spans="1:21" ht="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 s="9">
        <f t="shared" si="30"/>
        <v>104</v>
      </c>
      <c r="Q367">
        <f t="shared" si="31"/>
        <v>239.94</v>
      </c>
      <c r="R367">
        <f t="shared" si="32"/>
        <v>0</v>
      </c>
      <c r="S367" s="12">
        <f t="shared" si="33"/>
        <v>41668.606469907405</v>
      </c>
      <c r="T367" s="13">
        <f t="shared" si="34"/>
        <v>41698.606469907405</v>
      </c>
      <c r="U367">
        <f t="shared" si="35"/>
        <v>2014</v>
      </c>
    </row>
    <row r="368" spans="1:21" ht="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 s="9">
        <f t="shared" si="30"/>
        <v>101</v>
      </c>
      <c r="Q368">
        <f t="shared" si="31"/>
        <v>287.31</v>
      </c>
      <c r="R368">
        <f t="shared" si="32"/>
        <v>0</v>
      </c>
      <c r="S368" s="12">
        <f t="shared" si="33"/>
        <v>41019.793032407404</v>
      </c>
      <c r="T368" s="13">
        <f t="shared" si="34"/>
        <v>41049.793032407404</v>
      </c>
      <c r="U368">
        <f t="shared" si="35"/>
        <v>2012</v>
      </c>
    </row>
    <row r="369" spans="1:21" ht="60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 s="9">
        <f t="shared" si="30"/>
        <v>103</v>
      </c>
      <c r="Q369">
        <f t="shared" si="31"/>
        <v>86.85</v>
      </c>
      <c r="R369">
        <f t="shared" si="32"/>
        <v>0</v>
      </c>
      <c r="S369" s="12">
        <f t="shared" si="33"/>
        <v>41355.577291666668</v>
      </c>
      <c r="T369" s="13">
        <f t="shared" si="34"/>
        <v>41395.207638888889</v>
      </c>
      <c r="U369">
        <f t="shared" si="35"/>
        <v>2013</v>
      </c>
    </row>
    <row r="370" spans="1:21" ht="60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 s="9">
        <f t="shared" si="30"/>
        <v>104</v>
      </c>
      <c r="Q370">
        <f t="shared" si="31"/>
        <v>81.849999999999994</v>
      </c>
      <c r="R370">
        <f t="shared" si="32"/>
        <v>0</v>
      </c>
      <c r="S370" s="12">
        <f t="shared" si="33"/>
        <v>42043.605578703704</v>
      </c>
      <c r="T370" s="13">
        <f t="shared" si="34"/>
        <v>42078.563912037032</v>
      </c>
      <c r="U370">
        <f t="shared" si="35"/>
        <v>2015</v>
      </c>
    </row>
    <row r="371" spans="1:21" ht="60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 s="9">
        <f t="shared" si="30"/>
        <v>110</v>
      </c>
      <c r="Q371">
        <f t="shared" si="31"/>
        <v>42.87</v>
      </c>
      <c r="R371">
        <f t="shared" si="32"/>
        <v>0</v>
      </c>
      <c r="S371" s="12">
        <f t="shared" si="33"/>
        <v>40893.551724537036</v>
      </c>
      <c r="T371" s="13">
        <f t="shared" si="34"/>
        <v>40923.551724537036</v>
      </c>
      <c r="U371">
        <f t="shared" si="35"/>
        <v>2011</v>
      </c>
    </row>
    <row r="372" spans="1:21" ht="60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 s="9">
        <f t="shared" si="30"/>
        <v>122</v>
      </c>
      <c r="Q372">
        <f t="shared" si="31"/>
        <v>709.42</v>
      </c>
      <c r="R372">
        <f t="shared" si="32"/>
        <v>0</v>
      </c>
      <c r="S372" s="12">
        <f t="shared" si="33"/>
        <v>42711.795138888891</v>
      </c>
      <c r="T372" s="13">
        <f t="shared" si="34"/>
        <v>42741.795138888891</v>
      </c>
      <c r="U372">
        <f t="shared" si="35"/>
        <v>2016</v>
      </c>
    </row>
    <row r="373" spans="1:21" ht="60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 s="9">
        <f t="shared" si="30"/>
        <v>114</v>
      </c>
      <c r="Q373">
        <f t="shared" si="31"/>
        <v>161.26</v>
      </c>
      <c r="R373">
        <f t="shared" si="32"/>
        <v>0</v>
      </c>
      <c r="S373" s="12">
        <f t="shared" si="33"/>
        <v>41261.767812500002</v>
      </c>
      <c r="T373" s="13">
        <f t="shared" si="34"/>
        <v>41306.767812500002</v>
      </c>
      <c r="U373">
        <f t="shared" si="35"/>
        <v>2012</v>
      </c>
    </row>
    <row r="374" spans="1:21" ht="30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 s="9">
        <f t="shared" si="30"/>
        <v>125</v>
      </c>
      <c r="Q374">
        <f t="shared" si="31"/>
        <v>41.78</v>
      </c>
      <c r="R374">
        <f t="shared" si="32"/>
        <v>1</v>
      </c>
      <c r="S374" s="12">
        <f t="shared" si="33"/>
        <v>42425.576898148152</v>
      </c>
      <c r="T374" s="13">
        <f t="shared" si="34"/>
        <v>42465.666666666672</v>
      </c>
      <c r="U374">
        <f t="shared" si="35"/>
        <v>2016</v>
      </c>
    </row>
    <row r="375" spans="1:21" ht="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 s="9">
        <f t="shared" si="30"/>
        <v>107</v>
      </c>
      <c r="Q375">
        <f t="shared" si="31"/>
        <v>89.89</v>
      </c>
      <c r="R375">
        <f t="shared" si="32"/>
        <v>0</v>
      </c>
      <c r="S375" s="12">
        <f t="shared" si="33"/>
        <v>41078.91201388889</v>
      </c>
      <c r="T375" s="13">
        <f t="shared" si="34"/>
        <v>41108.91201388889</v>
      </c>
      <c r="U375">
        <f t="shared" si="35"/>
        <v>2012</v>
      </c>
    </row>
    <row r="376" spans="1:21" ht="60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 s="9">
        <f t="shared" si="30"/>
        <v>131</v>
      </c>
      <c r="Q376">
        <f t="shared" si="31"/>
        <v>45.05</v>
      </c>
      <c r="R376">
        <f t="shared" si="32"/>
        <v>0</v>
      </c>
      <c r="S376" s="12">
        <f t="shared" si="33"/>
        <v>40757.889247685183</v>
      </c>
      <c r="T376" s="13">
        <f t="shared" si="34"/>
        <v>40802.889247685183</v>
      </c>
      <c r="U376">
        <f t="shared" si="35"/>
        <v>2011</v>
      </c>
    </row>
    <row r="377" spans="1:21" ht="60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 s="9">
        <f t="shared" si="30"/>
        <v>120</v>
      </c>
      <c r="Q377">
        <f t="shared" si="31"/>
        <v>42.86</v>
      </c>
      <c r="R377">
        <f t="shared" si="32"/>
        <v>1</v>
      </c>
      <c r="S377" s="12">
        <f t="shared" si="33"/>
        <v>41657.985081018516</v>
      </c>
      <c r="T377" s="13">
        <f t="shared" si="34"/>
        <v>41699.720833333333</v>
      </c>
      <c r="U377">
        <f t="shared" si="35"/>
        <v>2014</v>
      </c>
    </row>
    <row r="378" spans="1:21" ht="60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 s="9">
        <f t="shared" si="30"/>
        <v>106</v>
      </c>
      <c r="Q378">
        <f t="shared" si="31"/>
        <v>54.08</v>
      </c>
      <c r="R378">
        <f t="shared" si="32"/>
        <v>0</v>
      </c>
      <c r="S378" s="12">
        <f t="shared" si="33"/>
        <v>42576.452731481477</v>
      </c>
      <c r="T378" s="13">
        <f t="shared" si="34"/>
        <v>42607.452731481477</v>
      </c>
      <c r="U378">
        <f t="shared" si="35"/>
        <v>2016</v>
      </c>
    </row>
    <row r="379" spans="1:21" ht="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 s="9">
        <f t="shared" si="30"/>
        <v>114</v>
      </c>
      <c r="Q379">
        <f t="shared" si="31"/>
        <v>103.22</v>
      </c>
      <c r="R379">
        <f t="shared" si="32"/>
        <v>0</v>
      </c>
      <c r="S379" s="12">
        <f t="shared" si="33"/>
        <v>42292.250787037032</v>
      </c>
      <c r="T379" s="13">
        <f t="shared" si="34"/>
        <v>42322.292361111111</v>
      </c>
      <c r="U379">
        <f t="shared" si="35"/>
        <v>2015</v>
      </c>
    </row>
    <row r="380" spans="1:21" ht="60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 s="9">
        <f t="shared" si="30"/>
        <v>112</v>
      </c>
      <c r="Q380">
        <f t="shared" si="31"/>
        <v>40.4</v>
      </c>
      <c r="R380">
        <f t="shared" si="32"/>
        <v>0</v>
      </c>
      <c r="S380" s="12">
        <f t="shared" si="33"/>
        <v>42370.571851851855</v>
      </c>
      <c r="T380" s="13">
        <f t="shared" si="34"/>
        <v>42394.994444444441</v>
      </c>
      <c r="U380">
        <f t="shared" si="35"/>
        <v>2016</v>
      </c>
    </row>
    <row r="381" spans="1:21" ht="60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 s="9">
        <f t="shared" si="30"/>
        <v>116</v>
      </c>
      <c r="Q381">
        <f t="shared" si="31"/>
        <v>116.86</v>
      </c>
      <c r="R381">
        <f t="shared" si="32"/>
        <v>0</v>
      </c>
      <c r="S381" s="12">
        <f t="shared" si="33"/>
        <v>40987.688333333332</v>
      </c>
      <c r="T381" s="13">
        <f t="shared" si="34"/>
        <v>41032.688333333332</v>
      </c>
      <c r="U381">
        <f t="shared" si="35"/>
        <v>2012</v>
      </c>
    </row>
    <row r="382" spans="1:21" ht="60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 s="9">
        <f t="shared" si="30"/>
        <v>142</v>
      </c>
      <c r="Q382">
        <f t="shared" si="31"/>
        <v>115.51</v>
      </c>
      <c r="R382">
        <f t="shared" si="32"/>
        <v>0</v>
      </c>
      <c r="S382" s="12">
        <f t="shared" si="33"/>
        <v>42367.719814814816</v>
      </c>
      <c r="T382" s="13">
        <f t="shared" si="34"/>
        <v>42392.719814814816</v>
      </c>
      <c r="U382">
        <f t="shared" si="35"/>
        <v>2015</v>
      </c>
    </row>
    <row r="383" spans="1:21" ht="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 s="9">
        <f t="shared" si="30"/>
        <v>105</v>
      </c>
      <c r="Q383">
        <f t="shared" si="31"/>
        <v>104.31</v>
      </c>
      <c r="R383">
        <f t="shared" si="32"/>
        <v>0</v>
      </c>
      <c r="S383" s="12">
        <f t="shared" si="33"/>
        <v>41085.698113425926</v>
      </c>
      <c r="T383" s="13">
        <f t="shared" si="34"/>
        <v>41120.208333333336</v>
      </c>
      <c r="U383">
        <f t="shared" si="35"/>
        <v>2012</v>
      </c>
    </row>
    <row r="384" spans="1:21" ht="60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 s="9">
        <f t="shared" si="30"/>
        <v>256</v>
      </c>
      <c r="Q384">
        <f t="shared" si="31"/>
        <v>69.77</v>
      </c>
      <c r="R384">
        <f t="shared" si="32"/>
        <v>1</v>
      </c>
      <c r="S384" s="12">
        <f t="shared" si="33"/>
        <v>41144.709490740745</v>
      </c>
      <c r="T384" s="13">
        <f t="shared" si="34"/>
        <v>41158.709490740745</v>
      </c>
      <c r="U384">
        <f t="shared" si="35"/>
        <v>2012</v>
      </c>
    </row>
    <row r="385" spans="1:21" ht="60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 s="9">
        <f t="shared" si="30"/>
        <v>207</v>
      </c>
      <c r="Q385">
        <f t="shared" si="31"/>
        <v>43.02</v>
      </c>
      <c r="R385">
        <f t="shared" si="32"/>
        <v>1</v>
      </c>
      <c r="S385" s="12">
        <f t="shared" si="33"/>
        <v>41755.117581018516</v>
      </c>
      <c r="T385" s="13">
        <f t="shared" si="34"/>
        <v>41778.117581018516</v>
      </c>
      <c r="U385">
        <f t="shared" si="35"/>
        <v>2014</v>
      </c>
    </row>
    <row r="386" spans="1:21" ht="60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 s="9">
        <f t="shared" ref="P386:P449" si="36">ROUND(E386/D386*100,0)</f>
        <v>112</v>
      </c>
      <c r="Q386">
        <f t="shared" ref="Q386:Q449" si="37">IFERROR(ROUND(E386/L386,2),0)</f>
        <v>58.54</v>
      </c>
      <c r="R386">
        <f t="shared" ref="R386:R449" si="38">IF(D386&lt;1000,1,0)</f>
        <v>0</v>
      </c>
      <c r="S386" s="12">
        <f t="shared" ref="S386:S449" si="39">(((J386/60)/60)/24)+DATE(1970,1,1)</f>
        <v>41980.781793981485</v>
      </c>
      <c r="T386" s="13">
        <f t="shared" ref="T386:T449" si="40">(((I386/60)/60)/24)+DATE(1970,1,1)</f>
        <v>42010.781793981485</v>
      </c>
      <c r="U386">
        <f t="shared" ref="U386:U449" si="41">YEAR(S386)</f>
        <v>2014</v>
      </c>
    </row>
    <row r="387" spans="1:21" ht="60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 s="9">
        <f t="shared" si="36"/>
        <v>106</v>
      </c>
      <c r="Q387">
        <f t="shared" si="37"/>
        <v>111.8</v>
      </c>
      <c r="R387">
        <f t="shared" si="38"/>
        <v>0</v>
      </c>
      <c r="S387" s="12">
        <f t="shared" si="39"/>
        <v>41934.584502314814</v>
      </c>
      <c r="T387" s="13">
        <f t="shared" si="40"/>
        <v>41964.626168981486</v>
      </c>
      <c r="U387">
        <f t="shared" si="41"/>
        <v>2014</v>
      </c>
    </row>
    <row r="388" spans="1:21" ht="60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 s="9">
        <f t="shared" si="36"/>
        <v>100</v>
      </c>
      <c r="Q388">
        <f t="shared" si="37"/>
        <v>46.23</v>
      </c>
      <c r="R388">
        <f t="shared" si="38"/>
        <v>1</v>
      </c>
      <c r="S388" s="12">
        <f t="shared" si="39"/>
        <v>42211.951284722221</v>
      </c>
      <c r="T388" s="13">
        <f t="shared" si="40"/>
        <v>42226.951284722221</v>
      </c>
      <c r="U388">
        <f t="shared" si="41"/>
        <v>2015</v>
      </c>
    </row>
    <row r="389" spans="1:21" ht="60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 s="9">
        <f t="shared" si="36"/>
        <v>214</v>
      </c>
      <c r="Q389">
        <f t="shared" si="37"/>
        <v>144.69</v>
      </c>
      <c r="R389">
        <f t="shared" si="38"/>
        <v>0</v>
      </c>
      <c r="S389" s="12">
        <f t="shared" si="39"/>
        <v>42200.67659722222</v>
      </c>
      <c r="T389" s="13">
        <f t="shared" si="40"/>
        <v>42231.25</v>
      </c>
      <c r="U389">
        <f t="shared" si="41"/>
        <v>2015</v>
      </c>
    </row>
    <row r="390" spans="1:21" ht="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 s="9">
        <f t="shared" si="36"/>
        <v>126</v>
      </c>
      <c r="Q390">
        <f t="shared" si="37"/>
        <v>88.85</v>
      </c>
      <c r="R390">
        <f t="shared" si="38"/>
        <v>0</v>
      </c>
      <c r="S390" s="12">
        <f t="shared" si="39"/>
        <v>42549.076157407413</v>
      </c>
      <c r="T390" s="13">
        <f t="shared" si="40"/>
        <v>42579.076157407413</v>
      </c>
      <c r="U390">
        <f t="shared" si="41"/>
        <v>2016</v>
      </c>
    </row>
    <row r="391" spans="1:21" ht="60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 s="9">
        <f t="shared" si="36"/>
        <v>182</v>
      </c>
      <c r="Q391">
        <f t="shared" si="37"/>
        <v>81.75</v>
      </c>
      <c r="R391">
        <f t="shared" si="38"/>
        <v>0</v>
      </c>
      <c r="S391" s="12">
        <f t="shared" si="39"/>
        <v>41674.063078703701</v>
      </c>
      <c r="T391" s="13">
        <f t="shared" si="40"/>
        <v>41705.957638888889</v>
      </c>
      <c r="U391">
        <f t="shared" si="41"/>
        <v>2014</v>
      </c>
    </row>
    <row r="392" spans="1:21" ht="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 s="9">
        <f t="shared" si="36"/>
        <v>100</v>
      </c>
      <c r="Q392">
        <f t="shared" si="37"/>
        <v>71.430000000000007</v>
      </c>
      <c r="R392">
        <f t="shared" si="38"/>
        <v>0</v>
      </c>
      <c r="S392" s="12">
        <f t="shared" si="39"/>
        <v>42112.036712962959</v>
      </c>
      <c r="T392" s="13">
        <f t="shared" si="40"/>
        <v>42132.036712962959</v>
      </c>
      <c r="U392">
        <f t="shared" si="41"/>
        <v>2015</v>
      </c>
    </row>
    <row r="393" spans="1:21" ht="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 s="9">
        <f t="shared" si="36"/>
        <v>101</v>
      </c>
      <c r="Q393">
        <f t="shared" si="37"/>
        <v>104.26</v>
      </c>
      <c r="R393">
        <f t="shared" si="38"/>
        <v>0</v>
      </c>
      <c r="S393" s="12">
        <f t="shared" si="39"/>
        <v>40865.042256944449</v>
      </c>
      <c r="T393" s="13">
        <f t="shared" si="40"/>
        <v>40895.040972222225</v>
      </c>
      <c r="U393">
        <f t="shared" si="41"/>
        <v>2011</v>
      </c>
    </row>
    <row r="394" spans="1:21" ht="60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 s="9">
        <f t="shared" si="36"/>
        <v>101</v>
      </c>
      <c r="Q394">
        <f t="shared" si="37"/>
        <v>90.62</v>
      </c>
      <c r="R394">
        <f t="shared" si="38"/>
        <v>0</v>
      </c>
      <c r="S394" s="12">
        <f t="shared" si="39"/>
        <v>40763.717256944445</v>
      </c>
      <c r="T394" s="13">
        <f t="shared" si="40"/>
        <v>40794.125</v>
      </c>
      <c r="U394">
        <f t="shared" si="41"/>
        <v>2011</v>
      </c>
    </row>
    <row r="395" spans="1:21" ht="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 s="9">
        <f t="shared" si="36"/>
        <v>110</v>
      </c>
      <c r="Q395">
        <f t="shared" si="37"/>
        <v>157.33000000000001</v>
      </c>
      <c r="R395">
        <f t="shared" si="38"/>
        <v>0</v>
      </c>
      <c r="S395" s="12">
        <f t="shared" si="39"/>
        <v>41526.708935185183</v>
      </c>
      <c r="T395" s="13">
        <f t="shared" si="40"/>
        <v>41557.708935185183</v>
      </c>
      <c r="U395">
        <f t="shared" si="41"/>
        <v>2013</v>
      </c>
    </row>
    <row r="396" spans="1:21" ht="60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 s="9">
        <f t="shared" si="36"/>
        <v>112</v>
      </c>
      <c r="Q396">
        <f t="shared" si="37"/>
        <v>105.18</v>
      </c>
      <c r="R396">
        <f t="shared" si="38"/>
        <v>0</v>
      </c>
      <c r="S396" s="12">
        <f t="shared" si="39"/>
        <v>42417.818078703705</v>
      </c>
      <c r="T396" s="13">
        <f t="shared" si="40"/>
        <v>42477.776412037041</v>
      </c>
      <c r="U396">
        <f t="shared" si="41"/>
        <v>2016</v>
      </c>
    </row>
    <row r="397" spans="1:21" ht="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 s="9">
        <f t="shared" si="36"/>
        <v>108</v>
      </c>
      <c r="Q397">
        <f t="shared" si="37"/>
        <v>58.72</v>
      </c>
      <c r="R397">
        <f t="shared" si="38"/>
        <v>0</v>
      </c>
      <c r="S397" s="12">
        <f t="shared" si="39"/>
        <v>40990.909259259257</v>
      </c>
      <c r="T397" s="13">
        <f t="shared" si="40"/>
        <v>41026.897222222222</v>
      </c>
      <c r="U397">
        <f t="shared" si="41"/>
        <v>2012</v>
      </c>
    </row>
    <row r="398" spans="1:21" ht="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 s="9">
        <f t="shared" si="36"/>
        <v>107</v>
      </c>
      <c r="Q398">
        <f t="shared" si="37"/>
        <v>81.63</v>
      </c>
      <c r="R398">
        <f t="shared" si="38"/>
        <v>0</v>
      </c>
      <c r="S398" s="12">
        <f t="shared" si="39"/>
        <v>41082.564884259256</v>
      </c>
      <c r="T398" s="13">
        <f t="shared" si="40"/>
        <v>41097.564884259256</v>
      </c>
      <c r="U398">
        <f t="shared" si="41"/>
        <v>2012</v>
      </c>
    </row>
    <row r="399" spans="1:21" ht="60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 s="9">
        <f t="shared" si="36"/>
        <v>104</v>
      </c>
      <c r="Q399">
        <f t="shared" si="37"/>
        <v>56.46</v>
      </c>
      <c r="R399">
        <f t="shared" si="38"/>
        <v>0</v>
      </c>
      <c r="S399" s="12">
        <f t="shared" si="39"/>
        <v>40379.776435185187</v>
      </c>
      <c r="T399" s="13">
        <f t="shared" si="40"/>
        <v>40422.155555555553</v>
      </c>
      <c r="U399">
        <f t="shared" si="41"/>
        <v>2010</v>
      </c>
    </row>
    <row r="400" spans="1:21" ht="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 s="9">
        <f t="shared" si="36"/>
        <v>125</v>
      </c>
      <c r="Q400">
        <f t="shared" si="37"/>
        <v>140.1</v>
      </c>
      <c r="R400">
        <f t="shared" si="38"/>
        <v>0</v>
      </c>
      <c r="S400" s="12">
        <f t="shared" si="39"/>
        <v>42078.793124999997</v>
      </c>
      <c r="T400" s="13">
        <f t="shared" si="40"/>
        <v>42123.793124999997</v>
      </c>
      <c r="U400">
        <f t="shared" si="41"/>
        <v>2015</v>
      </c>
    </row>
    <row r="401" spans="1:21" ht="60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 s="9">
        <f t="shared" si="36"/>
        <v>107</v>
      </c>
      <c r="Q401">
        <f t="shared" si="37"/>
        <v>224.85</v>
      </c>
      <c r="R401">
        <f t="shared" si="38"/>
        <v>0</v>
      </c>
      <c r="S401" s="12">
        <f t="shared" si="39"/>
        <v>42687.875775462962</v>
      </c>
      <c r="T401" s="13">
        <f t="shared" si="40"/>
        <v>42718.5</v>
      </c>
      <c r="U401">
        <f t="shared" si="41"/>
        <v>2016</v>
      </c>
    </row>
    <row r="402" spans="1:21" ht="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 s="9">
        <f t="shared" si="36"/>
        <v>112</v>
      </c>
      <c r="Q402">
        <f t="shared" si="37"/>
        <v>181.13</v>
      </c>
      <c r="R402">
        <f t="shared" si="38"/>
        <v>0</v>
      </c>
      <c r="S402" s="12">
        <f t="shared" si="39"/>
        <v>41745.635960648149</v>
      </c>
      <c r="T402" s="13">
        <f t="shared" si="40"/>
        <v>41776.145833333336</v>
      </c>
      <c r="U402">
        <f t="shared" si="41"/>
        <v>2014</v>
      </c>
    </row>
    <row r="403" spans="1:21" ht="60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 s="9">
        <f t="shared" si="36"/>
        <v>104</v>
      </c>
      <c r="Q403">
        <f t="shared" si="37"/>
        <v>711.04</v>
      </c>
      <c r="R403">
        <f t="shared" si="38"/>
        <v>0</v>
      </c>
      <c r="S403" s="12">
        <f t="shared" si="39"/>
        <v>40732.842245370368</v>
      </c>
      <c r="T403" s="13">
        <f t="shared" si="40"/>
        <v>40762.842245370368</v>
      </c>
      <c r="U403">
        <f t="shared" si="41"/>
        <v>2011</v>
      </c>
    </row>
    <row r="404" spans="1:21" ht="60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 s="9">
        <f t="shared" si="36"/>
        <v>142</v>
      </c>
      <c r="Q404">
        <f t="shared" si="37"/>
        <v>65.88</v>
      </c>
      <c r="R404">
        <f t="shared" si="38"/>
        <v>0</v>
      </c>
      <c r="S404" s="12">
        <f t="shared" si="39"/>
        <v>42292.539548611108</v>
      </c>
      <c r="T404" s="13">
        <f t="shared" si="40"/>
        <v>42313.58121527778</v>
      </c>
      <c r="U404">
        <f t="shared" si="41"/>
        <v>2015</v>
      </c>
    </row>
    <row r="405" spans="1:21" ht="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 s="9">
        <f t="shared" si="36"/>
        <v>105</v>
      </c>
      <c r="Q405">
        <f t="shared" si="37"/>
        <v>75.19</v>
      </c>
      <c r="R405">
        <f t="shared" si="38"/>
        <v>0</v>
      </c>
      <c r="S405" s="12">
        <f t="shared" si="39"/>
        <v>40718.310659722221</v>
      </c>
      <c r="T405" s="13">
        <f t="shared" si="40"/>
        <v>40765.297222222223</v>
      </c>
      <c r="U405">
        <f t="shared" si="41"/>
        <v>2011</v>
      </c>
    </row>
    <row r="406" spans="1:21" ht="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 s="9">
        <f t="shared" si="36"/>
        <v>103</v>
      </c>
      <c r="Q406">
        <f t="shared" si="37"/>
        <v>133.13999999999999</v>
      </c>
      <c r="R406">
        <f t="shared" si="38"/>
        <v>0</v>
      </c>
      <c r="S406" s="12">
        <f t="shared" si="39"/>
        <v>41646.628032407411</v>
      </c>
      <c r="T406" s="13">
        <f t="shared" si="40"/>
        <v>41675.961111111108</v>
      </c>
      <c r="U406">
        <f t="shared" si="41"/>
        <v>2014</v>
      </c>
    </row>
    <row r="407" spans="1:21" ht="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 s="9">
        <f t="shared" si="36"/>
        <v>108</v>
      </c>
      <c r="Q407">
        <f t="shared" si="37"/>
        <v>55.2</v>
      </c>
      <c r="R407">
        <f t="shared" si="38"/>
        <v>0</v>
      </c>
      <c r="S407" s="12">
        <f t="shared" si="39"/>
        <v>41674.08494212963</v>
      </c>
      <c r="T407" s="13">
        <f t="shared" si="40"/>
        <v>41704.08494212963</v>
      </c>
      <c r="U407">
        <f t="shared" si="41"/>
        <v>2014</v>
      </c>
    </row>
    <row r="408" spans="1:21" ht="60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 s="9">
        <f t="shared" si="36"/>
        <v>108</v>
      </c>
      <c r="Q408">
        <f t="shared" si="37"/>
        <v>86.16</v>
      </c>
      <c r="R408">
        <f t="shared" si="38"/>
        <v>0</v>
      </c>
      <c r="S408" s="12">
        <f t="shared" si="39"/>
        <v>40638.162465277775</v>
      </c>
      <c r="T408" s="13">
        <f t="shared" si="40"/>
        <v>40672.249305555553</v>
      </c>
      <c r="U408">
        <f t="shared" si="41"/>
        <v>2011</v>
      </c>
    </row>
    <row r="409" spans="1:21" ht="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 s="9">
        <f t="shared" si="36"/>
        <v>102</v>
      </c>
      <c r="Q409">
        <f t="shared" si="37"/>
        <v>92.32</v>
      </c>
      <c r="R409">
        <f t="shared" si="38"/>
        <v>0</v>
      </c>
      <c r="S409" s="12">
        <f t="shared" si="39"/>
        <v>40806.870949074073</v>
      </c>
      <c r="T409" s="13">
        <f t="shared" si="40"/>
        <v>40866.912615740745</v>
      </c>
      <c r="U409">
        <f t="shared" si="41"/>
        <v>2011</v>
      </c>
    </row>
    <row r="410" spans="1:21" ht="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 s="9">
        <f t="shared" si="36"/>
        <v>101</v>
      </c>
      <c r="Q410">
        <f t="shared" si="37"/>
        <v>160.16</v>
      </c>
      <c r="R410">
        <f t="shared" si="38"/>
        <v>0</v>
      </c>
      <c r="S410" s="12">
        <f t="shared" si="39"/>
        <v>41543.735995370371</v>
      </c>
      <c r="T410" s="13">
        <f t="shared" si="40"/>
        <v>41583.777662037035</v>
      </c>
      <c r="U410">
        <f t="shared" si="41"/>
        <v>2013</v>
      </c>
    </row>
    <row r="411" spans="1:21" ht="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 s="9">
        <f t="shared" si="36"/>
        <v>137</v>
      </c>
      <c r="Q411">
        <f t="shared" si="37"/>
        <v>45.6</v>
      </c>
      <c r="R411">
        <f t="shared" si="38"/>
        <v>1</v>
      </c>
      <c r="S411" s="12">
        <f t="shared" si="39"/>
        <v>42543.862777777773</v>
      </c>
      <c r="T411" s="13">
        <f t="shared" si="40"/>
        <v>42573.862777777773</v>
      </c>
      <c r="U411">
        <f t="shared" si="41"/>
        <v>2016</v>
      </c>
    </row>
    <row r="412" spans="1:21" ht="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 s="9">
        <f t="shared" si="36"/>
        <v>128</v>
      </c>
      <c r="Q412">
        <f t="shared" si="37"/>
        <v>183.29</v>
      </c>
      <c r="R412">
        <f t="shared" si="38"/>
        <v>0</v>
      </c>
      <c r="S412" s="12">
        <f t="shared" si="39"/>
        <v>42113.981446759266</v>
      </c>
      <c r="T412" s="13">
        <f t="shared" si="40"/>
        <v>42173.981446759266</v>
      </c>
      <c r="U412">
        <f t="shared" si="41"/>
        <v>2015</v>
      </c>
    </row>
    <row r="413" spans="1:21" ht="60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 s="9">
        <f t="shared" si="36"/>
        <v>101</v>
      </c>
      <c r="Q413">
        <f t="shared" si="37"/>
        <v>125.79</v>
      </c>
      <c r="R413">
        <f t="shared" si="38"/>
        <v>0</v>
      </c>
      <c r="S413" s="12">
        <f t="shared" si="39"/>
        <v>41598.17597222222</v>
      </c>
      <c r="T413" s="13">
        <f t="shared" si="40"/>
        <v>41630.208333333336</v>
      </c>
      <c r="U413">
        <f t="shared" si="41"/>
        <v>2013</v>
      </c>
    </row>
    <row r="414" spans="1:21" ht="60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 s="9">
        <f t="shared" si="36"/>
        <v>127</v>
      </c>
      <c r="Q414">
        <f t="shared" si="37"/>
        <v>57.65</v>
      </c>
      <c r="R414">
        <f t="shared" si="38"/>
        <v>0</v>
      </c>
      <c r="S414" s="12">
        <f t="shared" si="39"/>
        <v>41099.742800925924</v>
      </c>
      <c r="T414" s="13">
        <f t="shared" si="40"/>
        <v>41115.742800925924</v>
      </c>
      <c r="U414">
        <f t="shared" si="41"/>
        <v>2012</v>
      </c>
    </row>
    <row r="415" spans="1:21" ht="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 s="9">
        <f t="shared" si="36"/>
        <v>105</v>
      </c>
      <c r="Q415">
        <f t="shared" si="37"/>
        <v>78.66</v>
      </c>
      <c r="R415">
        <f t="shared" si="38"/>
        <v>0</v>
      </c>
      <c r="S415" s="12">
        <f t="shared" si="39"/>
        <v>41079.877442129626</v>
      </c>
      <c r="T415" s="13">
        <f t="shared" si="40"/>
        <v>41109.877442129626</v>
      </c>
      <c r="U415">
        <f t="shared" si="41"/>
        <v>2012</v>
      </c>
    </row>
    <row r="416" spans="1:21" ht="60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 s="9">
        <f t="shared" si="36"/>
        <v>103</v>
      </c>
      <c r="Q416">
        <f t="shared" si="37"/>
        <v>91.48</v>
      </c>
      <c r="R416">
        <f t="shared" si="38"/>
        <v>0</v>
      </c>
      <c r="S416" s="12">
        <f t="shared" si="39"/>
        <v>41529.063252314816</v>
      </c>
      <c r="T416" s="13">
        <f t="shared" si="40"/>
        <v>41559.063252314816</v>
      </c>
      <c r="U416">
        <f t="shared" si="41"/>
        <v>2013</v>
      </c>
    </row>
    <row r="417" spans="1:21" ht="60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 s="9">
        <f t="shared" si="36"/>
        <v>102</v>
      </c>
      <c r="Q417">
        <f t="shared" si="37"/>
        <v>68.099999999999994</v>
      </c>
      <c r="R417">
        <f t="shared" si="38"/>
        <v>0</v>
      </c>
      <c r="S417" s="12">
        <f t="shared" si="39"/>
        <v>41904.851875</v>
      </c>
      <c r="T417" s="13">
        <f t="shared" si="40"/>
        <v>41929.5</v>
      </c>
      <c r="U417">
        <f t="shared" si="41"/>
        <v>2014</v>
      </c>
    </row>
    <row r="418" spans="1:21" ht="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 s="9">
        <f t="shared" si="36"/>
        <v>120</v>
      </c>
      <c r="Q418">
        <f t="shared" si="37"/>
        <v>48.09</v>
      </c>
      <c r="R418">
        <f t="shared" si="38"/>
        <v>0</v>
      </c>
      <c r="S418" s="12">
        <f t="shared" si="39"/>
        <v>41648.396192129629</v>
      </c>
      <c r="T418" s="13">
        <f t="shared" si="40"/>
        <v>41678.396192129629</v>
      </c>
      <c r="U418">
        <f t="shared" si="41"/>
        <v>2014</v>
      </c>
    </row>
    <row r="419" spans="1:21" ht="60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 s="9">
        <f t="shared" si="36"/>
        <v>100</v>
      </c>
      <c r="Q419">
        <f t="shared" si="37"/>
        <v>202.42</v>
      </c>
      <c r="R419">
        <f t="shared" si="38"/>
        <v>0</v>
      </c>
      <c r="S419" s="12">
        <f t="shared" si="39"/>
        <v>41360.970601851855</v>
      </c>
      <c r="T419" s="13">
        <f t="shared" si="40"/>
        <v>41372.189583333333</v>
      </c>
      <c r="U419">
        <f t="shared" si="41"/>
        <v>2013</v>
      </c>
    </row>
    <row r="420" spans="1:21" ht="60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 s="9">
        <f t="shared" si="36"/>
        <v>101</v>
      </c>
      <c r="Q420">
        <f t="shared" si="37"/>
        <v>216.75</v>
      </c>
      <c r="R420">
        <f t="shared" si="38"/>
        <v>0</v>
      </c>
      <c r="S420" s="12">
        <f t="shared" si="39"/>
        <v>42178.282372685186</v>
      </c>
      <c r="T420" s="13">
        <f t="shared" si="40"/>
        <v>42208.282372685186</v>
      </c>
      <c r="U420">
        <f t="shared" si="41"/>
        <v>2015</v>
      </c>
    </row>
    <row r="421" spans="1:21" ht="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 s="9">
        <f t="shared" si="36"/>
        <v>100</v>
      </c>
      <c r="Q421">
        <f t="shared" si="37"/>
        <v>110.07</v>
      </c>
      <c r="R421">
        <f t="shared" si="38"/>
        <v>0</v>
      </c>
      <c r="S421" s="12">
        <f t="shared" si="39"/>
        <v>41394.842442129629</v>
      </c>
      <c r="T421" s="13">
        <f t="shared" si="40"/>
        <v>41454.842442129629</v>
      </c>
      <c r="U421">
        <f t="shared" si="41"/>
        <v>2013</v>
      </c>
    </row>
    <row r="422" spans="1:21" ht="60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 s="9">
        <f t="shared" si="36"/>
        <v>0</v>
      </c>
      <c r="Q422">
        <f t="shared" si="37"/>
        <v>4.83</v>
      </c>
      <c r="R422">
        <f t="shared" si="38"/>
        <v>0</v>
      </c>
      <c r="S422" s="12">
        <f t="shared" si="39"/>
        <v>41682.23646990741</v>
      </c>
      <c r="T422" s="13">
        <f t="shared" si="40"/>
        <v>41712.194803240738</v>
      </c>
      <c r="U422">
        <f t="shared" si="41"/>
        <v>2014</v>
      </c>
    </row>
    <row r="423" spans="1:21" ht="60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 s="9">
        <f t="shared" si="36"/>
        <v>2</v>
      </c>
      <c r="Q423">
        <f t="shared" si="37"/>
        <v>50.17</v>
      </c>
      <c r="R423">
        <f t="shared" si="38"/>
        <v>0</v>
      </c>
      <c r="S423" s="12">
        <f t="shared" si="39"/>
        <v>42177.491388888884</v>
      </c>
      <c r="T423" s="13">
        <f t="shared" si="40"/>
        <v>42237.491388888884</v>
      </c>
      <c r="U423">
        <f t="shared" si="41"/>
        <v>2015</v>
      </c>
    </row>
    <row r="424" spans="1:21" ht="60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 s="9">
        <f t="shared" si="36"/>
        <v>1</v>
      </c>
      <c r="Q424">
        <f t="shared" si="37"/>
        <v>35.83</v>
      </c>
      <c r="R424">
        <f t="shared" si="38"/>
        <v>0</v>
      </c>
      <c r="S424" s="12">
        <f t="shared" si="39"/>
        <v>41863.260381944441</v>
      </c>
      <c r="T424" s="13">
        <f t="shared" si="40"/>
        <v>41893.260381944441</v>
      </c>
      <c r="U424">
        <f t="shared" si="41"/>
        <v>2014</v>
      </c>
    </row>
    <row r="425" spans="1:21" ht="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 s="9">
        <f t="shared" si="36"/>
        <v>1</v>
      </c>
      <c r="Q425">
        <f t="shared" si="37"/>
        <v>11.77</v>
      </c>
      <c r="R425">
        <f t="shared" si="38"/>
        <v>0</v>
      </c>
      <c r="S425" s="12">
        <f t="shared" si="39"/>
        <v>41400.92627314815</v>
      </c>
      <c r="T425" s="13">
        <f t="shared" si="40"/>
        <v>41430.92627314815</v>
      </c>
      <c r="U425">
        <f t="shared" si="41"/>
        <v>2013</v>
      </c>
    </row>
    <row r="426" spans="1:21" ht="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 s="9">
        <f t="shared" si="36"/>
        <v>7</v>
      </c>
      <c r="Q426">
        <f t="shared" si="37"/>
        <v>40.78</v>
      </c>
      <c r="R426">
        <f t="shared" si="38"/>
        <v>0</v>
      </c>
      <c r="S426" s="12">
        <f t="shared" si="39"/>
        <v>40934.376145833332</v>
      </c>
      <c r="T426" s="13">
        <f t="shared" si="40"/>
        <v>40994.334479166668</v>
      </c>
      <c r="U426">
        <f t="shared" si="41"/>
        <v>2012</v>
      </c>
    </row>
    <row r="427" spans="1:21" ht="60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 s="9">
        <f t="shared" si="36"/>
        <v>0</v>
      </c>
      <c r="Q427">
        <f t="shared" si="37"/>
        <v>3</v>
      </c>
      <c r="R427">
        <f t="shared" si="38"/>
        <v>0</v>
      </c>
      <c r="S427" s="12">
        <f t="shared" si="39"/>
        <v>42275.861157407402</v>
      </c>
      <c r="T427" s="13">
        <f t="shared" si="40"/>
        <v>42335.902824074074</v>
      </c>
      <c r="U427">
        <f t="shared" si="41"/>
        <v>2015</v>
      </c>
    </row>
    <row r="428" spans="1:21" ht="60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 s="9">
        <f t="shared" si="36"/>
        <v>1</v>
      </c>
      <c r="Q428">
        <f t="shared" si="37"/>
        <v>16.63</v>
      </c>
      <c r="R428">
        <f t="shared" si="38"/>
        <v>0</v>
      </c>
      <c r="S428" s="12">
        <f t="shared" si="39"/>
        <v>42400.711967592593</v>
      </c>
      <c r="T428" s="13">
        <f t="shared" si="40"/>
        <v>42430.711967592593</v>
      </c>
      <c r="U428">
        <f t="shared" si="41"/>
        <v>2016</v>
      </c>
    </row>
    <row r="429" spans="1:21" ht="60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 t="s">
        <v>7235</v>
      </c>
      <c r="M429" t="b">
        <v>0</v>
      </c>
      <c r="N429" t="s">
        <v>8266</v>
      </c>
      <c r="O429" t="s">
        <v>8272</v>
      </c>
      <c r="P429" s="9">
        <f t="shared" si="36"/>
        <v>0</v>
      </c>
      <c r="Q429">
        <f t="shared" si="37"/>
        <v>0</v>
      </c>
      <c r="R429">
        <f t="shared" si="38"/>
        <v>0</v>
      </c>
      <c r="S429" s="12">
        <f t="shared" si="39"/>
        <v>42285.909027777772</v>
      </c>
      <c r="T429" s="13">
        <f t="shared" si="40"/>
        <v>42299.790972222225</v>
      </c>
      <c r="U429">
        <f t="shared" si="41"/>
        <v>2015</v>
      </c>
    </row>
    <row r="430" spans="1:21" ht="30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 s="9">
        <f t="shared" si="36"/>
        <v>6</v>
      </c>
      <c r="Q430">
        <f t="shared" si="37"/>
        <v>52</v>
      </c>
      <c r="R430">
        <f t="shared" si="38"/>
        <v>0</v>
      </c>
      <c r="S430" s="12">
        <f t="shared" si="39"/>
        <v>41778.766724537039</v>
      </c>
      <c r="T430" s="13">
        <f t="shared" si="40"/>
        <v>41806.916666666664</v>
      </c>
      <c r="U430">
        <f t="shared" si="41"/>
        <v>2014</v>
      </c>
    </row>
    <row r="431" spans="1:21" ht="60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 t="s">
        <v>7235</v>
      </c>
      <c r="M431" t="b">
        <v>0</v>
      </c>
      <c r="N431" t="s">
        <v>8266</v>
      </c>
      <c r="O431" t="s">
        <v>8272</v>
      </c>
      <c r="P431" s="9">
        <f t="shared" si="36"/>
        <v>0</v>
      </c>
      <c r="Q431">
        <f t="shared" si="37"/>
        <v>0</v>
      </c>
      <c r="R431">
        <f t="shared" si="38"/>
        <v>0</v>
      </c>
      <c r="S431" s="12">
        <f t="shared" si="39"/>
        <v>40070.901412037041</v>
      </c>
      <c r="T431" s="13">
        <f t="shared" si="40"/>
        <v>40144.207638888889</v>
      </c>
      <c r="U431">
        <f t="shared" si="41"/>
        <v>2009</v>
      </c>
    </row>
    <row r="432" spans="1:21" ht="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 s="9">
        <f t="shared" si="36"/>
        <v>2</v>
      </c>
      <c r="Q432">
        <f t="shared" si="37"/>
        <v>4.8</v>
      </c>
      <c r="R432">
        <f t="shared" si="38"/>
        <v>0</v>
      </c>
      <c r="S432" s="12">
        <f t="shared" si="39"/>
        <v>41513.107256944444</v>
      </c>
      <c r="T432" s="13">
        <f t="shared" si="40"/>
        <v>41528.107256944444</v>
      </c>
      <c r="U432">
        <f t="shared" si="41"/>
        <v>2013</v>
      </c>
    </row>
    <row r="433" spans="1:21" ht="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 s="9">
        <f t="shared" si="36"/>
        <v>14</v>
      </c>
      <c r="Q433">
        <f t="shared" si="37"/>
        <v>51.88</v>
      </c>
      <c r="R433">
        <f t="shared" si="38"/>
        <v>0</v>
      </c>
      <c r="S433" s="12">
        <f t="shared" si="39"/>
        <v>42526.871331018512</v>
      </c>
      <c r="T433" s="13">
        <f t="shared" si="40"/>
        <v>42556.871331018512</v>
      </c>
      <c r="U433">
        <f t="shared" si="41"/>
        <v>2016</v>
      </c>
    </row>
    <row r="434" spans="1:21" ht="60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 s="9">
        <f t="shared" si="36"/>
        <v>10</v>
      </c>
      <c r="Q434">
        <f t="shared" si="37"/>
        <v>71.25</v>
      </c>
      <c r="R434">
        <f t="shared" si="38"/>
        <v>0</v>
      </c>
      <c r="S434" s="12">
        <f t="shared" si="39"/>
        <v>42238.726631944446</v>
      </c>
      <c r="T434" s="13">
        <f t="shared" si="40"/>
        <v>42298.726631944446</v>
      </c>
      <c r="U434">
        <f t="shared" si="41"/>
        <v>2015</v>
      </c>
    </row>
    <row r="435" spans="1:21" ht="60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 t="s">
        <v>7235</v>
      </c>
      <c r="M435" t="b">
        <v>0</v>
      </c>
      <c r="N435" t="s">
        <v>8266</v>
      </c>
      <c r="O435" t="s">
        <v>8272</v>
      </c>
      <c r="P435" s="9">
        <f t="shared" si="36"/>
        <v>0</v>
      </c>
      <c r="Q435">
        <f t="shared" si="37"/>
        <v>0</v>
      </c>
      <c r="R435">
        <f t="shared" si="38"/>
        <v>0</v>
      </c>
      <c r="S435" s="12">
        <f t="shared" si="39"/>
        <v>42228.629884259266</v>
      </c>
      <c r="T435" s="13">
        <f t="shared" si="40"/>
        <v>42288.629884259266</v>
      </c>
      <c r="U435">
        <f t="shared" si="41"/>
        <v>2015</v>
      </c>
    </row>
    <row r="436" spans="1:21" ht="60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 s="9">
        <f t="shared" si="36"/>
        <v>5</v>
      </c>
      <c r="Q436">
        <f t="shared" si="37"/>
        <v>62.5</v>
      </c>
      <c r="R436">
        <f t="shared" si="38"/>
        <v>0</v>
      </c>
      <c r="S436" s="12">
        <f t="shared" si="39"/>
        <v>41576.834513888891</v>
      </c>
      <c r="T436" s="13">
        <f t="shared" si="40"/>
        <v>41609.876180555555</v>
      </c>
      <c r="U436">
        <f t="shared" si="41"/>
        <v>2013</v>
      </c>
    </row>
    <row r="437" spans="1:21" ht="60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 s="9">
        <f t="shared" si="36"/>
        <v>0</v>
      </c>
      <c r="Q437">
        <f t="shared" si="37"/>
        <v>1</v>
      </c>
      <c r="R437">
        <f t="shared" si="38"/>
        <v>0</v>
      </c>
      <c r="S437" s="12">
        <f t="shared" si="39"/>
        <v>41500.747453703705</v>
      </c>
      <c r="T437" s="13">
        <f t="shared" si="40"/>
        <v>41530.747453703705</v>
      </c>
      <c r="U437">
        <f t="shared" si="41"/>
        <v>2013</v>
      </c>
    </row>
    <row r="438" spans="1:21" ht="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 t="s">
        <v>7235</v>
      </c>
      <c r="M438" t="b">
        <v>0</v>
      </c>
      <c r="N438" t="s">
        <v>8266</v>
      </c>
      <c r="O438" t="s">
        <v>8272</v>
      </c>
      <c r="P438" s="9">
        <f t="shared" si="36"/>
        <v>0</v>
      </c>
      <c r="Q438">
        <f t="shared" si="37"/>
        <v>0</v>
      </c>
      <c r="R438">
        <f t="shared" si="38"/>
        <v>0</v>
      </c>
      <c r="S438" s="12">
        <f t="shared" si="39"/>
        <v>41456.36241898148</v>
      </c>
      <c r="T438" s="13">
        <f t="shared" si="40"/>
        <v>41486.36241898148</v>
      </c>
      <c r="U438">
        <f t="shared" si="41"/>
        <v>2013</v>
      </c>
    </row>
    <row r="439" spans="1:21" ht="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 t="s">
        <v>7235</v>
      </c>
      <c r="M439" t="b">
        <v>0</v>
      </c>
      <c r="N439" t="s">
        <v>8266</v>
      </c>
      <c r="O439" t="s">
        <v>8272</v>
      </c>
      <c r="P439" s="9">
        <f t="shared" si="36"/>
        <v>0</v>
      </c>
      <c r="Q439">
        <f t="shared" si="37"/>
        <v>0</v>
      </c>
      <c r="R439">
        <f t="shared" si="38"/>
        <v>0</v>
      </c>
      <c r="S439" s="12">
        <f t="shared" si="39"/>
        <v>42591.31858796296</v>
      </c>
      <c r="T439" s="13">
        <f t="shared" si="40"/>
        <v>42651.31858796296</v>
      </c>
      <c r="U439">
        <f t="shared" si="41"/>
        <v>2016</v>
      </c>
    </row>
    <row r="440" spans="1:21" ht="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 s="9">
        <f t="shared" si="36"/>
        <v>9</v>
      </c>
      <c r="Q440">
        <f t="shared" si="37"/>
        <v>170.55</v>
      </c>
      <c r="R440">
        <f t="shared" si="38"/>
        <v>0</v>
      </c>
      <c r="S440" s="12">
        <f t="shared" si="39"/>
        <v>42296.261087962965</v>
      </c>
      <c r="T440" s="13">
        <f t="shared" si="40"/>
        <v>42326.302754629629</v>
      </c>
      <c r="U440">
        <f t="shared" si="41"/>
        <v>2015</v>
      </c>
    </row>
    <row r="441" spans="1:21" ht="60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 t="s">
        <v>7235</v>
      </c>
      <c r="M441" t="b">
        <v>0</v>
      </c>
      <c r="N441" t="s">
        <v>8266</v>
      </c>
      <c r="O441" t="s">
        <v>8272</v>
      </c>
      <c r="P441" s="9">
        <f t="shared" si="36"/>
        <v>0</v>
      </c>
      <c r="Q441">
        <f t="shared" si="37"/>
        <v>0</v>
      </c>
      <c r="R441">
        <f t="shared" si="38"/>
        <v>1</v>
      </c>
      <c r="S441" s="12">
        <f t="shared" si="39"/>
        <v>41919.761782407404</v>
      </c>
      <c r="T441" s="13">
        <f t="shared" si="40"/>
        <v>41929.761782407404</v>
      </c>
      <c r="U441">
        <f t="shared" si="41"/>
        <v>2014</v>
      </c>
    </row>
    <row r="442" spans="1:21" ht="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 s="9">
        <f t="shared" si="36"/>
        <v>0</v>
      </c>
      <c r="Q442">
        <f t="shared" si="37"/>
        <v>5</v>
      </c>
      <c r="R442">
        <f t="shared" si="38"/>
        <v>0</v>
      </c>
      <c r="S442" s="12">
        <f t="shared" si="39"/>
        <v>42423.985567129625</v>
      </c>
      <c r="T442" s="13">
        <f t="shared" si="40"/>
        <v>42453.943900462968</v>
      </c>
      <c r="U442">
        <f t="shared" si="41"/>
        <v>2016</v>
      </c>
    </row>
    <row r="443" spans="1:21" ht="60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 t="s">
        <v>7235</v>
      </c>
      <c r="M443" t="b">
        <v>0</v>
      </c>
      <c r="N443" t="s">
        <v>8266</v>
      </c>
      <c r="O443" t="s">
        <v>8272</v>
      </c>
      <c r="P443" s="9">
        <f t="shared" si="36"/>
        <v>0</v>
      </c>
      <c r="Q443">
        <f t="shared" si="37"/>
        <v>0</v>
      </c>
      <c r="R443">
        <f t="shared" si="38"/>
        <v>1</v>
      </c>
      <c r="S443" s="12">
        <f t="shared" si="39"/>
        <v>41550.793935185182</v>
      </c>
      <c r="T443" s="13">
        <f t="shared" si="40"/>
        <v>41580.793935185182</v>
      </c>
      <c r="U443">
        <f t="shared" si="41"/>
        <v>2013</v>
      </c>
    </row>
    <row r="444" spans="1:2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 s="9">
        <f t="shared" si="36"/>
        <v>39</v>
      </c>
      <c r="Q444">
        <f t="shared" si="37"/>
        <v>393.59</v>
      </c>
      <c r="R444">
        <f t="shared" si="38"/>
        <v>0</v>
      </c>
      <c r="S444" s="12">
        <f t="shared" si="39"/>
        <v>42024.888692129629</v>
      </c>
      <c r="T444" s="13">
        <f t="shared" si="40"/>
        <v>42054.888692129629</v>
      </c>
      <c r="U444">
        <f t="shared" si="41"/>
        <v>2015</v>
      </c>
    </row>
    <row r="445" spans="1:21" ht="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 s="9">
        <f t="shared" si="36"/>
        <v>0</v>
      </c>
      <c r="Q445">
        <f t="shared" si="37"/>
        <v>5</v>
      </c>
      <c r="R445">
        <f t="shared" si="38"/>
        <v>0</v>
      </c>
      <c r="S445" s="12">
        <f t="shared" si="39"/>
        <v>41650.015057870369</v>
      </c>
      <c r="T445" s="13">
        <f t="shared" si="40"/>
        <v>41680.015057870369</v>
      </c>
      <c r="U445">
        <f t="shared" si="41"/>
        <v>2014</v>
      </c>
    </row>
    <row r="446" spans="1:21" ht="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 s="9">
        <f t="shared" si="36"/>
        <v>5</v>
      </c>
      <c r="Q446">
        <f t="shared" si="37"/>
        <v>50</v>
      </c>
      <c r="R446">
        <f t="shared" si="38"/>
        <v>0</v>
      </c>
      <c r="S446" s="12">
        <f t="shared" si="39"/>
        <v>40894.906956018516</v>
      </c>
      <c r="T446" s="13">
        <f t="shared" si="40"/>
        <v>40954.906956018516</v>
      </c>
      <c r="U446">
        <f t="shared" si="41"/>
        <v>2011</v>
      </c>
    </row>
    <row r="447" spans="1:21" ht="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 s="9">
        <f t="shared" si="36"/>
        <v>0</v>
      </c>
      <c r="Q447">
        <f t="shared" si="37"/>
        <v>1</v>
      </c>
      <c r="R447">
        <f t="shared" si="38"/>
        <v>0</v>
      </c>
      <c r="S447" s="12">
        <f t="shared" si="39"/>
        <v>42130.335358796292</v>
      </c>
      <c r="T447" s="13">
        <f t="shared" si="40"/>
        <v>42145.335358796292</v>
      </c>
      <c r="U447">
        <f t="shared" si="41"/>
        <v>2015</v>
      </c>
    </row>
    <row r="448" spans="1:21" ht="60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 s="9">
        <f t="shared" si="36"/>
        <v>7</v>
      </c>
      <c r="Q448">
        <f t="shared" si="37"/>
        <v>47.88</v>
      </c>
      <c r="R448">
        <f t="shared" si="38"/>
        <v>0</v>
      </c>
      <c r="S448" s="12">
        <f t="shared" si="39"/>
        <v>42037.083564814813</v>
      </c>
      <c r="T448" s="13">
        <f t="shared" si="40"/>
        <v>42067.083564814813</v>
      </c>
      <c r="U448">
        <f t="shared" si="41"/>
        <v>2015</v>
      </c>
    </row>
    <row r="449" spans="1:21" ht="60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 s="9">
        <f t="shared" si="36"/>
        <v>0</v>
      </c>
      <c r="Q449">
        <f t="shared" si="37"/>
        <v>5</v>
      </c>
      <c r="R449">
        <f t="shared" si="38"/>
        <v>0</v>
      </c>
      <c r="S449" s="12">
        <f t="shared" si="39"/>
        <v>41331.555127314816</v>
      </c>
      <c r="T449" s="13">
        <f t="shared" si="40"/>
        <v>41356.513460648144</v>
      </c>
      <c r="U449">
        <f t="shared" si="41"/>
        <v>2013</v>
      </c>
    </row>
    <row r="450" spans="1:21" ht="60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 s="9">
        <f t="shared" ref="P450:P513" si="42">ROUND(E450/D450*100,0)</f>
        <v>3</v>
      </c>
      <c r="Q450">
        <f t="shared" ref="Q450:Q513" si="43">IFERROR(ROUND(E450/L450,2),0)</f>
        <v>20.5</v>
      </c>
      <c r="R450">
        <f t="shared" ref="R450:R513" si="44">IF(D450&lt;1000,1,0)</f>
        <v>0</v>
      </c>
      <c r="S450" s="12">
        <f t="shared" ref="S450:S513" si="45">(((J450/60)/60)/24)+DATE(1970,1,1)</f>
        <v>41753.758043981477</v>
      </c>
      <c r="T450" s="13">
        <f t="shared" ref="T450:T513" si="46">(((I450/60)/60)/24)+DATE(1970,1,1)</f>
        <v>41773.758043981477</v>
      </c>
      <c r="U450">
        <f t="shared" ref="U450:U513" si="47">YEAR(S450)</f>
        <v>2014</v>
      </c>
    </row>
    <row r="451" spans="1:21" ht="60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 s="9">
        <f t="shared" si="42"/>
        <v>2</v>
      </c>
      <c r="Q451">
        <f t="shared" si="43"/>
        <v>9</v>
      </c>
      <c r="R451">
        <f t="shared" si="44"/>
        <v>0</v>
      </c>
      <c r="S451" s="12">
        <f t="shared" si="45"/>
        <v>41534.568113425928</v>
      </c>
      <c r="T451" s="13">
        <f t="shared" si="46"/>
        <v>41564.568113425928</v>
      </c>
      <c r="U451">
        <f t="shared" si="47"/>
        <v>2013</v>
      </c>
    </row>
    <row r="452" spans="1:21" ht="60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 s="9">
        <f t="shared" si="42"/>
        <v>1</v>
      </c>
      <c r="Q452">
        <f t="shared" si="43"/>
        <v>56.57</v>
      </c>
      <c r="R452">
        <f t="shared" si="44"/>
        <v>0</v>
      </c>
      <c r="S452" s="12">
        <f t="shared" si="45"/>
        <v>41654.946759259255</v>
      </c>
      <c r="T452" s="13">
        <f t="shared" si="46"/>
        <v>41684.946759259255</v>
      </c>
      <c r="U452">
        <f t="shared" si="47"/>
        <v>2014</v>
      </c>
    </row>
    <row r="453" spans="1:21" ht="60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 t="s">
        <v>7235</v>
      </c>
      <c r="M453" t="b">
        <v>0</v>
      </c>
      <c r="N453" t="s">
        <v>8266</v>
      </c>
      <c r="O453" t="s">
        <v>8272</v>
      </c>
      <c r="P453" s="9">
        <f t="shared" si="42"/>
        <v>0</v>
      </c>
      <c r="Q453">
        <f t="shared" si="43"/>
        <v>0</v>
      </c>
      <c r="R453">
        <f t="shared" si="44"/>
        <v>0</v>
      </c>
      <c r="S453" s="12">
        <f t="shared" si="45"/>
        <v>41634.715173611112</v>
      </c>
      <c r="T453" s="13">
        <f t="shared" si="46"/>
        <v>41664.715173611112</v>
      </c>
      <c r="U453">
        <f t="shared" si="47"/>
        <v>2013</v>
      </c>
    </row>
    <row r="454" spans="1:21" ht="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 s="9">
        <f t="shared" si="42"/>
        <v>64</v>
      </c>
      <c r="Q454">
        <f t="shared" si="43"/>
        <v>40</v>
      </c>
      <c r="R454">
        <f t="shared" si="44"/>
        <v>1</v>
      </c>
      <c r="S454" s="12">
        <f t="shared" si="45"/>
        <v>42107.703877314809</v>
      </c>
      <c r="T454" s="13">
        <f t="shared" si="46"/>
        <v>42137.703877314809</v>
      </c>
      <c r="U454">
        <f t="shared" si="47"/>
        <v>2015</v>
      </c>
    </row>
    <row r="455" spans="1:21" ht="60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 s="9">
        <f t="shared" si="42"/>
        <v>0</v>
      </c>
      <c r="Q455">
        <f t="shared" si="43"/>
        <v>13</v>
      </c>
      <c r="R455">
        <f t="shared" si="44"/>
        <v>0</v>
      </c>
      <c r="S455" s="12">
        <f t="shared" si="45"/>
        <v>42038.824988425928</v>
      </c>
      <c r="T455" s="13">
        <f t="shared" si="46"/>
        <v>42054.824988425928</v>
      </c>
      <c r="U455">
        <f t="shared" si="47"/>
        <v>2015</v>
      </c>
    </row>
    <row r="456" spans="1:21" ht="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 s="9">
        <f t="shared" si="42"/>
        <v>1</v>
      </c>
      <c r="Q456">
        <f t="shared" si="43"/>
        <v>16.399999999999999</v>
      </c>
      <c r="R456">
        <f t="shared" si="44"/>
        <v>0</v>
      </c>
      <c r="S456" s="12">
        <f t="shared" si="45"/>
        <v>41938.717256944445</v>
      </c>
      <c r="T456" s="13">
        <f t="shared" si="46"/>
        <v>41969.551388888889</v>
      </c>
      <c r="U456">
        <f t="shared" si="47"/>
        <v>2014</v>
      </c>
    </row>
    <row r="457" spans="1:21" ht="60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 s="9">
        <f t="shared" si="42"/>
        <v>0</v>
      </c>
      <c r="Q457">
        <f t="shared" si="43"/>
        <v>22.5</v>
      </c>
      <c r="R457">
        <f t="shared" si="44"/>
        <v>0</v>
      </c>
      <c r="S457" s="12">
        <f t="shared" si="45"/>
        <v>40971.002569444441</v>
      </c>
      <c r="T457" s="13">
        <f t="shared" si="46"/>
        <v>41016.021527777775</v>
      </c>
      <c r="U457">
        <f t="shared" si="47"/>
        <v>2012</v>
      </c>
    </row>
    <row r="458" spans="1:21" ht="60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 s="9">
        <f t="shared" si="42"/>
        <v>1</v>
      </c>
      <c r="Q458">
        <f t="shared" si="43"/>
        <v>20.329999999999998</v>
      </c>
      <c r="R458">
        <f t="shared" si="44"/>
        <v>0</v>
      </c>
      <c r="S458" s="12">
        <f t="shared" si="45"/>
        <v>41547.694456018515</v>
      </c>
      <c r="T458" s="13">
        <f t="shared" si="46"/>
        <v>41569.165972222225</v>
      </c>
      <c r="U458">
        <f t="shared" si="47"/>
        <v>2013</v>
      </c>
    </row>
    <row r="459" spans="1:21" ht="60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 t="s">
        <v>7235</v>
      </c>
      <c r="M459" t="b">
        <v>0</v>
      </c>
      <c r="N459" t="s">
        <v>8266</v>
      </c>
      <c r="O459" t="s">
        <v>8272</v>
      </c>
      <c r="P459" s="9">
        <f t="shared" si="42"/>
        <v>0</v>
      </c>
      <c r="Q459">
        <f t="shared" si="43"/>
        <v>0</v>
      </c>
      <c r="R459">
        <f t="shared" si="44"/>
        <v>0</v>
      </c>
      <c r="S459" s="12">
        <f t="shared" si="45"/>
        <v>41837.767500000002</v>
      </c>
      <c r="T459" s="13">
        <f t="shared" si="46"/>
        <v>41867.767500000002</v>
      </c>
      <c r="U459">
        <f t="shared" si="47"/>
        <v>2014</v>
      </c>
    </row>
    <row r="460" spans="1:21" ht="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 s="9">
        <f t="shared" si="42"/>
        <v>8</v>
      </c>
      <c r="Q460">
        <f t="shared" si="43"/>
        <v>16.760000000000002</v>
      </c>
      <c r="R460">
        <f t="shared" si="44"/>
        <v>0</v>
      </c>
      <c r="S460" s="12">
        <f t="shared" si="45"/>
        <v>41378.69976851852</v>
      </c>
      <c r="T460" s="13">
        <f t="shared" si="46"/>
        <v>41408.69976851852</v>
      </c>
      <c r="U460">
        <f t="shared" si="47"/>
        <v>2013</v>
      </c>
    </row>
    <row r="461" spans="1:21" ht="60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 s="9">
        <f t="shared" si="42"/>
        <v>0</v>
      </c>
      <c r="Q461">
        <f t="shared" si="43"/>
        <v>25</v>
      </c>
      <c r="R461">
        <f t="shared" si="44"/>
        <v>0</v>
      </c>
      <c r="S461" s="12">
        <f t="shared" si="45"/>
        <v>40800.6403587963</v>
      </c>
      <c r="T461" s="13">
        <f t="shared" si="46"/>
        <v>40860.682025462964</v>
      </c>
      <c r="U461">
        <f t="shared" si="47"/>
        <v>2011</v>
      </c>
    </row>
    <row r="462" spans="1:21" ht="30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 s="9">
        <f t="shared" si="42"/>
        <v>0</v>
      </c>
      <c r="Q462">
        <f t="shared" si="43"/>
        <v>12.5</v>
      </c>
      <c r="R462">
        <f t="shared" si="44"/>
        <v>0</v>
      </c>
      <c r="S462" s="12">
        <f t="shared" si="45"/>
        <v>41759.542534722219</v>
      </c>
      <c r="T462" s="13">
        <f t="shared" si="46"/>
        <v>41791.166666666664</v>
      </c>
      <c r="U462">
        <f t="shared" si="47"/>
        <v>2014</v>
      </c>
    </row>
    <row r="463" spans="1:21" ht="60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 t="s">
        <v>7235</v>
      </c>
      <c r="M463" t="b">
        <v>0</v>
      </c>
      <c r="N463" t="s">
        <v>8266</v>
      </c>
      <c r="O463" t="s">
        <v>8272</v>
      </c>
      <c r="P463" s="9">
        <f t="shared" si="42"/>
        <v>0</v>
      </c>
      <c r="Q463">
        <f t="shared" si="43"/>
        <v>0</v>
      </c>
      <c r="R463">
        <f t="shared" si="44"/>
        <v>1</v>
      </c>
      <c r="S463" s="12">
        <f t="shared" si="45"/>
        <v>41407.84684027778</v>
      </c>
      <c r="T463" s="13">
        <f t="shared" si="46"/>
        <v>41427.84684027778</v>
      </c>
      <c r="U463">
        <f t="shared" si="47"/>
        <v>2013</v>
      </c>
    </row>
    <row r="464" spans="1:21" ht="60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 t="s">
        <v>7235</v>
      </c>
      <c r="M464" t="b">
        <v>0</v>
      </c>
      <c r="N464" t="s">
        <v>8266</v>
      </c>
      <c r="O464" t="s">
        <v>8272</v>
      </c>
      <c r="P464" s="9">
        <f t="shared" si="42"/>
        <v>0</v>
      </c>
      <c r="Q464">
        <f t="shared" si="43"/>
        <v>0</v>
      </c>
      <c r="R464">
        <f t="shared" si="44"/>
        <v>0</v>
      </c>
      <c r="S464" s="12">
        <f t="shared" si="45"/>
        <v>40705.126631944448</v>
      </c>
      <c r="T464" s="13">
        <f t="shared" si="46"/>
        <v>40765.126631944448</v>
      </c>
      <c r="U464">
        <f t="shared" si="47"/>
        <v>2011</v>
      </c>
    </row>
    <row r="465" spans="1:21" ht="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 s="9">
        <f t="shared" si="42"/>
        <v>2</v>
      </c>
      <c r="Q465">
        <f t="shared" si="43"/>
        <v>113.64</v>
      </c>
      <c r="R465">
        <f t="shared" si="44"/>
        <v>0</v>
      </c>
      <c r="S465" s="12">
        <f t="shared" si="45"/>
        <v>40750.710104166668</v>
      </c>
      <c r="T465" s="13">
        <f t="shared" si="46"/>
        <v>40810.710104166668</v>
      </c>
      <c r="U465">
        <f t="shared" si="47"/>
        <v>2011</v>
      </c>
    </row>
    <row r="466" spans="1:21" ht="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 s="9">
        <f t="shared" si="42"/>
        <v>0</v>
      </c>
      <c r="Q466">
        <f t="shared" si="43"/>
        <v>1</v>
      </c>
      <c r="R466">
        <f t="shared" si="44"/>
        <v>0</v>
      </c>
      <c r="S466" s="12">
        <f t="shared" si="45"/>
        <v>42488.848784722228</v>
      </c>
      <c r="T466" s="13">
        <f t="shared" si="46"/>
        <v>42508.848784722228</v>
      </c>
      <c r="U466">
        <f t="shared" si="47"/>
        <v>2016</v>
      </c>
    </row>
    <row r="467" spans="1:21" ht="30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 s="9">
        <f t="shared" si="42"/>
        <v>27</v>
      </c>
      <c r="Q467">
        <f t="shared" si="43"/>
        <v>17.25</v>
      </c>
      <c r="R467">
        <f t="shared" si="44"/>
        <v>1</v>
      </c>
      <c r="S467" s="12">
        <f t="shared" si="45"/>
        <v>41801.120069444441</v>
      </c>
      <c r="T467" s="13">
        <f t="shared" si="46"/>
        <v>41817.120069444441</v>
      </c>
      <c r="U467">
        <f t="shared" si="47"/>
        <v>2014</v>
      </c>
    </row>
    <row r="468" spans="1:21" ht="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 s="9">
        <f t="shared" si="42"/>
        <v>1</v>
      </c>
      <c r="Q468">
        <f t="shared" si="43"/>
        <v>15.2</v>
      </c>
      <c r="R468">
        <f t="shared" si="44"/>
        <v>0</v>
      </c>
      <c r="S468" s="12">
        <f t="shared" si="45"/>
        <v>41129.942870370374</v>
      </c>
      <c r="T468" s="13">
        <f t="shared" si="46"/>
        <v>41159.942870370374</v>
      </c>
      <c r="U468">
        <f t="shared" si="47"/>
        <v>2012</v>
      </c>
    </row>
    <row r="469" spans="1:21" ht="60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 s="9">
        <f t="shared" si="42"/>
        <v>22</v>
      </c>
      <c r="Q469">
        <f t="shared" si="43"/>
        <v>110.64</v>
      </c>
      <c r="R469">
        <f t="shared" si="44"/>
        <v>0</v>
      </c>
      <c r="S469" s="12">
        <f t="shared" si="45"/>
        <v>41135.679791666669</v>
      </c>
      <c r="T469" s="13">
        <f t="shared" si="46"/>
        <v>41180.679791666669</v>
      </c>
      <c r="U469">
        <f t="shared" si="47"/>
        <v>2012</v>
      </c>
    </row>
    <row r="470" spans="1:21" ht="60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 t="s">
        <v>7235</v>
      </c>
      <c r="M470" t="b">
        <v>0</v>
      </c>
      <c r="N470" t="s">
        <v>8266</v>
      </c>
      <c r="O470" t="s">
        <v>8272</v>
      </c>
      <c r="P470" s="9">
        <f t="shared" si="42"/>
        <v>0</v>
      </c>
      <c r="Q470">
        <f t="shared" si="43"/>
        <v>0</v>
      </c>
      <c r="R470">
        <f t="shared" si="44"/>
        <v>0</v>
      </c>
      <c r="S470" s="12">
        <f t="shared" si="45"/>
        <v>41041.167627314811</v>
      </c>
      <c r="T470" s="13">
        <f t="shared" si="46"/>
        <v>41101.160474537035</v>
      </c>
      <c r="U470">
        <f t="shared" si="47"/>
        <v>2012</v>
      </c>
    </row>
    <row r="471" spans="1:21" ht="30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 t="s">
        <v>7235</v>
      </c>
      <c r="M471" t="b">
        <v>0</v>
      </c>
      <c r="N471" t="s">
        <v>8266</v>
      </c>
      <c r="O471" t="s">
        <v>8272</v>
      </c>
      <c r="P471" s="9">
        <f t="shared" si="42"/>
        <v>0</v>
      </c>
      <c r="Q471">
        <f t="shared" si="43"/>
        <v>0</v>
      </c>
      <c r="R471">
        <f t="shared" si="44"/>
        <v>0</v>
      </c>
      <c r="S471" s="12">
        <f t="shared" si="45"/>
        <v>41827.989861111113</v>
      </c>
      <c r="T471" s="13">
        <f t="shared" si="46"/>
        <v>41887.989861111113</v>
      </c>
      <c r="U471">
        <f t="shared" si="47"/>
        <v>2014</v>
      </c>
    </row>
    <row r="472" spans="1:21" ht="60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 s="9">
        <f t="shared" si="42"/>
        <v>1</v>
      </c>
      <c r="Q472">
        <f t="shared" si="43"/>
        <v>25.5</v>
      </c>
      <c r="R472">
        <f t="shared" si="44"/>
        <v>0</v>
      </c>
      <c r="S472" s="12">
        <f t="shared" si="45"/>
        <v>41605.167696759258</v>
      </c>
      <c r="T472" s="13">
        <f t="shared" si="46"/>
        <v>41655.166666666664</v>
      </c>
      <c r="U472">
        <f t="shared" si="47"/>
        <v>2013</v>
      </c>
    </row>
    <row r="473" spans="1:21" ht="60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 s="9">
        <f t="shared" si="42"/>
        <v>12</v>
      </c>
      <c r="Q473">
        <f t="shared" si="43"/>
        <v>38.479999999999997</v>
      </c>
      <c r="R473">
        <f t="shared" si="44"/>
        <v>0</v>
      </c>
      <c r="S473" s="12">
        <f t="shared" si="45"/>
        <v>41703.721979166665</v>
      </c>
      <c r="T473" s="13">
        <f t="shared" si="46"/>
        <v>41748.680312500001</v>
      </c>
      <c r="U473">
        <f t="shared" si="47"/>
        <v>2014</v>
      </c>
    </row>
    <row r="474" spans="1:21" ht="60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 s="9">
        <f t="shared" si="42"/>
        <v>18</v>
      </c>
      <c r="Q474">
        <f t="shared" si="43"/>
        <v>28.2</v>
      </c>
      <c r="R474">
        <f t="shared" si="44"/>
        <v>1</v>
      </c>
      <c r="S474" s="12">
        <f t="shared" si="45"/>
        <v>41844.922662037039</v>
      </c>
      <c r="T474" s="13">
        <f t="shared" si="46"/>
        <v>41874.922662037039</v>
      </c>
      <c r="U474">
        <f t="shared" si="47"/>
        <v>2014</v>
      </c>
    </row>
    <row r="475" spans="1:21" ht="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 s="9">
        <f t="shared" si="42"/>
        <v>3</v>
      </c>
      <c r="Q475">
        <f t="shared" si="43"/>
        <v>61.5</v>
      </c>
      <c r="R475">
        <f t="shared" si="44"/>
        <v>0</v>
      </c>
      <c r="S475" s="12">
        <f t="shared" si="45"/>
        <v>41869.698136574072</v>
      </c>
      <c r="T475" s="13">
        <f t="shared" si="46"/>
        <v>41899.698136574072</v>
      </c>
      <c r="U475">
        <f t="shared" si="47"/>
        <v>2014</v>
      </c>
    </row>
    <row r="476" spans="1:21" ht="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 s="9">
        <f t="shared" si="42"/>
        <v>0</v>
      </c>
      <c r="Q476">
        <f t="shared" si="43"/>
        <v>1</v>
      </c>
      <c r="R476">
        <f t="shared" si="44"/>
        <v>0</v>
      </c>
      <c r="S476" s="12">
        <f t="shared" si="45"/>
        <v>42753.329039351855</v>
      </c>
      <c r="T476" s="13">
        <f t="shared" si="46"/>
        <v>42783.329039351855</v>
      </c>
      <c r="U476">
        <f t="shared" si="47"/>
        <v>2017</v>
      </c>
    </row>
    <row r="477" spans="1:21" ht="60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 t="s">
        <v>7235</v>
      </c>
      <c r="M477" t="b">
        <v>0</v>
      </c>
      <c r="N477" t="s">
        <v>8266</v>
      </c>
      <c r="O477" t="s">
        <v>8272</v>
      </c>
      <c r="P477" s="9">
        <f t="shared" si="42"/>
        <v>0</v>
      </c>
      <c r="Q477">
        <f t="shared" si="43"/>
        <v>0</v>
      </c>
      <c r="R477">
        <f t="shared" si="44"/>
        <v>0</v>
      </c>
      <c r="S477" s="12">
        <f t="shared" si="45"/>
        <v>42100.086145833338</v>
      </c>
      <c r="T477" s="13">
        <f t="shared" si="46"/>
        <v>42130.086145833338</v>
      </c>
      <c r="U477">
        <f t="shared" si="47"/>
        <v>2015</v>
      </c>
    </row>
    <row r="478" spans="1:21" ht="30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 s="9">
        <f t="shared" si="42"/>
        <v>2</v>
      </c>
      <c r="Q478">
        <f t="shared" si="43"/>
        <v>39.57</v>
      </c>
      <c r="R478">
        <f t="shared" si="44"/>
        <v>0</v>
      </c>
      <c r="S478" s="12">
        <f t="shared" si="45"/>
        <v>41757.975011574075</v>
      </c>
      <c r="T478" s="13">
        <f t="shared" si="46"/>
        <v>41793.165972222225</v>
      </c>
      <c r="U478">
        <f t="shared" si="47"/>
        <v>2014</v>
      </c>
    </row>
    <row r="479" spans="1:21" ht="60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 t="s">
        <v>7235</v>
      </c>
      <c r="M479" t="b">
        <v>0</v>
      </c>
      <c r="N479" t="s">
        <v>8266</v>
      </c>
      <c r="O479" t="s">
        <v>8272</v>
      </c>
      <c r="P479" s="9">
        <f t="shared" si="42"/>
        <v>0</v>
      </c>
      <c r="Q479">
        <f t="shared" si="43"/>
        <v>0</v>
      </c>
      <c r="R479">
        <f t="shared" si="44"/>
        <v>0</v>
      </c>
      <c r="S479" s="12">
        <f t="shared" si="45"/>
        <v>40987.83488425926</v>
      </c>
      <c r="T479" s="13">
        <f t="shared" si="46"/>
        <v>41047.83488425926</v>
      </c>
      <c r="U479">
        <f t="shared" si="47"/>
        <v>2012</v>
      </c>
    </row>
    <row r="480" spans="1:21" ht="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 t="s">
        <v>7235</v>
      </c>
      <c r="M480" t="b">
        <v>0</v>
      </c>
      <c r="N480" t="s">
        <v>8266</v>
      </c>
      <c r="O480" t="s">
        <v>8272</v>
      </c>
      <c r="P480" s="9">
        <f t="shared" si="42"/>
        <v>0</v>
      </c>
      <c r="Q480">
        <f t="shared" si="43"/>
        <v>0</v>
      </c>
      <c r="R480">
        <f t="shared" si="44"/>
        <v>0</v>
      </c>
      <c r="S480" s="12">
        <f t="shared" si="45"/>
        <v>42065.910983796297</v>
      </c>
      <c r="T480" s="13">
        <f t="shared" si="46"/>
        <v>42095.869317129633</v>
      </c>
      <c r="U480">
        <f t="shared" si="47"/>
        <v>2015</v>
      </c>
    </row>
    <row r="481" spans="1:21" ht="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 s="9">
        <f t="shared" si="42"/>
        <v>33</v>
      </c>
      <c r="Q481">
        <f t="shared" si="43"/>
        <v>88.8</v>
      </c>
      <c r="R481">
        <f t="shared" si="44"/>
        <v>0</v>
      </c>
      <c r="S481" s="12">
        <f t="shared" si="45"/>
        <v>41904.407812500001</v>
      </c>
      <c r="T481" s="13">
        <f t="shared" si="46"/>
        <v>41964.449479166666</v>
      </c>
      <c r="U481">
        <f t="shared" si="47"/>
        <v>2014</v>
      </c>
    </row>
    <row r="482" spans="1:21" ht="60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 s="9">
        <f t="shared" si="42"/>
        <v>19</v>
      </c>
      <c r="Q482">
        <f t="shared" si="43"/>
        <v>55.46</v>
      </c>
      <c r="R482">
        <f t="shared" si="44"/>
        <v>0</v>
      </c>
      <c r="S482" s="12">
        <f t="shared" si="45"/>
        <v>41465.500173611108</v>
      </c>
      <c r="T482" s="13">
        <f t="shared" si="46"/>
        <v>41495.500173611108</v>
      </c>
      <c r="U482">
        <f t="shared" si="47"/>
        <v>2013</v>
      </c>
    </row>
    <row r="483" spans="1:21" ht="60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 s="9">
        <f t="shared" si="42"/>
        <v>6</v>
      </c>
      <c r="Q483">
        <f t="shared" si="43"/>
        <v>87.14</v>
      </c>
      <c r="R483">
        <f t="shared" si="44"/>
        <v>0</v>
      </c>
      <c r="S483" s="12">
        <f t="shared" si="45"/>
        <v>41162.672326388885</v>
      </c>
      <c r="T483" s="13">
        <f t="shared" si="46"/>
        <v>41192.672326388885</v>
      </c>
      <c r="U483">
        <f t="shared" si="47"/>
        <v>2012</v>
      </c>
    </row>
    <row r="484" spans="1:21" ht="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 s="9">
        <f t="shared" si="42"/>
        <v>0</v>
      </c>
      <c r="Q484">
        <f t="shared" si="43"/>
        <v>10</v>
      </c>
      <c r="R484">
        <f t="shared" si="44"/>
        <v>0</v>
      </c>
      <c r="S484" s="12">
        <f t="shared" si="45"/>
        <v>42447.896875000006</v>
      </c>
      <c r="T484" s="13">
        <f t="shared" si="46"/>
        <v>42474.606944444444</v>
      </c>
      <c r="U484">
        <f t="shared" si="47"/>
        <v>2016</v>
      </c>
    </row>
    <row r="485" spans="1:21" ht="60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 s="9">
        <f t="shared" si="42"/>
        <v>50</v>
      </c>
      <c r="Q485">
        <f t="shared" si="43"/>
        <v>51.22</v>
      </c>
      <c r="R485">
        <f t="shared" si="44"/>
        <v>0</v>
      </c>
      <c r="S485" s="12">
        <f t="shared" si="45"/>
        <v>41243.197592592594</v>
      </c>
      <c r="T485" s="13">
        <f t="shared" si="46"/>
        <v>41303.197592592594</v>
      </c>
      <c r="U485">
        <f t="shared" si="47"/>
        <v>2012</v>
      </c>
    </row>
    <row r="486" spans="1:21" ht="60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 s="9">
        <f t="shared" si="42"/>
        <v>0</v>
      </c>
      <c r="Q486">
        <f t="shared" si="43"/>
        <v>13.55</v>
      </c>
      <c r="R486">
        <f t="shared" si="44"/>
        <v>0</v>
      </c>
      <c r="S486" s="12">
        <f t="shared" si="45"/>
        <v>42272.93949074074</v>
      </c>
      <c r="T486" s="13">
        <f t="shared" si="46"/>
        <v>42313.981157407412</v>
      </c>
      <c r="U486">
        <f t="shared" si="47"/>
        <v>2015</v>
      </c>
    </row>
    <row r="487" spans="1:21" ht="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 s="9">
        <f t="shared" si="42"/>
        <v>22</v>
      </c>
      <c r="Q487">
        <f t="shared" si="43"/>
        <v>66.52</v>
      </c>
      <c r="R487">
        <f t="shared" si="44"/>
        <v>0</v>
      </c>
      <c r="S487" s="12">
        <f t="shared" si="45"/>
        <v>41381.50577546296</v>
      </c>
      <c r="T487" s="13">
        <f t="shared" si="46"/>
        <v>41411.50577546296</v>
      </c>
      <c r="U487">
        <f t="shared" si="47"/>
        <v>2013</v>
      </c>
    </row>
    <row r="488" spans="1:21" ht="60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 s="9">
        <f t="shared" si="42"/>
        <v>0</v>
      </c>
      <c r="Q488">
        <f t="shared" si="43"/>
        <v>50</v>
      </c>
      <c r="R488">
        <f t="shared" si="44"/>
        <v>0</v>
      </c>
      <c r="S488" s="12">
        <f t="shared" si="45"/>
        <v>41761.94258101852</v>
      </c>
      <c r="T488" s="13">
        <f t="shared" si="46"/>
        <v>41791.94258101852</v>
      </c>
      <c r="U488">
        <f t="shared" si="47"/>
        <v>2014</v>
      </c>
    </row>
    <row r="489" spans="1:21" ht="60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 t="s">
        <v>7235</v>
      </c>
      <c r="M489" t="b">
        <v>0</v>
      </c>
      <c r="N489" t="s">
        <v>8266</v>
      </c>
      <c r="O489" t="s">
        <v>8272</v>
      </c>
      <c r="P489" s="9">
        <f t="shared" si="42"/>
        <v>0</v>
      </c>
      <c r="Q489">
        <f t="shared" si="43"/>
        <v>0</v>
      </c>
      <c r="R489">
        <f t="shared" si="44"/>
        <v>0</v>
      </c>
      <c r="S489" s="12">
        <f t="shared" si="45"/>
        <v>42669.594837962963</v>
      </c>
      <c r="T489" s="13">
        <f t="shared" si="46"/>
        <v>42729.636504629627</v>
      </c>
      <c r="U489">
        <f t="shared" si="47"/>
        <v>2016</v>
      </c>
    </row>
    <row r="490" spans="1:21" ht="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 t="s">
        <v>7235</v>
      </c>
      <c r="M490" t="b">
        <v>0</v>
      </c>
      <c r="N490" t="s">
        <v>8266</v>
      </c>
      <c r="O490" t="s">
        <v>8272</v>
      </c>
      <c r="P490" s="9">
        <f t="shared" si="42"/>
        <v>0</v>
      </c>
      <c r="Q490">
        <f t="shared" si="43"/>
        <v>0</v>
      </c>
      <c r="R490">
        <f t="shared" si="44"/>
        <v>0</v>
      </c>
      <c r="S490" s="12">
        <f t="shared" si="45"/>
        <v>42714.054398148146</v>
      </c>
      <c r="T490" s="13">
        <f t="shared" si="46"/>
        <v>42744.054398148146</v>
      </c>
      <c r="U490">
        <f t="shared" si="47"/>
        <v>2016</v>
      </c>
    </row>
    <row r="491" spans="1:21" ht="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 s="9">
        <f t="shared" si="42"/>
        <v>0</v>
      </c>
      <c r="Q491">
        <f t="shared" si="43"/>
        <v>71.67</v>
      </c>
      <c r="R491">
        <f t="shared" si="44"/>
        <v>0</v>
      </c>
      <c r="S491" s="12">
        <f t="shared" si="45"/>
        <v>40882.481666666667</v>
      </c>
      <c r="T491" s="13">
        <f t="shared" si="46"/>
        <v>40913.481249999997</v>
      </c>
      <c r="U491">
        <f t="shared" si="47"/>
        <v>2011</v>
      </c>
    </row>
    <row r="492" spans="1:2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 t="s">
        <v>7235</v>
      </c>
      <c r="M492" t="b">
        <v>0</v>
      </c>
      <c r="N492" t="s">
        <v>8266</v>
      </c>
      <c r="O492" t="s">
        <v>8272</v>
      </c>
      <c r="P492" s="9">
        <f t="shared" si="42"/>
        <v>0</v>
      </c>
      <c r="Q492">
        <f t="shared" si="43"/>
        <v>0</v>
      </c>
      <c r="R492">
        <f t="shared" si="44"/>
        <v>0</v>
      </c>
      <c r="S492" s="12">
        <f t="shared" si="45"/>
        <v>41113.968576388892</v>
      </c>
      <c r="T492" s="13">
        <f t="shared" si="46"/>
        <v>41143.968576388892</v>
      </c>
      <c r="U492">
        <f t="shared" si="47"/>
        <v>2012</v>
      </c>
    </row>
    <row r="493" spans="1:21" ht="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 t="s">
        <v>7235</v>
      </c>
      <c r="M493" t="b">
        <v>0</v>
      </c>
      <c r="N493" t="s">
        <v>8266</v>
      </c>
      <c r="O493" t="s">
        <v>8272</v>
      </c>
      <c r="P493" s="9">
        <f t="shared" si="42"/>
        <v>0</v>
      </c>
      <c r="Q493">
        <f t="shared" si="43"/>
        <v>0</v>
      </c>
      <c r="R493">
        <f t="shared" si="44"/>
        <v>0</v>
      </c>
      <c r="S493" s="12">
        <f t="shared" si="45"/>
        <v>42366.982627314821</v>
      </c>
      <c r="T493" s="13">
        <f t="shared" si="46"/>
        <v>42396.982627314821</v>
      </c>
      <c r="U493">
        <f t="shared" si="47"/>
        <v>2015</v>
      </c>
    </row>
    <row r="494" spans="1:21" ht="60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 t="s">
        <v>7235</v>
      </c>
      <c r="M494" t="b">
        <v>0</v>
      </c>
      <c r="N494" t="s">
        <v>8266</v>
      </c>
      <c r="O494" t="s">
        <v>8272</v>
      </c>
      <c r="P494" s="9">
        <f t="shared" si="42"/>
        <v>0</v>
      </c>
      <c r="Q494">
        <f t="shared" si="43"/>
        <v>0</v>
      </c>
      <c r="R494">
        <f t="shared" si="44"/>
        <v>0</v>
      </c>
      <c r="S494" s="12">
        <f t="shared" si="45"/>
        <v>42596.03506944445</v>
      </c>
      <c r="T494" s="13">
        <f t="shared" si="46"/>
        <v>42656.03506944445</v>
      </c>
      <c r="U494">
        <f t="shared" si="47"/>
        <v>2016</v>
      </c>
    </row>
    <row r="495" spans="1:21" ht="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 t="s">
        <v>7235</v>
      </c>
      <c r="M495" t="b">
        <v>0</v>
      </c>
      <c r="N495" t="s">
        <v>8266</v>
      </c>
      <c r="O495" t="s">
        <v>8272</v>
      </c>
      <c r="P495" s="9">
        <f t="shared" si="42"/>
        <v>0</v>
      </c>
      <c r="Q495">
        <f t="shared" si="43"/>
        <v>0</v>
      </c>
      <c r="R495">
        <f t="shared" si="44"/>
        <v>0</v>
      </c>
      <c r="S495" s="12">
        <f t="shared" si="45"/>
        <v>42114.726134259254</v>
      </c>
      <c r="T495" s="13">
        <f t="shared" si="46"/>
        <v>42144.726134259254</v>
      </c>
      <c r="U495">
        <f t="shared" si="47"/>
        <v>2015</v>
      </c>
    </row>
    <row r="496" spans="1:21" ht="60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 s="9">
        <f t="shared" si="42"/>
        <v>0</v>
      </c>
      <c r="Q496">
        <f t="shared" si="43"/>
        <v>10.33</v>
      </c>
      <c r="R496">
        <f t="shared" si="44"/>
        <v>0</v>
      </c>
      <c r="S496" s="12">
        <f t="shared" si="45"/>
        <v>41799.830613425926</v>
      </c>
      <c r="T496" s="13">
        <f t="shared" si="46"/>
        <v>41823.125</v>
      </c>
      <c r="U496">
        <f t="shared" si="47"/>
        <v>2014</v>
      </c>
    </row>
    <row r="497" spans="1:21" ht="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 t="s">
        <v>7235</v>
      </c>
      <c r="M497" t="b">
        <v>0</v>
      </c>
      <c r="N497" t="s">
        <v>8266</v>
      </c>
      <c r="O497" t="s">
        <v>8272</v>
      </c>
      <c r="P497" s="9">
        <f t="shared" si="42"/>
        <v>0</v>
      </c>
      <c r="Q497">
        <f t="shared" si="43"/>
        <v>0</v>
      </c>
      <c r="R497">
        <f t="shared" si="44"/>
        <v>0</v>
      </c>
      <c r="S497" s="12">
        <f t="shared" si="45"/>
        <v>42171.827604166669</v>
      </c>
      <c r="T497" s="13">
        <f t="shared" si="46"/>
        <v>42201.827604166669</v>
      </c>
      <c r="U497">
        <f t="shared" si="47"/>
        <v>2015</v>
      </c>
    </row>
    <row r="498" spans="1:21" ht="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 s="9">
        <f t="shared" si="42"/>
        <v>0</v>
      </c>
      <c r="Q498">
        <f t="shared" si="43"/>
        <v>1</v>
      </c>
      <c r="R498">
        <f t="shared" si="44"/>
        <v>0</v>
      </c>
      <c r="S498" s="12">
        <f t="shared" si="45"/>
        <v>41620.93141203704</v>
      </c>
      <c r="T498" s="13">
        <f t="shared" si="46"/>
        <v>41680.93141203704</v>
      </c>
      <c r="U498">
        <f t="shared" si="47"/>
        <v>2013</v>
      </c>
    </row>
    <row r="499" spans="1:2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 s="9">
        <f t="shared" si="42"/>
        <v>1</v>
      </c>
      <c r="Q499">
        <f t="shared" si="43"/>
        <v>10</v>
      </c>
      <c r="R499">
        <f t="shared" si="44"/>
        <v>0</v>
      </c>
      <c r="S499" s="12">
        <f t="shared" si="45"/>
        <v>41945.037789351853</v>
      </c>
      <c r="T499" s="13">
        <f t="shared" si="46"/>
        <v>41998.208333333328</v>
      </c>
      <c r="U499">
        <f t="shared" si="47"/>
        <v>2014</v>
      </c>
    </row>
    <row r="500" spans="1:21" ht="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 s="9">
        <f t="shared" si="42"/>
        <v>5</v>
      </c>
      <c r="Q500">
        <f t="shared" si="43"/>
        <v>136.09</v>
      </c>
      <c r="R500">
        <f t="shared" si="44"/>
        <v>0</v>
      </c>
      <c r="S500" s="12">
        <f t="shared" si="45"/>
        <v>40858.762141203704</v>
      </c>
      <c r="T500" s="13">
        <f t="shared" si="46"/>
        <v>40900.762141203704</v>
      </c>
      <c r="U500">
        <f t="shared" si="47"/>
        <v>2011</v>
      </c>
    </row>
    <row r="501" spans="1:21" ht="60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 s="9">
        <f t="shared" si="42"/>
        <v>10</v>
      </c>
      <c r="Q501">
        <f t="shared" si="43"/>
        <v>73.459999999999994</v>
      </c>
      <c r="R501">
        <f t="shared" si="44"/>
        <v>0</v>
      </c>
      <c r="S501" s="12">
        <f t="shared" si="45"/>
        <v>40043.895462962959</v>
      </c>
      <c r="T501" s="13">
        <f t="shared" si="46"/>
        <v>40098.874305555553</v>
      </c>
      <c r="U501">
        <f t="shared" si="47"/>
        <v>2009</v>
      </c>
    </row>
    <row r="502" spans="1:21" ht="60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 s="9">
        <f t="shared" si="42"/>
        <v>3</v>
      </c>
      <c r="Q502">
        <f t="shared" si="43"/>
        <v>53.75</v>
      </c>
      <c r="R502">
        <f t="shared" si="44"/>
        <v>0</v>
      </c>
      <c r="S502" s="12">
        <f t="shared" si="45"/>
        <v>40247.886006944449</v>
      </c>
      <c r="T502" s="13">
        <f t="shared" si="46"/>
        <v>40306.927777777775</v>
      </c>
      <c r="U502">
        <f t="shared" si="47"/>
        <v>2010</v>
      </c>
    </row>
    <row r="503" spans="1:21" ht="60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 t="s">
        <v>7235</v>
      </c>
      <c r="M503" t="b">
        <v>0</v>
      </c>
      <c r="N503" t="s">
        <v>8266</v>
      </c>
      <c r="O503" t="s">
        <v>8272</v>
      </c>
      <c r="P503" s="9">
        <f t="shared" si="42"/>
        <v>0</v>
      </c>
      <c r="Q503">
        <f t="shared" si="43"/>
        <v>0</v>
      </c>
      <c r="R503">
        <f t="shared" si="44"/>
        <v>0</v>
      </c>
      <c r="S503" s="12">
        <f t="shared" si="45"/>
        <v>40703.234386574077</v>
      </c>
      <c r="T503" s="13">
        <f t="shared" si="46"/>
        <v>40733.234386574077</v>
      </c>
      <c r="U503">
        <f t="shared" si="47"/>
        <v>2011</v>
      </c>
    </row>
    <row r="504" spans="1:21" ht="60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 s="9">
        <f t="shared" si="42"/>
        <v>1</v>
      </c>
      <c r="Q504">
        <f t="shared" si="43"/>
        <v>57.5</v>
      </c>
      <c r="R504">
        <f t="shared" si="44"/>
        <v>0</v>
      </c>
      <c r="S504" s="12">
        <f t="shared" si="45"/>
        <v>40956.553530092591</v>
      </c>
      <c r="T504" s="13">
        <f t="shared" si="46"/>
        <v>40986.511863425927</v>
      </c>
      <c r="U504">
        <f t="shared" si="47"/>
        <v>2012</v>
      </c>
    </row>
    <row r="505" spans="1:21" ht="60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 s="9">
        <f t="shared" si="42"/>
        <v>2</v>
      </c>
      <c r="Q505">
        <f t="shared" si="43"/>
        <v>12.67</v>
      </c>
      <c r="R505">
        <f t="shared" si="44"/>
        <v>0</v>
      </c>
      <c r="S505" s="12">
        <f t="shared" si="45"/>
        <v>41991.526655092588</v>
      </c>
      <c r="T505" s="13">
        <f t="shared" si="46"/>
        <v>42021.526655092588</v>
      </c>
      <c r="U505">
        <f t="shared" si="47"/>
        <v>2014</v>
      </c>
    </row>
    <row r="506" spans="1:21" ht="60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 s="9">
        <f t="shared" si="42"/>
        <v>1</v>
      </c>
      <c r="Q506">
        <f t="shared" si="43"/>
        <v>67</v>
      </c>
      <c r="R506">
        <f t="shared" si="44"/>
        <v>0</v>
      </c>
      <c r="S506" s="12">
        <f t="shared" si="45"/>
        <v>40949.98364583333</v>
      </c>
      <c r="T506" s="13">
        <f t="shared" si="46"/>
        <v>41009.941979166666</v>
      </c>
      <c r="U506">
        <f t="shared" si="47"/>
        <v>2012</v>
      </c>
    </row>
    <row r="507" spans="1:21" ht="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 s="9">
        <f t="shared" si="42"/>
        <v>0</v>
      </c>
      <c r="Q507">
        <f t="shared" si="43"/>
        <v>3.71</v>
      </c>
      <c r="R507">
        <f t="shared" si="44"/>
        <v>0</v>
      </c>
      <c r="S507" s="12">
        <f t="shared" si="45"/>
        <v>42318.098217592589</v>
      </c>
      <c r="T507" s="13">
        <f t="shared" si="46"/>
        <v>42363.098217592589</v>
      </c>
      <c r="U507">
        <f t="shared" si="47"/>
        <v>2015</v>
      </c>
    </row>
    <row r="508" spans="1:21" ht="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 s="9">
        <f t="shared" si="42"/>
        <v>0</v>
      </c>
      <c r="Q508">
        <f t="shared" si="43"/>
        <v>250</v>
      </c>
      <c r="R508">
        <f t="shared" si="44"/>
        <v>0</v>
      </c>
      <c r="S508" s="12">
        <f t="shared" si="45"/>
        <v>41466.552314814813</v>
      </c>
      <c r="T508" s="13">
        <f t="shared" si="46"/>
        <v>41496.552314814813</v>
      </c>
      <c r="U508">
        <f t="shared" si="47"/>
        <v>2013</v>
      </c>
    </row>
    <row r="509" spans="1:21" ht="60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 s="9">
        <f t="shared" si="42"/>
        <v>3</v>
      </c>
      <c r="Q509">
        <f t="shared" si="43"/>
        <v>64</v>
      </c>
      <c r="R509">
        <f t="shared" si="44"/>
        <v>0</v>
      </c>
      <c r="S509" s="12">
        <f t="shared" si="45"/>
        <v>41156.958993055552</v>
      </c>
      <c r="T509" s="13">
        <f t="shared" si="46"/>
        <v>41201.958993055552</v>
      </c>
      <c r="U509">
        <f t="shared" si="47"/>
        <v>2012</v>
      </c>
    </row>
    <row r="510" spans="1:21" ht="60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 s="9">
        <f t="shared" si="42"/>
        <v>1</v>
      </c>
      <c r="Q510">
        <f t="shared" si="43"/>
        <v>133.33000000000001</v>
      </c>
      <c r="R510">
        <f t="shared" si="44"/>
        <v>0</v>
      </c>
      <c r="S510" s="12">
        <f t="shared" si="45"/>
        <v>40995.024317129632</v>
      </c>
      <c r="T510" s="13">
        <f t="shared" si="46"/>
        <v>41054.593055555553</v>
      </c>
      <c r="U510">
        <f t="shared" si="47"/>
        <v>2012</v>
      </c>
    </row>
    <row r="511" spans="1:21" ht="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 s="9">
        <f t="shared" si="42"/>
        <v>0</v>
      </c>
      <c r="Q511">
        <f t="shared" si="43"/>
        <v>10</v>
      </c>
      <c r="R511">
        <f t="shared" si="44"/>
        <v>0</v>
      </c>
      <c r="S511" s="12">
        <f t="shared" si="45"/>
        <v>42153.631597222222</v>
      </c>
      <c r="T511" s="13">
        <f t="shared" si="46"/>
        <v>42183.631597222222</v>
      </c>
      <c r="U511">
        <f t="shared" si="47"/>
        <v>2015</v>
      </c>
    </row>
    <row r="512" spans="1:21" ht="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 t="s">
        <v>7235</v>
      </c>
      <c r="M512" t="b">
        <v>0</v>
      </c>
      <c r="N512" t="s">
        <v>8266</v>
      </c>
      <c r="O512" t="s">
        <v>8272</v>
      </c>
      <c r="P512" s="9">
        <f t="shared" si="42"/>
        <v>0</v>
      </c>
      <c r="Q512">
        <f t="shared" si="43"/>
        <v>0</v>
      </c>
      <c r="R512">
        <f t="shared" si="44"/>
        <v>0</v>
      </c>
      <c r="S512" s="12">
        <f t="shared" si="45"/>
        <v>42400.176377314812</v>
      </c>
      <c r="T512" s="13">
        <f t="shared" si="46"/>
        <v>42430.176377314812</v>
      </c>
      <c r="U512">
        <f t="shared" si="47"/>
        <v>2016</v>
      </c>
    </row>
    <row r="513" spans="1:21" ht="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 s="9">
        <f t="shared" si="42"/>
        <v>3</v>
      </c>
      <c r="Q513">
        <f t="shared" si="43"/>
        <v>30</v>
      </c>
      <c r="R513">
        <f t="shared" si="44"/>
        <v>0</v>
      </c>
      <c r="S513" s="12">
        <f t="shared" si="45"/>
        <v>41340.303032407406</v>
      </c>
      <c r="T513" s="13">
        <f t="shared" si="46"/>
        <v>41370.261365740742</v>
      </c>
      <c r="U513">
        <f t="shared" si="47"/>
        <v>2013</v>
      </c>
    </row>
    <row r="514" spans="1:21" ht="60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 s="9">
        <f t="shared" ref="P514:P577" si="48">ROUND(E514/D514*100,0)</f>
        <v>0</v>
      </c>
      <c r="Q514">
        <f t="shared" ref="Q514:Q577" si="49">IFERROR(ROUND(E514/L514,2),0)</f>
        <v>5.5</v>
      </c>
      <c r="R514">
        <f t="shared" ref="R514:R521" si="50">IF(D514&lt;1000,1,0)</f>
        <v>0</v>
      </c>
      <c r="S514" s="12">
        <f t="shared" ref="S514:S577" si="51">(((J514/60)/60)/24)+DATE(1970,1,1)</f>
        <v>42649.742210648154</v>
      </c>
      <c r="T514" s="13">
        <f t="shared" ref="T514:T577" si="52">(((I514/60)/60)/24)+DATE(1970,1,1)</f>
        <v>42694.783877314811</v>
      </c>
      <c r="U514">
        <f t="shared" ref="U514:U577" si="53">YEAR(S514)</f>
        <v>2016</v>
      </c>
    </row>
    <row r="515" spans="1:21" ht="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 s="9">
        <f t="shared" si="48"/>
        <v>14</v>
      </c>
      <c r="Q515">
        <f t="shared" si="49"/>
        <v>102.38</v>
      </c>
      <c r="R515">
        <f t="shared" si="50"/>
        <v>0</v>
      </c>
      <c r="S515" s="12">
        <f t="shared" si="51"/>
        <v>42552.653993055559</v>
      </c>
      <c r="T515" s="13">
        <f t="shared" si="52"/>
        <v>42597.291666666672</v>
      </c>
      <c r="U515">
        <f t="shared" si="53"/>
        <v>2016</v>
      </c>
    </row>
    <row r="516" spans="1:21" ht="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 s="9">
        <f t="shared" si="48"/>
        <v>3</v>
      </c>
      <c r="Q516">
        <f t="shared" si="49"/>
        <v>16.670000000000002</v>
      </c>
      <c r="R516">
        <f t="shared" si="50"/>
        <v>0</v>
      </c>
      <c r="S516" s="12">
        <f t="shared" si="51"/>
        <v>41830.613969907405</v>
      </c>
      <c r="T516" s="13">
        <f t="shared" si="52"/>
        <v>41860.613969907405</v>
      </c>
      <c r="U516">
        <f t="shared" si="53"/>
        <v>2014</v>
      </c>
    </row>
    <row r="517" spans="1:21" ht="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 s="9">
        <f t="shared" si="48"/>
        <v>25</v>
      </c>
      <c r="Q517">
        <f t="shared" si="49"/>
        <v>725.03</v>
      </c>
      <c r="R517">
        <f t="shared" si="50"/>
        <v>0</v>
      </c>
      <c r="S517" s="12">
        <f t="shared" si="51"/>
        <v>42327.490752314814</v>
      </c>
      <c r="T517" s="13">
        <f t="shared" si="52"/>
        <v>42367.490752314814</v>
      </c>
      <c r="U517">
        <f t="shared" si="53"/>
        <v>2015</v>
      </c>
    </row>
    <row r="518" spans="1:21" ht="30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 t="s">
        <v>7235</v>
      </c>
      <c r="M518" t="b">
        <v>0</v>
      </c>
      <c r="N518" t="s">
        <v>8266</v>
      </c>
      <c r="O518" t="s">
        <v>8272</v>
      </c>
      <c r="P518" s="9">
        <f t="shared" si="48"/>
        <v>0</v>
      </c>
      <c r="Q518">
        <f t="shared" si="49"/>
        <v>0</v>
      </c>
      <c r="R518">
        <f t="shared" si="50"/>
        <v>0</v>
      </c>
      <c r="S518" s="12">
        <f t="shared" si="51"/>
        <v>42091.778703703705</v>
      </c>
      <c r="T518" s="13">
        <f t="shared" si="52"/>
        <v>42151.778703703705</v>
      </c>
      <c r="U518">
        <f t="shared" si="53"/>
        <v>2015</v>
      </c>
    </row>
    <row r="519" spans="1:21" ht="60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 s="9">
        <f t="shared" si="48"/>
        <v>1</v>
      </c>
      <c r="Q519">
        <f t="shared" si="49"/>
        <v>68.33</v>
      </c>
      <c r="R519">
        <f t="shared" si="50"/>
        <v>0</v>
      </c>
      <c r="S519" s="12">
        <f t="shared" si="51"/>
        <v>42738.615289351852</v>
      </c>
      <c r="T519" s="13">
        <f t="shared" si="52"/>
        <v>42768.615289351852</v>
      </c>
      <c r="U519">
        <f t="shared" si="53"/>
        <v>2017</v>
      </c>
    </row>
    <row r="520" spans="1:21" ht="60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 t="s">
        <v>7235</v>
      </c>
      <c r="M520" t="b">
        <v>0</v>
      </c>
      <c r="N520" t="s">
        <v>8266</v>
      </c>
      <c r="O520" t="s">
        <v>8272</v>
      </c>
      <c r="P520" s="9">
        <f t="shared" si="48"/>
        <v>0</v>
      </c>
      <c r="Q520">
        <f t="shared" si="49"/>
        <v>0</v>
      </c>
      <c r="R520">
        <f t="shared" si="50"/>
        <v>0</v>
      </c>
      <c r="S520" s="12">
        <f t="shared" si="51"/>
        <v>42223.616018518514</v>
      </c>
      <c r="T520" s="13">
        <f t="shared" si="52"/>
        <v>42253.615277777775</v>
      </c>
      <c r="U520">
        <f t="shared" si="53"/>
        <v>2015</v>
      </c>
    </row>
    <row r="521" spans="1:21" ht="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 s="9">
        <f t="shared" si="48"/>
        <v>23</v>
      </c>
      <c r="Q521">
        <f t="shared" si="49"/>
        <v>39.229999999999997</v>
      </c>
      <c r="R521">
        <f t="shared" si="50"/>
        <v>0</v>
      </c>
      <c r="S521" s="12">
        <f t="shared" si="51"/>
        <v>41218.391446759262</v>
      </c>
      <c r="T521" s="13">
        <f t="shared" si="52"/>
        <v>41248.391446759262</v>
      </c>
      <c r="U521">
        <f t="shared" si="53"/>
        <v>2012</v>
      </c>
    </row>
    <row r="522" spans="1:21" ht="60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 s="9">
        <f t="shared" si="48"/>
        <v>102</v>
      </c>
      <c r="Q522">
        <f t="shared" si="49"/>
        <v>150.15</v>
      </c>
      <c r="R522" t="s">
        <v>8361</v>
      </c>
      <c r="S522" s="12">
        <f t="shared" si="51"/>
        <v>42318.702094907407</v>
      </c>
      <c r="T522" s="13">
        <f t="shared" si="52"/>
        <v>42348.702094907407</v>
      </c>
      <c r="U522">
        <f t="shared" si="53"/>
        <v>2015</v>
      </c>
    </row>
    <row r="523" spans="1:21" ht="60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 s="9">
        <f t="shared" si="48"/>
        <v>105</v>
      </c>
      <c r="Q523">
        <f t="shared" si="49"/>
        <v>93.43</v>
      </c>
      <c r="R523" t="s">
        <v>8361</v>
      </c>
      <c r="S523" s="12">
        <f t="shared" si="51"/>
        <v>42646.092812499999</v>
      </c>
      <c r="T523" s="13">
        <f t="shared" si="52"/>
        <v>42675.207638888889</v>
      </c>
      <c r="U523">
        <f t="shared" si="53"/>
        <v>2016</v>
      </c>
    </row>
    <row r="524" spans="1:21" ht="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 s="9">
        <f t="shared" si="48"/>
        <v>115</v>
      </c>
      <c r="Q524">
        <f t="shared" si="49"/>
        <v>110.97</v>
      </c>
      <c r="R524" t="s">
        <v>8360</v>
      </c>
      <c r="S524" s="12">
        <f t="shared" si="51"/>
        <v>42430.040798611109</v>
      </c>
      <c r="T524" s="13">
        <f t="shared" si="52"/>
        <v>42449.999131944445</v>
      </c>
      <c r="U524">
        <f t="shared" si="53"/>
        <v>2016</v>
      </c>
    </row>
    <row r="525" spans="1:21" ht="60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 s="9">
        <f t="shared" si="48"/>
        <v>121</v>
      </c>
      <c r="Q525">
        <f t="shared" si="49"/>
        <v>71.790000000000006</v>
      </c>
      <c r="R525" t="s">
        <v>8361</v>
      </c>
      <c r="S525" s="12">
        <f t="shared" si="51"/>
        <v>42238.13282407407</v>
      </c>
      <c r="T525" s="13">
        <f t="shared" si="52"/>
        <v>42268.13282407407</v>
      </c>
      <c r="U525">
        <f t="shared" si="53"/>
        <v>2015</v>
      </c>
    </row>
    <row r="526" spans="1:21" ht="60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 s="9">
        <f t="shared" si="48"/>
        <v>109</v>
      </c>
      <c r="Q526">
        <f t="shared" si="49"/>
        <v>29.26</v>
      </c>
      <c r="R526" t="s">
        <v>8360</v>
      </c>
      <c r="S526" s="12">
        <f t="shared" si="51"/>
        <v>42492.717233796298</v>
      </c>
      <c r="T526" s="13">
        <f t="shared" si="52"/>
        <v>42522.717233796298</v>
      </c>
      <c r="U526">
        <f t="shared" si="53"/>
        <v>2016</v>
      </c>
    </row>
    <row r="527" spans="1:21" ht="60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 s="9">
        <f t="shared" si="48"/>
        <v>100</v>
      </c>
      <c r="Q527">
        <f t="shared" si="49"/>
        <v>1000</v>
      </c>
      <c r="R527" t="s">
        <v>8362</v>
      </c>
      <c r="S527" s="12">
        <f t="shared" si="51"/>
        <v>41850.400937500002</v>
      </c>
      <c r="T527" s="13">
        <f t="shared" si="52"/>
        <v>41895.400937500002</v>
      </c>
      <c r="U527">
        <f t="shared" si="53"/>
        <v>2014</v>
      </c>
    </row>
    <row r="528" spans="1:21" ht="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 s="9">
        <f t="shared" si="48"/>
        <v>114</v>
      </c>
      <c r="Q528">
        <f t="shared" si="49"/>
        <v>74.349999999999994</v>
      </c>
      <c r="R528" t="s">
        <v>8360</v>
      </c>
      <c r="S528" s="12">
        <f t="shared" si="51"/>
        <v>42192.591944444444</v>
      </c>
      <c r="T528" s="13">
        <f t="shared" si="52"/>
        <v>42223.708333333328</v>
      </c>
      <c r="U528">
        <f t="shared" si="53"/>
        <v>2015</v>
      </c>
    </row>
    <row r="529" spans="1:21" ht="60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 s="9">
        <f t="shared" si="48"/>
        <v>101</v>
      </c>
      <c r="Q529">
        <f t="shared" si="49"/>
        <v>63.83</v>
      </c>
      <c r="R529" t="s">
        <v>8362</v>
      </c>
      <c r="S529" s="12">
        <f t="shared" si="51"/>
        <v>42753.205625000002</v>
      </c>
      <c r="T529" s="13">
        <f t="shared" si="52"/>
        <v>42783.670138888891</v>
      </c>
      <c r="U529">
        <f t="shared" si="53"/>
        <v>2017</v>
      </c>
    </row>
    <row r="530" spans="1:21" ht="30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 s="9">
        <f t="shared" si="48"/>
        <v>116</v>
      </c>
      <c r="Q530">
        <f t="shared" si="49"/>
        <v>44.33</v>
      </c>
      <c r="R530" t="s">
        <v>8360</v>
      </c>
      <c r="S530" s="12">
        <f t="shared" si="51"/>
        <v>42155.920219907406</v>
      </c>
      <c r="T530" s="13">
        <f t="shared" si="52"/>
        <v>42176.888888888891</v>
      </c>
      <c r="U530">
        <f t="shared" si="53"/>
        <v>2015</v>
      </c>
    </row>
    <row r="531" spans="1:21" ht="60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 s="9">
        <f t="shared" si="48"/>
        <v>130</v>
      </c>
      <c r="Q531">
        <f t="shared" si="49"/>
        <v>86.94</v>
      </c>
      <c r="R531" t="s">
        <v>8360</v>
      </c>
      <c r="S531" s="12">
        <f t="shared" si="51"/>
        <v>42725.031180555554</v>
      </c>
      <c r="T531" s="13">
        <f t="shared" si="52"/>
        <v>42746.208333333328</v>
      </c>
      <c r="U531">
        <f t="shared" si="53"/>
        <v>2016</v>
      </c>
    </row>
    <row r="532" spans="1:21" ht="60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 s="9">
        <f t="shared" si="48"/>
        <v>108</v>
      </c>
      <c r="Q532">
        <f t="shared" si="49"/>
        <v>126.55</v>
      </c>
      <c r="R532" t="s">
        <v>8360</v>
      </c>
      <c r="S532" s="12">
        <f t="shared" si="51"/>
        <v>42157.591064814813</v>
      </c>
      <c r="T532" s="13">
        <f t="shared" si="52"/>
        <v>42179.083333333328</v>
      </c>
      <c r="U532">
        <f t="shared" si="53"/>
        <v>2015</v>
      </c>
    </row>
    <row r="533" spans="1:21" ht="60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 s="9">
        <f t="shared" si="48"/>
        <v>100</v>
      </c>
      <c r="Q533">
        <f t="shared" si="49"/>
        <v>129.03</v>
      </c>
      <c r="R533" t="s">
        <v>8360</v>
      </c>
      <c r="S533" s="12">
        <f t="shared" si="51"/>
        <v>42676.065150462964</v>
      </c>
      <c r="T533" s="13">
        <f t="shared" si="52"/>
        <v>42721.290972222225</v>
      </c>
      <c r="U533">
        <f t="shared" si="53"/>
        <v>2016</v>
      </c>
    </row>
    <row r="534" spans="1:21" ht="60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 s="9">
        <f t="shared" si="48"/>
        <v>123</v>
      </c>
      <c r="Q534">
        <f t="shared" si="49"/>
        <v>71.239999999999995</v>
      </c>
      <c r="R534" t="s">
        <v>8362</v>
      </c>
      <c r="S534" s="12">
        <f t="shared" si="51"/>
        <v>42473.007037037038</v>
      </c>
      <c r="T534" s="13">
        <f t="shared" si="52"/>
        <v>42503.007037037038</v>
      </c>
      <c r="U534">
        <f t="shared" si="53"/>
        <v>2016</v>
      </c>
    </row>
    <row r="535" spans="1:21" ht="60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 s="9">
        <f t="shared" si="48"/>
        <v>100</v>
      </c>
      <c r="Q535">
        <f t="shared" si="49"/>
        <v>117.88</v>
      </c>
      <c r="R535" t="s">
        <v>8360</v>
      </c>
      <c r="S535" s="12">
        <f t="shared" si="51"/>
        <v>42482.43478009259</v>
      </c>
      <c r="T535" s="13">
        <f t="shared" si="52"/>
        <v>42506.43478009259</v>
      </c>
      <c r="U535">
        <f t="shared" si="53"/>
        <v>2016</v>
      </c>
    </row>
    <row r="536" spans="1:21" ht="60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 s="9">
        <f t="shared" si="48"/>
        <v>105</v>
      </c>
      <c r="Q536">
        <f t="shared" si="49"/>
        <v>327.08</v>
      </c>
      <c r="R536" t="s">
        <v>8363</v>
      </c>
      <c r="S536" s="12">
        <f t="shared" si="51"/>
        <v>42270.810995370368</v>
      </c>
      <c r="T536" s="13">
        <f t="shared" si="52"/>
        <v>42309.958333333328</v>
      </c>
      <c r="U536">
        <f t="shared" si="53"/>
        <v>2015</v>
      </c>
    </row>
    <row r="537" spans="1:21" ht="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 s="9">
        <f t="shared" si="48"/>
        <v>103</v>
      </c>
      <c r="Q537">
        <f t="shared" si="49"/>
        <v>34.75</v>
      </c>
      <c r="R537" t="s">
        <v>8360</v>
      </c>
      <c r="S537" s="12">
        <f t="shared" si="51"/>
        <v>42711.545196759253</v>
      </c>
      <c r="T537" s="13">
        <f t="shared" si="52"/>
        <v>42741.545196759253</v>
      </c>
      <c r="U537">
        <f t="shared" si="53"/>
        <v>2016</v>
      </c>
    </row>
    <row r="538" spans="1:21" ht="60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 s="9">
        <f t="shared" si="48"/>
        <v>118</v>
      </c>
      <c r="Q538">
        <f t="shared" si="49"/>
        <v>100.06</v>
      </c>
      <c r="R538" t="s">
        <v>8360</v>
      </c>
      <c r="S538" s="12">
        <f t="shared" si="51"/>
        <v>42179.344988425932</v>
      </c>
      <c r="T538" s="13">
        <f t="shared" si="52"/>
        <v>42219.75</v>
      </c>
      <c r="U538">
        <f t="shared" si="53"/>
        <v>2015</v>
      </c>
    </row>
    <row r="539" spans="1:21" ht="60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 s="9">
        <f t="shared" si="48"/>
        <v>121</v>
      </c>
      <c r="Q539">
        <f t="shared" si="49"/>
        <v>40.85</v>
      </c>
      <c r="R539" t="s">
        <v>8360</v>
      </c>
      <c r="S539" s="12">
        <f t="shared" si="51"/>
        <v>42282.768414351856</v>
      </c>
      <c r="T539" s="13">
        <f t="shared" si="52"/>
        <v>42312.810081018513</v>
      </c>
      <c r="U539">
        <f t="shared" si="53"/>
        <v>2015</v>
      </c>
    </row>
    <row r="540" spans="1:21" ht="60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 s="9">
        <f t="shared" si="48"/>
        <v>302</v>
      </c>
      <c r="Q540">
        <f t="shared" si="49"/>
        <v>252.02</v>
      </c>
      <c r="R540" t="s">
        <v>8361</v>
      </c>
      <c r="S540" s="12">
        <f t="shared" si="51"/>
        <v>42473.794710648144</v>
      </c>
      <c r="T540" s="13">
        <f t="shared" si="52"/>
        <v>42503.794710648144</v>
      </c>
      <c r="U540">
        <f t="shared" si="53"/>
        <v>2016</v>
      </c>
    </row>
    <row r="541" spans="1:21" ht="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 s="9">
        <f t="shared" si="48"/>
        <v>101</v>
      </c>
      <c r="Q541">
        <f t="shared" si="49"/>
        <v>25.16</v>
      </c>
      <c r="R541" t="s">
        <v>8359</v>
      </c>
      <c r="S541" s="12">
        <f t="shared" si="51"/>
        <v>42535.049849537041</v>
      </c>
      <c r="T541" s="13">
        <f t="shared" si="52"/>
        <v>42556.049849537041</v>
      </c>
      <c r="U541">
        <f t="shared" si="53"/>
        <v>2016</v>
      </c>
    </row>
    <row r="542" spans="1:21" ht="60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 s="9">
        <f t="shared" si="48"/>
        <v>0</v>
      </c>
      <c r="Q542">
        <f t="shared" si="49"/>
        <v>1</v>
      </c>
      <c r="R542">
        <f t="shared" ref="R542:R605" si="54">IF(D542&lt;1000,1,0)</f>
        <v>0</v>
      </c>
      <c r="S542" s="12">
        <f t="shared" si="51"/>
        <v>42009.817199074074</v>
      </c>
      <c r="T542" s="13">
        <f t="shared" si="52"/>
        <v>42039.817199074074</v>
      </c>
      <c r="U542">
        <f t="shared" si="53"/>
        <v>2015</v>
      </c>
    </row>
    <row r="543" spans="1:21" ht="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 s="9">
        <f t="shared" si="48"/>
        <v>1</v>
      </c>
      <c r="Q543">
        <f t="shared" si="49"/>
        <v>25</v>
      </c>
      <c r="R543">
        <f t="shared" si="54"/>
        <v>0</v>
      </c>
      <c r="S543" s="12">
        <f t="shared" si="51"/>
        <v>42276.046689814815</v>
      </c>
      <c r="T543" s="13">
        <f t="shared" si="52"/>
        <v>42306.046689814815</v>
      </c>
      <c r="U543">
        <f t="shared" si="53"/>
        <v>2015</v>
      </c>
    </row>
    <row r="544" spans="1:21" ht="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 s="9">
        <f t="shared" si="48"/>
        <v>0</v>
      </c>
      <c r="Q544">
        <f t="shared" si="49"/>
        <v>1</v>
      </c>
      <c r="R544">
        <f t="shared" si="54"/>
        <v>0</v>
      </c>
      <c r="S544" s="12">
        <f t="shared" si="51"/>
        <v>42433.737453703703</v>
      </c>
      <c r="T544" s="13">
        <f t="shared" si="52"/>
        <v>42493.695787037039</v>
      </c>
      <c r="U544">
        <f t="shared" si="53"/>
        <v>2016</v>
      </c>
    </row>
    <row r="545" spans="1:21" ht="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 s="9">
        <f t="shared" si="48"/>
        <v>0</v>
      </c>
      <c r="Q545">
        <f t="shared" si="49"/>
        <v>35</v>
      </c>
      <c r="R545">
        <f t="shared" si="54"/>
        <v>0</v>
      </c>
      <c r="S545" s="12">
        <f t="shared" si="51"/>
        <v>41914.092152777775</v>
      </c>
      <c r="T545" s="13">
        <f t="shared" si="52"/>
        <v>41944.092152777775</v>
      </c>
      <c r="U545">
        <f t="shared" si="53"/>
        <v>2014</v>
      </c>
    </row>
    <row r="546" spans="1:21" ht="60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 s="9">
        <f t="shared" si="48"/>
        <v>1</v>
      </c>
      <c r="Q546">
        <f t="shared" si="49"/>
        <v>3</v>
      </c>
      <c r="R546">
        <f t="shared" si="54"/>
        <v>1</v>
      </c>
      <c r="S546" s="12">
        <f t="shared" si="51"/>
        <v>42525.656944444447</v>
      </c>
      <c r="T546" s="13">
        <f t="shared" si="52"/>
        <v>42555.656944444447</v>
      </c>
      <c r="U546">
        <f t="shared" si="53"/>
        <v>2016</v>
      </c>
    </row>
    <row r="547" spans="1:21" ht="60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 s="9">
        <f t="shared" si="48"/>
        <v>27</v>
      </c>
      <c r="Q547">
        <f t="shared" si="49"/>
        <v>402.71</v>
      </c>
      <c r="R547">
        <f t="shared" si="54"/>
        <v>0</v>
      </c>
      <c r="S547" s="12">
        <f t="shared" si="51"/>
        <v>42283.592465277776</v>
      </c>
      <c r="T547" s="13">
        <f t="shared" si="52"/>
        <v>42323.634131944447</v>
      </c>
      <c r="U547">
        <f t="shared" si="53"/>
        <v>2015</v>
      </c>
    </row>
    <row r="548" spans="1:21" ht="60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 s="9">
        <f t="shared" si="48"/>
        <v>0</v>
      </c>
      <c r="Q548">
        <f t="shared" si="49"/>
        <v>26</v>
      </c>
      <c r="R548">
        <f t="shared" si="54"/>
        <v>0</v>
      </c>
      <c r="S548" s="12">
        <f t="shared" si="51"/>
        <v>42249.667997685188</v>
      </c>
      <c r="T548" s="13">
        <f t="shared" si="52"/>
        <v>42294.667997685188</v>
      </c>
      <c r="U548">
        <f t="shared" si="53"/>
        <v>2015</v>
      </c>
    </row>
    <row r="549" spans="1:21" ht="60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 t="s">
        <v>7235</v>
      </c>
      <c r="M549" t="b">
        <v>0</v>
      </c>
      <c r="N549" t="s">
        <v>8275</v>
      </c>
      <c r="O549" t="s">
        <v>8276</v>
      </c>
      <c r="P549" s="9">
        <f t="shared" si="48"/>
        <v>0</v>
      </c>
      <c r="Q549">
        <f t="shared" si="49"/>
        <v>0</v>
      </c>
      <c r="R549">
        <f t="shared" si="54"/>
        <v>0</v>
      </c>
      <c r="S549" s="12">
        <f t="shared" si="51"/>
        <v>42380.696342592593</v>
      </c>
      <c r="T549" s="13">
        <f t="shared" si="52"/>
        <v>42410.696342592593</v>
      </c>
      <c r="U549">
        <f t="shared" si="53"/>
        <v>2016</v>
      </c>
    </row>
    <row r="550" spans="1:21" ht="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 s="9">
        <f t="shared" si="48"/>
        <v>0</v>
      </c>
      <c r="Q550">
        <f t="shared" si="49"/>
        <v>9</v>
      </c>
      <c r="R550">
        <f t="shared" si="54"/>
        <v>0</v>
      </c>
      <c r="S550" s="12">
        <f t="shared" si="51"/>
        <v>42276.903333333335</v>
      </c>
      <c r="T550" s="13">
        <f t="shared" si="52"/>
        <v>42306.903333333335</v>
      </c>
      <c r="U550">
        <f t="shared" si="53"/>
        <v>2015</v>
      </c>
    </row>
    <row r="551" spans="1:21" ht="60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 s="9">
        <f t="shared" si="48"/>
        <v>3</v>
      </c>
      <c r="Q551">
        <f t="shared" si="49"/>
        <v>8.5</v>
      </c>
      <c r="R551">
        <f t="shared" si="54"/>
        <v>0</v>
      </c>
      <c r="S551" s="12">
        <f t="shared" si="51"/>
        <v>42163.636828703704</v>
      </c>
      <c r="T551" s="13">
        <f t="shared" si="52"/>
        <v>42193.636828703704</v>
      </c>
      <c r="U551">
        <f t="shared" si="53"/>
        <v>2015</v>
      </c>
    </row>
    <row r="552" spans="1:21" ht="60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 s="9">
        <f t="shared" si="48"/>
        <v>1</v>
      </c>
      <c r="Q552">
        <f t="shared" si="49"/>
        <v>8.75</v>
      </c>
      <c r="R552">
        <f t="shared" si="54"/>
        <v>0</v>
      </c>
      <c r="S552" s="12">
        <f t="shared" si="51"/>
        <v>42753.678761574076</v>
      </c>
      <c r="T552" s="13">
        <f t="shared" si="52"/>
        <v>42766.208333333328</v>
      </c>
      <c r="U552">
        <f t="shared" si="53"/>
        <v>2017</v>
      </c>
    </row>
    <row r="553" spans="1:21" ht="60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 s="9">
        <f t="shared" si="48"/>
        <v>5</v>
      </c>
      <c r="Q553">
        <f t="shared" si="49"/>
        <v>135.04</v>
      </c>
      <c r="R553">
        <f t="shared" si="54"/>
        <v>0</v>
      </c>
      <c r="S553" s="12">
        <f t="shared" si="51"/>
        <v>42173.275740740741</v>
      </c>
      <c r="T553" s="13">
        <f t="shared" si="52"/>
        <v>42217.745138888888</v>
      </c>
      <c r="U553">
        <f t="shared" si="53"/>
        <v>2015</v>
      </c>
    </row>
    <row r="554" spans="1:21" ht="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 t="s">
        <v>7235</v>
      </c>
      <c r="M554" t="b">
        <v>0</v>
      </c>
      <c r="N554" t="s">
        <v>8275</v>
      </c>
      <c r="O554" t="s">
        <v>8276</v>
      </c>
      <c r="P554" s="9">
        <f t="shared" si="48"/>
        <v>0</v>
      </c>
      <c r="Q554">
        <f t="shared" si="49"/>
        <v>0</v>
      </c>
      <c r="R554">
        <f t="shared" si="54"/>
        <v>0</v>
      </c>
      <c r="S554" s="12">
        <f t="shared" si="51"/>
        <v>42318.616851851853</v>
      </c>
      <c r="T554" s="13">
        <f t="shared" si="52"/>
        <v>42378.616851851853</v>
      </c>
      <c r="U554">
        <f t="shared" si="53"/>
        <v>2015</v>
      </c>
    </row>
    <row r="555" spans="1:21" ht="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 s="9">
        <f t="shared" si="48"/>
        <v>0</v>
      </c>
      <c r="Q555">
        <f t="shared" si="49"/>
        <v>20.5</v>
      </c>
      <c r="R555">
        <f t="shared" si="54"/>
        <v>0</v>
      </c>
      <c r="S555" s="12">
        <f t="shared" si="51"/>
        <v>41927.71980324074</v>
      </c>
      <c r="T555" s="13">
        <f t="shared" si="52"/>
        <v>41957.761469907404</v>
      </c>
      <c r="U555">
        <f t="shared" si="53"/>
        <v>2014</v>
      </c>
    </row>
    <row r="556" spans="1:21" ht="60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 s="9">
        <f t="shared" si="48"/>
        <v>37</v>
      </c>
      <c r="Q556">
        <f t="shared" si="49"/>
        <v>64.36</v>
      </c>
      <c r="R556">
        <f t="shared" si="54"/>
        <v>0</v>
      </c>
      <c r="S556" s="12">
        <f t="shared" si="51"/>
        <v>41901.684861111113</v>
      </c>
      <c r="T556" s="13">
        <f t="shared" si="52"/>
        <v>41931.684861111113</v>
      </c>
      <c r="U556">
        <f t="shared" si="53"/>
        <v>2014</v>
      </c>
    </row>
    <row r="557" spans="1:21" ht="60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 t="s">
        <v>7235</v>
      </c>
      <c r="M557" t="b">
        <v>0</v>
      </c>
      <c r="N557" t="s">
        <v>8275</v>
      </c>
      <c r="O557" t="s">
        <v>8276</v>
      </c>
      <c r="P557" s="9">
        <f t="shared" si="48"/>
        <v>0</v>
      </c>
      <c r="Q557">
        <f t="shared" si="49"/>
        <v>0</v>
      </c>
      <c r="R557">
        <f t="shared" si="54"/>
        <v>0</v>
      </c>
      <c r="S557" s="12">
        <f t="shared" si="51"/>
        <v>42503.353506944448</v>
      </c>
      <c r="T557" s="13">
        <f t="shared" si="52"/>
        <v>42533.353506944448</v>
      </c>
      <c r="U557">
        <f t="shared" si="53"/>
        <v>2016</v>
      </c>
    </row>
    <row r="558" spans="1:21" ht="30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 s="9">
        <f t="shared" si="48"/>
        <v>3</v>
      </c>
      <c r="Q558">
        <f t="shared" si="49"/>
        <v>200</v>
      </c>
      <c r="R558">
        <f t="shared" si="54"/>
        <v>0</v>
      </c>
      <c r="S558" s="12">
        <f t="shared" si="51"/>
        <v>42345.860150462962</v>
      </c>
      <c r="T558" s="13">
        <f t="shared" si="52"/>
        <v>42375.860150462962</v>
      </c>
      <c r="U558">
        <f t="shared" si="53"/>
        <v>2015</v>
      </c>
    </row>
    <row r="559" spans="1:21" ht="60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 s="9">
        <f t="shared" si="48"/>
        <v>1</v>
      </c>
      <c r="Q559">
        <f t="shared" si="49"/>
        <v>68.3</v>
      </c>
      <c r="R559">
        <f t="shared" si="54"/>
        <v>0</v>
      </c>
      <c r="S559" s="12">
        <f t="shared" si="51"/>
        <v>42676.942164351851</v>
      </c>
      <c r="T559" s="13">
        <f t="shared" si="52"/>
        <v>42706.983831018515</v>
      </c>
      <c r="U559">
        <f t="shared" si="53"/>
        <v>2016</v>
      </c>
    </row>
    <row r="560" spans="1:21" ht="60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 t="s">
        <v>7235</v>
      </c>
      <c r="M560" t="b">
        <v>0</v>
      </c>
      <c r="N560" t="s">
        <v>8275</v>
      </c>
      <c r="O560" t="s">
        <v>8276</v>
      </c>
      <c r="P560" s="9">
        <f t="shared" si="48"/>
        <v>0</v>
      </c>
      <c r="Q560">
        <f t="shared" si="49"/>
        <v>0</v>
      </c>
      <c r="R560">
        <f t="shared" si="54"/>
        <v>1</v>
      </c>
      <c r="S560" s="12">
        <f t="shared" si="51"/>
        <v>42057.883159722223</v>
      </c>
      <c r="T560" s="13">
        <f t="shared" si="52"/>
        <v>42087.841493055559</v>
      </c>
      <c r="U560">
        <f t="shared" si="53"/>
        <v>2015</v>
      </c>
    </row>
    <row r="561" spans="1:21" ht="60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 s="9">
        <f t="shared" si="48"/>
        <v>0</v>
      </c>
      <c r="Q561">
        <f t="shared" si="49"/>
        <v>50</v>
      </c>
      <c r="R561">
        <f t="shared" si="54"/>
        <v>0</v>
      </c>
      <c r="S561" s="12">
        <f t="shared" si="51"/>
        <v>42321.283101851848</v>
      </c>
      <c r="T561" s="13">
        <f t="shared" si="52"/>
        <v>42351.283101851848</v>
      </c>
      <c r="U561">
        <f t="shared" si="53"/>
        <v>2015</v>
      </c>
    </row>
    <row r="562" spans="1:21" ht="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 s="9">
        <f t="shared" si="48"/>
        <v>0</v>
      </c>
      <c r="Q562">
        <f t="shared" si="49"/>
        <v>4</v>
      </c>
      <c r="R562">
        <f t="shared" si="54"/>
        <v>0</v>
      </c>
      <c r="S562" s="12">
        <f t="shared" si="51"/>
        <v>41960.771354166667</v>
      </c>
      <c r="T562" s="13">
        <f t="shared" si="52"/>
        <v>41990.771354166667</v>
      </c>
      <c r="U562">
        <f t="shared" si="53"/>
        <v>2014</v>
      </c>
    </row>
    <row r="563" spans="1:21" ht="60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 s="9">
        <f t="shared" si="48"/>
        <v>0</v>
      </c>
      <c r="Q563">
        <f t="shared" si="49"/>
        <v>27.5</v>
      </c>
      <c r="R563">
        <f t="shared" si="54"/>
        <v>0</v>
      </c>
      <c r="S563" s="12">
        <f t="shared" si="51"/>
        <v>42268.658715277779</v>
      </c>
      <c r="T563" s="13">
        <f t="shared" si="52"/>
        <v>42303.658715277779</v>
      </c>
      <c r="U563">
        <f t="shared" si="53"/>
        <v>2015</v>
      </c>
    </row>
    <row r="564" spans="1:21" ht="60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 t="s">
        <v>7235</v>
      </c>
      <c r="M564" t="b">
        <v>0</v>
      </c>
      <c r="N564" t="s">
        <v>8275</v>
      </c>
      <c r="O564" t="s">
        <v>8276</v>
      </c>
      <c r="P564" s="9">
        <f t="shared" si="48"/>
        <v>0</v>
      </c>
      <c r="Q564">
        <f t="shared" si="49"/>
        <v>0</v>
      </c>
      <c r="R564">
        <f t="shared" si="54"/>
        <v>0</v>
      </c>
      <c r="S564" s="12">
        <f t="shared" si="51"/>
        <v>42692.389062500006</v>
      </c>
      <c r="T564" s="13">
        <f t="shared" si="52"/>
        <v>42722.389062500006</v>
      </c>
      <c r="U564">
        <f t="shared" si="53"/>
        <v>2016</v>
      </c>
    </row>
    <row r="565" spans="1:21" ht="60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 s="9">
        <f t="shared" si="48"/>
        <v>0</v>
      </c>
      <c r="Q565">
        <f t="shared" si="49"/>
        <v>34</v>
      </c>
      <c r="R565">
        <f t="shared" si="54"/>
        <v>0</v>
      </c>
      <c r="S565" s="12">
        <f t="shared" si="51"/>
        <v>42022.069988425923</v>
      </c>
      <c r="T565" s="13">
        <f t="shared" si="52"/>
        <v>42052.069988425923</v>
      </c>
      <c r="U565">
        <f t="shared" si="53"/>
        <v>2015</v>
      </c>
    </row>
    <row r="566" spans="1:21" ht="60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 s="9">
        <f t="shared" si="48"/>
        <v>0</v>
      </c>
      <c r="Q566">
        <f t="shared" si="49"/>
        <v>1</v>
      </c>
      <c r="R566">
        <f t="shared" si="54"/>
        <v>0</v>
      </c>
      <c r="S566" s="12">
        <f t="shared" si="51"/>
        <v>42411.942997685182</v>
      </c>
      <c r="T566" s="13">
        <f t="shared" si="52"/>
        <v>42441.942997685182</v>
      </c>
      <c r="U566">
        <f t="shared" si="53"/>
        <v>2016</v>
      </c>
    </row>
    <row r="567" spans="1:21" ht="60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 t="s">
        <v>7235</v>
      </c>
      <c r="M567" t="b">
        <v>0</v>
      </c>
      <c r="N567" t="s">
        <v>8275</v>
      </c>
      <c r="O567" t="s">
        <v>8276</v>
      </c>
      <c r="P567" s="9">
        <f t="shared" si="48"/>
        <v>0</v>
      </c>
      <c r="Q567">
        <f t="shared" si="49"/>
        <v>0</v>
      </c>
      <c r="R567">
        <f t="shared" si="54"/>
        <v>0</v>
      </c>
      <c r="S567" s="12">
        <f t="shared" si="51"/>
        <v>42165.785289351858</v>
      </c>
      <c r="T567" s="13">
        <f t="shared" si="52"/>
        <v>42195.785289351858</v>
      </c>
      <c r="U567">
        <f t="shared" si="53"/>
        <v>2015</v>
      </c>
    </row>
    <row r="568" spans="1:21" ht="60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 s="9">
        <f t="shared" si="48"/>
        <v>0</v>
      </c>
      <c r="Q568">
        <f t="shared" si="49"/>
        <v>1</v>
      </c>
      <c r="R568">
        <f t="shared" si="54"/>
        <v>0</v>
      </c>
      <c r="S568" s="12">
        <f t="shared" si="51"/>
        <v>42535.68440972222</v>
      </c>
      <c r="T568" s="13">
        <f t="shared" si="52"/>
        <v>42565.68440972222</v>
      </c>
      <c r="U568">
        <f t="shared" si="53"/>
        <v>2016</v>
      </c>
    </row>
    <row r="569" spans="1:21" ht="60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 t="s">
        <v>7235</v>
      </c>
      <c r="M569" t="b">
        <v>0</v>
      </c>
      <c r="N569" t="s">
        <v>8275</v>
      </c>
      <c r="O569" t="s">
        <v>8276</v>
      </c>
      <c r="P569" s="9">
        <f t="shared" si="48"/>
        <v>0</v>
      </c>
      <c r="Q569">
        <f t="shared" si="49"/>
        <v>0</v>
      </c>
      <c r="R569">
        <f t="shared" si="54"/>
        <v>0</v>
      </c>
      <c r="S569" s="12">
        <f t="shared" si="51"/>
        <v>41975.842523148152</v>
      </c>
      <c r="T569" s="13">
        <f t="shared" si="52"/>
        <v>42005.842523148152</v>
      </c>
      <c r="U569">
        <f t="shared" si="53"/>
        <v>2014</v>
      </c>
    </row>
    <row r="570" spans="1:21" ht="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 s="9">
        <f t="shared" si="48"/>
        <v>1</v>
      </c>
      <c r="Q570">
        <f t="shared" si="49"/>
        <v>49</v>
      </c>
      <c r="R570">
        <f t="shared" si="54"/>
        <v>0</v>
      </c>
      <c r="S570" s="12">
        <f t="shared" si="51"/>
        <v>42348.9215625</v>
      </c>
      <c r="T570" s="13">
        <f t="shared" si="52"/>
        <v>42385.458333333328</v>
      </c>
      <c r="U570">
        <f t="shared" si="53"/>
        <v>2015</v>
      </c>
    </row>
    <row r="571" spans="1:21" ht="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 s="9">
        <f t="shared" si="48"/>
        <v>1</v>
      </c>
      <c r="Q571">
        <f t="shared" si="49"/>
        <v>20</v>
      </c>
      <c r="R571">
        <f t="shared" si="54"/>
        <v>0</v>
      </c>
      <c r="S571" s="12">
        <f t="shared" si="51"/>
        <v>42340.847361111111</v>
      </c>
      <c r="T571" s="13">
        <f t="shared" si="52"/>
        <v>42370.847361111111</v>
      </c>
      <c r="U571">
        <f t="shared" si="53"/>
        <v>2015</v>
      </c>
    </row>
    <row r="572" spans="1:21" ht="30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 s="9">
        <f t="shared" si="48"/>
        <v>0</v>
      </c>
      <c r="Q572">
        <f t="shared" si="49"/>
        <v>142</v>
      </c>
      <c r="R572">
        <f t="shared" si="54"/>
        <v>0</v>
      </c>
      <c r="S572" s="12">
        <f t="shared" si="51"/>
        <v>42388.798252314817</v>
      </c>
      <c r="T572" s="13">
        <f t="shared" si="52"/>
        <v>42418.798252314817</v>
      </c>
      <c r="U572">
        <f t="shared" si="53"/>
        <v>2016</v>
      </c>
    </row>
    <row r="573" spans="1:21" ht="60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 s="9">
        <f t="shared" si="48"/>
        <v>0</v>
      </c>
      <c r="Q573">
        <f t="shared" si="49"/>
        <v>53</v>
      </c>
      <c r="R573">
        <f t="shared" si="54"/>
        <v>0</v>
      </c>
      <c r="S573" s="12">
        <f t="shared" si="51"/>
        <v>42192.816238425927</v>
      </c>
      <c r="T573" s="13">
        <f t="shared" si="52"/>
        <v>42212.165972222225</v>
      </c>
      <c r="U573">
        <f t="shared" si="53"/>
        <v>2015</v>
      </c>
    </row>
    <row r="574" spans="1:21" ht="60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 t="s">
        <v>7235</v>
      </c>
      <c r="M574" t="b">
        <v>0</v>
      </c>
      <c r="N574" t="s">
        <v>8275</v>
      </c>
      <c r="O574" t="s">
        <v>8276</v>
      </c>
      <c r="P574" s="9">
        <f t="shared" si="48"/>
        <v>0</v>
      </c>
      <c r="Q574">
        <f t="shared" si="49"/>
        <v>0</v>
      </c>
      <c r="R574">
        <f t="shared" si="54"/>
        <v>0</v>
      </c>
      <c r="S574" s="12">
        <f t="shared" si="51"/>
        <v>42282.71629629629</v>
      </c>
      <c r="T574" s="13">
        <f t="shared" si="52"/>
        <v>42312.757962962962</v>
      </c>
      <c r="U574">
        <f t="shared" si="53"/>
        <v>2015</v>
      </c>
    </row>
    <row r="575" spans="1:21" ht="60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 s="9">
        <f t="shared" si="48"/>
        <v>0</v>
      </c>
      <c r="Q575">
        <f t="shared" si="49"/>
        <v>38.44</v>
      </c>
      <c r="R575">
        <f t="shared" si="54"/>
        <v>0</v>
      </c>
      <c r="S575" s="12">
        <f t="shared" si="51"/>
        <v>41963.050127314811</v>
      </c>
      <c r="T575" s="13">
        <f t="shared" si="52"/>
        <v>42022.05</v>
      </c>
      <c r="U575">
        <f t="shared" si="53"/>
        <v>2014</v>
      </c>
    </row>
    <row r="576" spans="1:21" ht="60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 s="9">
        <f t="shared" si="48"/>
        <v>1</v>
      </c>
      <c r="Q576">
        <f t="shared" si="49"/>
        <v>20</v>
      </c>
      <c r="R576">
        <f t="shared" si="54"/>
        <v>0</v>
      </c>
      <c r="S576" s="12">
        <f t="shared" si="51"/>
        <v>42632.443368055552</v>
      </c>
      <c r="T576" s="13">
        <f t="shared" si="52"/>
        <v>42662.443368055552</v>
      </c>
      <c r="U576">
        <f t="shared" si="53"/>
        <v>2016</v>
      </c>
    </row>
    <row r="577" spans="1:21" ht="60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 s="9">
        <f t="shared" si="48"/>
        <v>0</v>
      </c>
      <c r="Q577">
        <f t="shared" si="49"/>
        <v>64.75</v>
      </c>
      <c r="R577">
        <f t="shared" si="54"/>
        <v>0</v>
      </c>
      <c r="S577" s="12">
        <f t="shared" si="51"/>
        <v>42138.692627314813</v>
      </c>
      <c r="T577" s="13">
        <f t="shared" si="52"/>
        <v>42168.692627314813</v>
      </c>
      <c r="U577">
        <f t="shared" si="53"/>
        <v>2015</v>
      </c>
    </row>
    <row r="578" spans="1:21" ht="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 s="9">
        <f t="shared" ref="P578:P641" si="55">ROUND(E578/D578*100,0)</f>
        <v>0</v>
      </c>
      <c r="Q578">
        <f t="shared" ref="Q578:Q641" si="56">IFERROR(ROUND(E578/L578,2),0)</f>
        <v>1</v>
      </c>
      <c r="R578">
        <f t="shared" si="54"/>
        <v>0</v>
      </c>
      <c r="S578" s="12">
        <f t="shared" ref="S578:S641" si="57">(((J578/60)/60)/24)+DATE(1970,1,1)</f>
        <v>42031.471666666665</v>
      </c>
      <c r="T578" s="13">
        <f t="shared" ref="T578:T641" si="58">(((I578/60)/60)/24)+DATE(1970,1,1)</f>
        <v>42091.43</v>
      </c>
      <c r="U578">
        <f t="shared" ref="U578:U641" si="59">YEAR(S578)</f>
        <v>2015</v>
      </c>
    </row>
    <row r="579" spans="1:21" ht="60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 s="9">
        <f t="shared" si="55"/>
        <v>0</v>
      </c>
      <c r="Q579">
        <f t="shared" si="56"/>
        <v>10</v>
      </c>
      <c r="R579">
        <f t="shared" si="54"/>
        <v>0</v>
      </c>
      <c r="S579" s="12">
        <f t="shared" si="57"/>
        <v>42450.589143518519</v>
      </c>
      <c r="T579" s="13">
        <f t="shared" si="58"/>
        <v>42510.589143518519</v>
      </c>
      <c r="U579">
        <f t="shared" si="59"/>
        <v>2016</v>
      </c>
    </row>
    <row r="580" spans="1:21" ht="30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 s="9">
        <f t="shared" si="55"/>
        <v>0</v>
      </c>
      <c r="Q580">
        <f t="shared" si="56"/>
        <v>2</v>
      </c>
      <c r="R580">
        <f t="shared" si="54"/>
        <v>0</v>
      </c>
      <c r="S580" s="12">
        <f t="shared" si="57"/>
        <v>42230.578622685185</v>
      </c>
      <c r="T580" s="13">
        <f t="shared" si="58"/>
        <v>42254.578622685185</v>
      </c>
      <c r="U580">
        <f t="shared" si="59"/>
        <v>2015</v>
      </c>
    </row>
    <row r="581" spans="1:21" ht="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 s="9">
        <f t="shared" si="55"/>
        <v>1</v>
      </c>
      <c r="Q581">
        <f t="shared" si="56"/>
        <v>35</v>
      </c>
      <c r="R581">
        <f t="shared" si="54"/>
        <v>0</v>
      </c>
      <c r="S581" s="12">
        <f t="shared" si="57"/>
        <v>41968.852118055554</v>
      </c>
      <c r="T581" s="13">
        <f t="shared" si="58"/>
        <v>41998.852118055554</v>
      </c>
      <c r="U581">
        <f t="shared" si="59"/>
        <v>2014</v>
      </c>
    </row>
    <row r="582" spans="1:21" ht="60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 s="9">
        <f t="shared" si="55"/>
        <v>0</v>
      </c>
      <c r="Q582">
        <f t="shared" si="56"/>
        <v>1</v>
      </c>
      <c r="R582">
        <f t="shared" si="54"/>
        <v>0</v>
      </c>
      <c r="S582" s="12">
        <f t="shared" si="57"/>
        <v>42605.908182870371</v>
      </c>
      <c r="T582" s="13">
        <f t="shared" si="58"/>
        <v>42635.908182870371</v>
      </c>
      <c r="U582">
        <f t="shared" si="59"/>
        <v>2016</v>
      </c>
    </row>
    <row r="583" spans="1:21" ht="60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 t="s">
        <v>7235</v>
      </c>
      <c r="M583" t="b">
        <v>0</v>
      </c>
      <c r="N583" t="s">
        <v>8275</v>
      </c>
      <c r="O583" t="s">
        <v>8276</v>
      </c>
      <c r="P583" s="9">
        <f t="shared" si="55"/>
        <v>0</v>
      </c>
      <c r="Q583">
        <f t="shared" si="56"/>
        <v>0</v>
      </c>
      <c r="R583">
        <f t="shared" si="54"/>
        <v>1</v>
      </c>
      <c r="S583" s="12">
        <f t="shared" si="57"/>
        <v>42188.012777777782</v>
      </c>
      <c r="T583" s="13">
        <f t="shared" si="58"/>
        <v>42218.012777777782</v>
      </c>
      <c r="U583">
        <f t="shared" si="59"/>
        <v>2015</v>
      </c>
    </row>
    <row r="584" spans="1:21" ht="60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 t="s">
        <v>7235</v>
      </c>
      <c r="M584" t="b">
        <v>0</v>
      </c>
      <c r="N584" t="s">
        <v>8275</v>
      </c>
      <c r="O584" t="s">
        <v>8276</v>
      </c>
      <c r="P584" s="9">
        <f t="shared" si="55"/>
        <v>0</v>
      </c>
      <c r="Q584">
        <f t="shared" si="56"/>
        <v>0</v>
      </c>
      <c r="R584">
        <f t="shared" si="54"/>
        <v>0</v>
      </c>
      <c r="S584" s="12">
        <f t="shared" si="57"/>
        <v>42055.739803240736</v>
      </c>
      <c r="T584" s="13">
        <f t="shared" si="58"/>
        <v>42078.75</v>
      </c>
      <c r="U584">
        <f t="shared" si="59"/>
        <v>2015</v>
      </c>
    </row>
    <row r="585" spans="1:21" ht="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 s="9">
        <f t="shared" si="55"/>
        <v>0</v>
      </c>
      <c r="Q585">
        <f t="shared" si="56"/>
        <v>1</v>
      </c>
      <c r="R585">
        <f t="shared" si="54"/>
        <v>0</v>
      </c>
      <c r="S585" s="12">
        <f t="shared" si="57"/>
        <v>42052.93850694444</v>
      </c>
      <c r="T585" s="13">
        <f t="shared" si="58"/>
        <v>42082.896840277783</v>
      </c>
      <c r="U585">
        <f t="shared" si="59"/>
        <v>2015</v>
      </c>
    </row>
    <row r="586" spans="1:21" ht="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 s="9">
        <f t="shared" si="55"/>
        <v>1</v>
      </c>
      <c r="Q586">
        <f t="shared" si="56"/>
        <v>5</v>
      </c>
      <c r="R586">
        <f t="shared" si="54"/>
        <v>0</v>
      </c>
      <c r="S586" s="12">
        <f t="shared" si="57"/>
        <v>42049.716620370367</v>
      </c>
      <c r="T586" s="13">
        <f t="shared" si="58"/>
        <v>42079.674953703703</v>
      </c>
      <c r="U586">
        <f t="shared" si="59"/>
        <v>2015</v>
      </c>
    </row>
    <row r="587" spans="1:21" ht="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 t="s">
        <v>7235</v>
      </c>
      <c r="M587" t="b">
        <v>0</v>
      </c>
      <c r="N587" t="s">
        <v>8275</v>
      </c>
      <c r="O587" t="s">
        <v>8276</v>
      </c>
      <c r="P587" s="9">
        <f t="shared" si="55"/>
        <v>0</v>
      </c>
      <c r="Q587">
        <f t="shared" si="56"/>
        <v>0</v>
      </c>
      <c r="R587">
        <f t="shared" si="54"/>
        <v>0</v>
      </c>
      <c r="S587" s="12">
        <f t="shared" si="57"/>
        <v>42283.3909375</v>
      </c>
      <c r="T587" s="13">
        <f t="shared" si="58"/>
        <v>42339</v>
      </c>
      <c r="U587">
        <f t="shared" si="59"/>
        <v>2015</v>
      </c>
    </row>
    <row r="588" spans="1:21" ht="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 s="9">
        <f t="shared" si="55"/>
        <v>1</v>
      </c>
      <c r="Q588">
        <f t="shared" si="56"/>
        <v>14</v>
      </c>
      <c r="R588">
        <f t="shared" si="54"/>
        <v>0</v>
      </c>
      <c r="S588" s="12">
        <f t="shared" si="57"/>
        <v>42020.854247685187</v>
      </c>
      <c r="T588" s="13">
        <f t="shared" si="58"/>
        <v>42050.854247685187</v>
      </c>
      <c r="U588">
        <f t="shared" si="59"/>
        <v>2015</v>
      </c>
    </row>
    <row r="589" spans="1:21" ht="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 s="9">
        <f t="shared" si="55"/>
        <v>9</v>
      </c>
      <c r="Q589">
        <f t="shared" si="56"/>
        <v>389.29</v>
      </c>
      <c r="R589">
        <f t="shared" si="54"/>
        <v>0</v>
      </c>
      <c r="S589" s="12">
        <f t="shared" si="57"/>
        <v>42080.757326388892</v>
      </c>
      <c r="T589" s="13">
        <f t="shared" si="58"/>
        <v>42110.757326388892</v>
      </c>
      <c r="U589">
        <f t="shared" si="59"/>
        <v>2015</v>
      </c>
    </row>
    <row r="590" spans="1:21" ht="60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 s="9">
        <f t="shared" si="55"/>
        <v>3</v>
      </c>
      <c r="Q590">
        <f t="shared" si="56"/>
        <v>150.5</v>
      </c>
      <c r="R590">
        <f t="shared" si="54"/>
        <v>0</v>
      </c>
      <c r="S590" s="12">
        <f t="shared" si="57"/>
        <v>42631.769513888896</v>
      </c>
      <c r="T590" s="13">
        <f t="shared" si="58"/>
        <v>42691.811180555553</v>
      </c>
      <c r="U590">
        <f t="shared" si="59"/>
        <v>2016</v>
      </c>
    </row>
    <row r="591" spans="1:2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 s="9">
        <f t="shared" si="55"/>
        <v>0</v>
      </c>
      <c r="Q591">
        <f t="shared" si="56"/>
        <v>1</v>
      </c>
      <c r="R591">
        <f t="shared" si="54"/>
        <v>0</v>
      </c>
      <c r="S591" s="12">
        <f t="shared" si="57"/>
        <v>42178.614571759259</v>
      </c>
      <c r="T591" s="13">
        <f t="shared" si="58"/>
        <v>42193.614571759259</v>
      </c>
      <c r="U591">
        <f t="shared" si="59"/>
        <v>2015</v>
      </c>
    </row>
    <row r="592" spans="1:21" ht="60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 s="9">
        <f t="shared" si="55"/>
        <v>4</v>
      </c>
      <c r="Q592">
        <f t="shared" si="56"/>
        <v>24.78</v>
      </c>
      <c r="R592">
        <f t="shared" si="54"/>
        <v>0</v>
      </c>
      <c r="S592" s="12">
        <f t="shared" si="57"/>
        <v>42377.554756944446</v>
      </c>
      <c r="T592" s="13">
        <f t="shared" si="58"/>
        <v>42408.542361111111</v>
      </c>
      <c r="U592">
        <f t="shared" si="59"/>
        <v>2016</v>
      </c>
    </row>
    <row r="593" spans="1:21" ht="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 s="9">
        <f t="shared" si="55"/>
        <v>0</v>
      </c>
      <c r="Q593">
        <f t="shared" si="56"/>
        <v>30.5</v>
      </c>
      <c r="R593">
        <f t="shared" si="54"/>
        <v>0</v>
      </c>
      <c r="S593" s="12">
        <f t="shared" si="57"/>
        <v>42177.543171296296</v>
      </c>
      <c r="T593" s="13">
        <f t="shared" si="58"/>
        <v>42207.543171296296</v>
      </c>
      <c r="U593">
        <f t="shared" si="59"/>
        <v>2015</v>
      </c>
    </row>
    <row r="594" spans="1:21" ht="60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 s="9">
        <f t="shared" si="55"/>
        <v>3</v>
      </c>
      <c r="Q594">
        <f t="shared" si="56"/>
        <v>250</v>
      </c>
      <c r="R594">
        <f t="shared" si="54"/>
        <v>0</v>
      </c>
      <c r="S594" s="12">
        <f t="shared" si="57"/>
        <v>41946.232175925928</v>
      </c>
      <c r="T594" s="13">
        <f t="shared" si="58"/>
        <v>41976.232175925921</v>
      </c>
      <c r="U594">
        <f t="shared" si="59"/>
        <v>2014</v>
      </c>
    </row>
    <row r="595" spans="1:21" ht="60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 s="9">
        <f t="shared" si="55"/>
        <v>23</v>
      </c>
      <c r="Q595">
        <f t="shared" si="56"/>
        <v>16.43</v>
      </c>
      <c r="R595">
        <f t="shared" si="54"/>
        <v>1</v>
      </c>
      <c r="S595" s="12">
        <f t="shared" si="57"/>
        <v>42070.677604166667</v>
      </c>
      <c r="T595" s="13">
        <f t="shared" si="58"/>
        <v>42100.635937500003</v>
      </c>
      <c r="U595">
        <f t="shared" si="59"/>
        <v>2015</v>
      </c>
    </row>
    <row r="596" spans="1:21" ht="30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 s="9">
        <f t="shared" si="55"/>
        <v>0</v>
      </c>
      <c r="Q596">
        <f t="shared" si="56"/>
        <v>13</v>
      </c>
      <c r="R596">
        <f t="shared" si="54"/>
        <v>0</v>
      </c>
      <c r="S596" s="12">
        <f t="shared" si="57"/>
        <v>42446.780162037037</v>
      </c>
      <c r="T596" s="13">
        <f t="shared" si="58"/>
        <v>42476.780162037037</v>
      </c>
      <c r="U596">
        <f t="shared" si="59"/>
        <v>2016</v>
      </c>
    </row>
    <row r="597" spans="1:21" ht="60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 s="9">
        <f t="shared" si="55"/>
        <v>0</v>
      </c>
      <c r="Q597">
        <f t="shared" si="56"/>
        <v>53.25</v>
      </c>
      <c r="R597">
        <f t="shared" si="54"/>
        <v>0</v>
      </c>
      <c r="S597" s="12">
        <f t="shared" si="57"/>
        <v>42083.069884259254</v>
      </c>
      <c r="T597" s="13">
        <f t="shared" si="58"/>
        <v>42128.069884259254</v>
      </c>
      <c r="U597">
        <f t="shared" si="59"/>
        <v>2015</v>
      </c>
    </row>
    <row r="598" spans="1:21" ht="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 s="9">
        <f t="shared" si="55"/>
        <v>0</v>
      </c>
      <c r="Q598">
        <f t="shared" si="56"/>
        <v>3</v>
      </c>
      <c r="R598">
        <f t="shared" si="54"/>
        <v>0</v>
      </c>
      <c r="S598" s="12">
        <f t="shared" si="57"/>
        <v>42646.896898148145</v>
      </c>
      <c r="T598" s="13">
        <f t="shared" si="58"/>
        <v>42676.896898148145</v>
      </c>
      <c r="U598">
        <f t="shared" si="59"/>
        <v>2016</v>
      </c>
    </row>
    <row r="599" spans="1:21" ht="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 s="9">
        <f t="shared" si="55"/>
        <v>0</v>
      </c>
      <c r="Q599">
        <f t="shared" si="56"/>
        <v>10</v>
      </c>
      <c r="R599">
        <f t="shared" si="54"/>
        <v>0</v>
      </c>
      <c r="S599" s="12">
        <f t="shared" si="57"/>
        <v>42545.705266203702</v>
      </c>
      <c r="T599" s="13">
        <f t="shared" si="58"/>
        <v>42582.666666666672</v>
      </c>
      <c r="U599">
        <f t="shared" si="59"/>
        <v>2016</v>
      </c>
    </row>
    <row r="600" spans="1:21" ht="30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 s="9">
        <f t="shared" si="55"/>
        <v>34</v>
      </c>
      <c r="Q600">
        <f t="shared" si="56"/>
        <v>121.43</v>
      </c>
      <c r="R600">
        <f t="shared" si="54"/>
        <v>0</v>
      </c>
      <c r="S600" s="12">
        <f t="shared" si="57"/>
        <v>41948.00209490741</v>
      </c>
      <c r="T600" s="13">
        <f t="shared" si="58"/>
        <v>41978.00209490741</v>
      </c>
      <c r="U600">
        <f t="shared" si="59"/>
        <v>2014</v>
      </c>
    </row>
    <row r="601" spans="1:21" ht="60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 s="9">
        <f t="shared" si="55"/>
        <v>0</v>
      </c>
      <c r="Q601">
        <f t="shared" si="56"/>
        <v>15.5</v>
      </c>
      <c r="R601">
        <f t="shared" si="54"/>
        <v>0</v>
      </c>
      <c r="S601" s="12">
        <f t="shared" si="57"/>
        <v>42047.812523148154</v>
      </c>
      <c r="T601" s="13">
        <f t="shared" si="58"/>
        <v>42071.636111111111</v>
      </c>
      <c r="U601">
        <f t="shared" si="59"/>
        <v>2015</v>
      </c>
    </row>
    <row r="602" spans="1:21" ht="30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 s="9">
        <f t="shared" si="55"/>
        <v>2</v>
      </c>
      <c r="Q602">
        <f t="shared" si="56"/>
        <v>100</v>
      </c>
      <c r="R602">
        <f t="shared" si="54"/>
        <v>0</v>
      </c>
      <c r="S602" s="12">
        <f t="shared" si="57"/>
        <v>42073.798171296294</v>
      </c>
      <c r="T602" s="13">
        <f t="shared" si="58"/>
        <v>42133.798171296294</v>
      </c>
      <c r="U602">
        <f t="shared" si="59"/>
        <v>2015</v>
      </c>
    </row>
    <row r="603" spans="1:21" ht="60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 s="9">
        <f t="shared" si="55"/>
        <v>1</v>
      </c>
      <c r="Q603">
        <f t="shared" si="56"/>
        <v>23.33</v>
      </c>
      <c r="R603">
        <f t="shared" si="54"/>
        <v>0</v>
      </c>
      <c r="S603" s="12">
        <f t="shared" si="57"/>
        <v>41969.858090277776</v>
      </c>
      <c r="T603" s="13">
        <f t="shared" si="58"/>
        <v>41999.858090277776</v>
      </c>
      <c r="U603">
        <f t="shared" si="59"/>
        <v>2014</v>
      </c>
    </row>
    <row r="604" spans="1:21" ht="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 t="s">
        <v>7235</v>
      </c>
      <c r="M604" t="b">
        <v>0</v>
      </c>
      <c r="N604" t="s">
        <v>8275</v>
      </c>
      <c r="O604" t="s">
        <v>8276</v>
      </c>
      <c r="P604" s="9">
        <f t="shared" si="55"/>
        <v>0</v>
      </c>
      <c r="Q604">
        <f t="shared" si="56"/>
        <v>0</v>
      </c>
      <c r="R604">
        <f t="shared" si="54"/>
        <v>0</v>
      </c>
      <c r="S604" s="12">
        <f t="shared" si="57"/>
        <v>42143.79415509259</v>
      </c>
      <c r="T604" s="13">
        <f t="shared" si="58"/>
        <v>42173.79415509259</v>
      </c>
      <c r="U604">
        <f t="shared" si="59"/>
        <v>2015</v>
      </c>
    </row>
    <row r="605" spans="1:21" ht="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 s="9">
        <f t="shared" si="55"/>
        <v>4</v>
      </c>
      <c r="Q605">
        <f t="shared" si="56"/>
        <v>45.39</v>
      </c>
      <c r="R605">
        <f t="shared" si="54"/>
        <v>0</v>
      </c>
      <c r="S605" s="12">
        <f t="shared" si="57"/>
        <v>41835.639155092591</v>
      </c>
      <c r="T605" s="13">
        <f t="shared" si="58"/>
        <v>41865.639155092591</v>
      </c>
      <c r="U605">
        <f t="shared" si="59"/>
        <v>2014</v>
      </c>
    </row>
    <row r="606" spans="1:21" ht="60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 t="s">
        <v>7235</v>
      </c>
      <c r="M606" t="b">
        <v>0</v>
      </c>
      <c r="N606" t="s">
        <v>8275</v>
      </c>
      <c r="O606" t="s">
        <v>8276</v>
      </c>
      <c r="P606" s="9">
        <f t="shared" si="55"/>
        <v>0</v>
      </c>
      <c r="Q606">
        <f t="shared" si="56"/>
        <v>0</v>
      </c>
      <c r="R606">
        <f t="shared" ref="R606:R669" si="60">IF(D606&lt;1000,1,0)</f>
        <v>0</v>
      </c>
      <c r="S606" s="12">
        <f t="shared" si="57"/>
        <v>41849.035370370373</v>
      </c>
      <c r="T606" s="13">
        <f t="shared" si="58"/>
        <v>41879.035370370373</v>
      </c>
      <c r="U606">
        <f t="shared" si="59"/>
        <v>2014</v>
      </c>
    </row>
    <row r="607" spans="1:21" ht="30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 s="9">
        <f t="shared" si="55"/>
        <v>3</v>
      </c>
      <c r="Q607">
        <f t="shared" si="56"/>
        <v>16.38</v>
      </c>
      <c r="R607">
        <f t="shared" si="60"/>
        <v>0</v>
      </c>
      <c r="S607" s="12">
        <f t="shared" si="57"/>
        <v>42194.357731481476</v>
      </c>
      <c r="T607" s="13">
        <f t="shared" si="58"/>
        <v>42239.357731481476</v>
      </c>
      <c r="U607">
        <f t="shared" si="59"/>
        <v>2015</v>
      </c>
    </row>
    <row r="608" spans="1:21" ht="60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 s="9">
        <f t="shared" si="55"/>
        <v>0</v>
      </c>
      <c r="Q608">
        <f t="shared" si="56"/>
        <v>10</v>
      </c>
      <c r="R608">
        <f t="shared" si="60"/>
        <v>0</v>
      </c>
      <c r="S608" s="12">
        <f t="shared" si="57"/>
        <v>42102.650567129633</v>
      </c>
      <c r="T608" s="13">
        <f t="shared" si="58"/>
        <v>42148.625</v>
      </c>
      <c r="U608">
        <f t="shared" si="59"/>
        <v>2015</v>
      </c>
    </row>
    <row r="609" spans="1:21" ht="60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 t="s">
        <v>7235</v>
      </c>
      <c r="M609" t="b">
        <v>0</v>
      </c>
      <c r="N609" t="s">
        <v>8275</v>
      </c>
      <c r="O609" t="s">
        <v>8276</v>
      </c>
      <c r="P609" s="9">
        <f t="shared" si="55"/>
        <v>0</v>
      </c>
      <c r="Q609">
        <f t="shared" si="56"/>
        <v>0</v>
      </c>
      <c r="R609">
        <f t="shared" si="60"/>
        <v>1</v>
      </c>
      <c r="S609" s="12">
        <f t="shared" si="57"/>
        <v>42300.825648148151</v>
      </c>
      <c r="T609" s="13">
        <f t="shared" si="58"/>
        <v>42330.867314814815</v>
      </c>
      <c r="U609">
        <f t="shared" si="59"/>
        <v>2015</v>
      </c>
    </row>
    <row r="610" spans="1:21" ht="60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 s="9">
        <f t="shared" si="55"/>
        <v>1</v>
      </c>
      <c r="Q610">
        <f t="shared" si="56"/>
        <v>292.2</v>
      </c>
      <c r="R610">
        <f t="shared" si="60"/>
        <v>0</v>
      </c>
      <c r="S610" s="12">
        <f t="shared" si="57"/>
        <v>42140.921064814815</v>
      </c>
      <c r="T610" s="13">
        <f t="shared" si="58"/>
        <v>42170.921064814815</v>
      </c>
      <c r="U610">
        <f t="shared" si="59"/>
        <v>2015</v>
      </c>
    </row>
    <row r="611" spans="1:21" ht="60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 s="9">
        <f t="shared" si="55"/>
        <v>1</v>
      </c>
      <c r="Q611">
        <f t="shared" si="56"/>
        <v>5</v>
      </c>
      <c r="R611">
        <f t="shared" si="60"/>
        <v>1</v>
      </c>
      <c r="S611" s="12">
        <f t="shared" si="57"/>
        <v>42307.034074074079</v>
      </c>
      <c r="T611" s="13">
        <f t="shared" si="58"/>
        <v>42337.075740740736</v>
      </c>
      <c r="U611">
        <f t="shared" si="59"/>
        <v>2015</v>
      </c>
    </row>
    <row r="612" spans="1:21" ht="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 t="s">
        <v>7235</v>
      </c>
      <c r="M612" t="b">
        <v>0</v>
      </c>
      <c r="N612" t="s">
        <v>8275</v>
      </c>
      <c r="O612" t="s">
        <v>8276</v>
      </c>
      <c r="P612" s="9">
        <f t="shared" si="55"/>
        <v>0</v>
      </c>
      <c r="Q612">
        <f t="shared" si="56"/>
        <v>0</v>
      </c>
      <c r="R612">
        <f t="shared" si="60"/>
        <v>0</v>
      </c>
      <c r="S612" s="12">
        <f t="shared" si="57"/>
        <v>42086.83085648148</v>
      </c>
      <c r="T612" s="13">
        <f t="shared" si="58"/>
        <v>42116.83085648148</v>
      </c>
      <c r="U612">
        <f t="shared" si="59"/>
        <v>2015</v>
      </c>
    </row>
    <row r="613" spans="1:21" ht="60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 t="s">
        <v>7235</v>
      </c>
      <c r="M613" t="b">
        <v>0</v>
      </c>
      <c r="N613" t="s">
        <v>8275</v>
      </c>
      <c r="O613" t="s">
        <v>8276</v>
      </c>
      <c r="P613" s="9">
        <f t="shared" si="55"/>
        <v>0</v>
      </c>
      <c r="Q613">
        <f t="shared" si="56"/>
        <v>0</v>
      </c>
      <c r="R613">
        <f t="shared" si="60"/>
        <v>0</v>
      </c>
      <c r="S613" s="12">
        <f t="shared" si="57"/>
        <v>42328.560613425929</v>
      </c>
      <c r="T613" s="13">
        <f t="shared" si="58"/>
        <v>42388.560613425929</v>
      </c>
      <c r="U613">
        <f t="shared" si="59"/>
        <v>2015</v>
      </c>
    </row>
    <row r="614" spans="1:21" ht="30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 t="s">
        <v>7235</v>
      </c>
      <c r="M614" t="b">
        <v>0</v>
      </c>
      <c r="N614" t="s">
        <v>8275</v>
      </c>
      <c r="O614" t="s">
        <v>8276</v>
      </c>
      <c r="P614" s="9">
        <f t="shared" si="55"/>
        <v>0</v>
      </c>
      <c r="Q614">
        <f t="shared" si="56"/>
        <v>0</v>
      </c>
      <c r="R614">
        <f t="shared" si="60"/>
        <v>0</v>
      </c>
      <c r="S614" s="12">
        <f t="shared" si="57"/>
        <v>42585.031782407401</v>
      </c>
      <c r="T614" s="13">
        <f t="shared" si="58"/>
        <v>42615.031782407401</v>
      </c>
      <c r="U614">
        <f t="shared" si="59"/>
        <v>2016</v>
      </c>
    </row>
    <row r="615" spans="1:21" ht="60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 s="9">
        <f t="shared" si="55"/>
        <v>21</v>
      </c>
      <c r="Q615">
        <f t="shared" si="56"/>
        <v>105.93</v>
      </c>
      <c r="R615">
        <f t="shared" si="60"/>
        <v>0</v>
      </c>
      <c r="S615" s="12">
        <f t="shared" si="57"/>
        <v>42247.496759259258</v>
      </c>
      <c r="T615" s="13">
        <f t="shared" si="58"/>
        <v>42278.207638888889</v>
      </c>
      <c r="U615">
        <f t="shared" si="59"/>
        <v>2015</v>
      </c>
    </row>
    <row r="616" spans="1:21" ht="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 t="s">
        <v>7235</v>
      </c>
      <c r="M616" t="b">
        <v>0</v>
      </c>
      <c r="N616" t="s">
        <v>8275</v>
      </c>
      <c r="O616" t="s">
        <v>8276</v>
      </c>
      <c r="P616" s="9">
        <f t="shared" si="55"/>
        <v>0</v>
      </c>
      <c r="Q616">
        <f t="shared" si="56"/>
        <v>0</v>
      </c>
      <c r="R616">
        <f t="shared" si="60"/>
        <v>0</v>
      </c>
      <c r="S616" s="12">
        <f t="shared" si="57"/>
        <v>42515.061805555553</v>
      </c>
      <c r="T616" s="13">
        <f t="shared" si="58"/>
        <v>42545.061805555553</v>
      </c>
      <c r="U616">
        <f t="shared" si="59"/>
        <v>2016</v>
      </c>
    </row>
    <row r="617" spans="1:21" ht="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 t="s">
        <v>7235</v>
      </c>
      <c r="M617" t="b">
        <v>0</v>
      </c>
      <c r="N617" t="s">
        <v>8275</v>
      </c>
      <c r="O617" t="s">
        <v>8276</v>
      </c>
      <c r="P617" s="9">
        <f t="shared" si="55"/>
        <v>0</v>
      </c>
      <c r="Q617">
        <f t="shared" si="56"/>
        <v>0</v>
      </c>
      <c r="R617">
        <f t="shared" si="60"/>
        <v>1</v>
      </c>
      <c r="S617" s="12">
        <f t="shared" si="57"/>
        <v>42242.122210648144</v>
      </c>
      <c r="T617" s="13">
        <f t="shared" si="58"/>
        <v>42272.122210648144</v>
      </c>
      <c r="U617">
        <f t="shared" si="59"/>
        <v>2015</v>
      </c>
    </row>
    <row r="618" spans="1:21" ht="60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 t="s">
        <v>7235</v>
      </c>
      <c r="M618" t="b">
        <v>0</v>
      </c>
      <c r="N618" t="s">
        <v>8275</v>
      </c>
      <c r="O618" t="s">
        <v>8276</v>
      </c>
      <c r="P618" s="9">
        <f t="shared" si="55"/>
        <v>0</v>
      </c>
      <c r="Q618">
        <f t="shared" si="56"/>
        <v>0</v>
      </c>
      <c r="R618">
        <f t="shared" si="60"/>
        <v>0</v>
      </c>
      <c r="S618" s="12">
        <f t="shared" si="57"/>
        <v>42761.376238425932</v>
      </c>
      <c r="T618" s="13">
        <f t="shared" si="58"/>
        <v>42791.376238425932</v>
      </c>
      <c r="U618">
        <f t="shared" si="59"/>
        <v>2017</v>
      </c>
    </row>
    <row r="619" spans="1:21" ht="60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 s="9">
        <f t="shared" si="55"/>
        <v>3</v>
      </c>
      <c r="Q619">
        <f t="shared" si="56"/>
        <v>20</v>
      </c>
      <c r="R619">
        <f t="shared" si="60"/>
        <v>0</v>
      </c>
      <c r="S619" s="12">
        <f t="shared" si="57"/>
        <v>42087.343090277776</v>
      </c>
      <c r="T619" s="13">
        <f t="shared" si="58"/>
        <v>42132.343090277776</v>
      </c>
      <c r="U619">
        <f t="shared" si="59"/>
        <v>2015</v>
      </c>
    </row>
    <row r="620" spans="1:21" ht="60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 t="s">
        <v>7235</v>
      </c>
      <c r="M620" t="b">
        <v>0</v>
      </c>
      <c r="N620" t="s">
        <v>8275</v>
      </c>
      <c r="O620" t="s">
        <v>8276</v>
      </c>
      <c r="P620" s="9">
        <f t="shared" si="55"/>
        <v>0</v>
      </c>
      <c r="Q620">
        <f t="shared" si="56"/>
        <v>0</v>
      </c>
      <c r="R620">
        <f t="shared" si="60"/>
        <v>1</v>
      </c>
      <c r="S620" s="12">
        <f t="shared" si="57"/>
        <v>42317.810219907406</v>
      </c>
      <c r="T620" s="13">
        <f t="shared" si="58"/>
        <v>42347.810219907406</v>
      </c>
      <c r="U620">
        <f t="shared" si="59"/>
        <v>2015</v>
      </c>
    </row>
    <row r="621" spans="1:21" ht="30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 s="9">
        <f t="shared" si="55"/>
        <v>0</v>
      </c>
      <c r="Q621">
        <f t="shared" si="56"/>
        <v>1</v>
      </c>
      <c r="R621">
        <f t="shared" si="60"/>
        <v>0</v>
      </c>
      <c r="S621" s="12">
        <f t="shared" si="57"/>
        <v>41908.650347222225</v>
      </c>
      <c r="T621" s="13">
        <f t="shared" si="58"/>
        <v>41968.692013888889</v>
      </c>
      <c r="U621">
        <f t="shared" si="59"/>
        <v>2014</v>
      </c>
    </row>
    <row r="622" spans="1:21" ht="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 s="9">
        <f t="shared" si="55"/>
        <v>1</v>
      </c>
      <c r="Q622">
        <f t="shared" si="56"/>
        <v>300</v>
      </c>
      <c r="R622">
        <f t="shared" si="60"/>
        <v>0</v>
      </c>
      <c r="S622" s="12">
        <f t="shared" si="57"/>
        <v>41831.716874999998</v>
      </c>
      <c r="T622" s="13">
        <f t="shared" si="58"/>
        <v>41876.716874999998</v>
      </c>
      <c r="U622">
        <f t="shared" si="59"/>
        <v>2014</v>
      </c>
    </row>
    <row r="623" spans="1:21" ht="60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 s="9">
        <f t="shared" si="55"/>
        <v>1</v>
      </c>
      <c r="Q623">
        <f t="shared" si="56"/>
        <v>87</v>
      </c>
      <c r="R623">
        <f t="shared" si="60"/>
        <v>0</v>
      </c>
      <c r="S623" s="12">
        <f t="shared" si="57"/>
        <v>42528.987696759257</v>
      </c>
      <c r="T623" s="13">
        <f t="shared" si="58"/>
        <v>42558.987696759257</v>
      </c>
      <c r="U623">
        <f t="shared" si="59"/>
        <v>2016</v>
      </c>
    </row>
    <row r="624" spans="1:21" ht="60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 s="9">
        <f t="shared" si="55"/>
        <v>6</v>
      </c>
      <c r="Q624">
        <f t="shared" si="56"/>
        <v>37.89</v>
      </c>
      <c r="R624">
        <f t="shared" si="60"/>
        <v>0</v>
      </c>
      <c r="S624" s="12">
        <f t="shared" si="57"/>
        <v>42532.774745370371</v>
      </c>
      <c r="T624" s="13">
        <f t="shared" si="58"/>
        <v>42552.774745370371</v>
      </c>
      <c r="U624">
        <f t="shared" si="59"/>
        <v>2016</v>
      </c>
    </row>
    <row r="625" spans="1:21" ht="60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 t="s">
        <v>7235</v>
      </c>
      <c r="M625" t="b">
        <v>0</v>
      </c>
      <c r="N625" t="s">
        <v>8275</v>
      </c>
      <c r="O625" t="s">
        <v>8276</v>
      </c>
      <c r="P625" s="9">
        <f t="shared" si="55"/>
        <v>0</v>
      </c>
      <c r="Q625">
        <f t="shared" si="56"/>
        <v>0</v>
      </c>
      <c r="R625">
        <f t="shared" si="60"/>
        <v>0</v>
      </c>
      <c r="S625" s="12">
        <f t="shared" si="57"/>
        <v>42122.009224537032</v>
      </c>
      <c r="T625" s="13">
        <f t="shared" si="58"/>
        <v>42152.009224537032</v>
      </c>
      <c r="U625">
        <f t="shared" si="59"/>
        <v>2015</v>
      </c>
    </row>
    <row r="626" spans="1:21" ht="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 t="s">
        <v>7235</v>
      </c>
      <c r="M626" t="b">
        <v>0</v>
      </c>
      <c r="N626" t="s">
        <v>8275</v>
      </c>
      <c r="O626" t="s">
        <v>8276</v>
      </c>
      <c r="P626" s="9">
        <f t="shared" si="55"/>
        <v>0</v>
      </c>
      <c r="Q626">
        <f t="shared" si="56"/>
        <v>0</v>
      </c>
      <c r="R626">
        <f t="shared" si="60"/>
        <v>0</v>
      </c>
      <c r="S626" s="12">
        <f t="shared" si="57"/>
        <v>42108.988900462966</v>
      </c>
      <c r="T626" s="13">
        <f t="shared" si="58"/>
        <v>42138.988900462966</v>
      </c>
      <c r="U626">
        <f t="shared" si="59"/>
        <v>2015</v>
      </c>
    </row>
    <row r="627" spans="1:21" ht="60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 t="s">
        <v>7235</v>
      </c>
      <c r="M627" t="b">
        <v>0</v>
      </c>
      <c r="N627" t="s">
        <v>8275</v>
      </c>
      <c r="O627" t="s">
        <v>8276</v>
      </c>
      <c r="P627" s="9">
        <f t="shared" si="55"/>
        <v>0</v>
      </c>
      <c r="Q627">
        <f t="shared" si="56"/>
        <v>0</v>
      </c>
      <c r="R627">
        <f t="shared" si="60"/>
        <v>0</v>
      </c>
      <c r="S627" s="12">
        <f t="shared" si="57"/>
        <v>42790.895567129628</v>
      </c>
      <c r="T627" s="13">
        <f t="shared" si="58"/>
        <v>42820.853900462964</v>
      </c>
      <c r="U627">
        <f t="shared" si="59"/>
        <v>2017</v>
      </c>
    </row>
    <row r="628" spans="1:21" ht="60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 s="9">
        <f t="shared" si="55"/>
        <v>17</v>
      </c>
      <c r="Q628">
        <f t="shared" si="56"/>
        <v>111.41</v>
      </c>
      <c r="R628">
        <f t="shared" si="60"/>
        <v>0</v>
      </c>
      <c r="S628" s="12">
        <f t="shared" si="57"/>
        <v>42198.559479166666</v>
      </c>
      <c r="T628" s="13">
        <f t="shared" si="58"/>
        <v>42231.556944444441</v>
      </c>
      <c r="U628">
        <f t="shared" si="59"/>
        <v>2015</v>
      </c>
    </row>
    <row r="629" spans="1:21" ht="60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 s="9">
        <f t="shared" si="55"/>
        <v>0</v>
      </c>
      <c r="Q629">
        <f t="shared" si="56"/>
        <v>90</v>
      </c>
      <c r="R629">
        <f t="shared" si="60"/>
        <v>0</v>
      </c>
      <c r="S629" s="12">
        <f t="shared" si="57"/>
        <v>42384.306840277779</v>
      </c>
      <c r="T629" s="13">
        <f t="shared" si="58"/>
        <v>42443.958333333328</v>
      </c>
      <c r="U629">
        <f t="shared" si="59"/>
        <v>2016</v>
      </c>
    </row>
    <row r="630" spans="1:21" ht="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 t="s">
        <v>7235</v>
      </c>
      <c r="M630" t="b">
        <v>0</v>
      </c>
      <c r="N630" t="s">
        <v>8275</v>
      </c>
      <c r="O630" t="s">
        <v>8276</v>
      </c>
      <c r="P630" s="9">
        <f t="shared" si="55"/>
        <v>0</v>
      </c>
      <c r="Q630">
        <f t="shared" si="56"/>
        <v>0</v>
      </c>
      <c r="R630">
        <f t="shared" si="60"/>
        <v>0</v>
      </c>
      <c r="S630" s="12">
        <f t="shared" si="57"/>
        <v>41803.692789351851</v>
      </c>
      <c r="T630" s="13">
        <f t="shared" si="58"/>
        <v>41833.692789351851</v>
      </c>
      <c r="U630">
        <f t="shared" si="59"/>
        <v>2014</v>
      </c>
    </row>
    <row r="631" spans="1:21" ht="60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 s="9">
        <f t="shared" si="55"/>
        <v>0</v>
      </c>
      <c r="Q631">
        <f t="shared" si="56"/>
        <v>116.67</v>
      </c>
      <c r="R631">
        <f t="shared" si="60"/>
        <v>0</v>
      </c>
      <c r="S631" s="12">
        <f t="shared" si="57"/>
        <v>42474.637824074074</v>
      </c>
      <c r="T631" s="13">
        <f t="shared" si="58"/>
        <v>42504.637824074074</v>
      </c>
      <c r="U631">
        <f t="shared" si="59"/>
        <v>2016</v>
      </c>
    </row>
    <row r="632" spans="1:21" ht="60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 s="9">
        <f t="shared" si="55"/>
        <v>0</v>
      </c>
      <c r="Q632">
        <f t="shared" si="56"/>
        <v>10</v>
      </c>
      <c r="R632">
        <f t="shared" si="60"/>
        <v>0</v>
      </c>
      <c r="S632" s="12">
        <f t="shared" si="57"/>
        <v>42223.619456018518</v>
      </c>
      <c r="T632" s="13">
        <f t="shared" si="58"/>
        <v>42253.215277777781</v>
      </c>
      <c r="U632">
        <f t="shared" si="59"/>
        <v>2015</v>
      </c>
    </row>
    <row r="633" spans="1:21" ht="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 s="9">
        <f t="shared" si="55"/>
        <v>1</v>
      </c>
      <c r="Q633">
        <f t="shared" si="56"/>
        <v>76.67</v>
      </c>
      <c r="R633">
        <f t="shared" si="60"/>
        <v>0</v>
      </c>
      <c r="S633" s="12">
        <f t="shared" si="57"/>
        <v>42489.772326388891</v>
      </c>
      <c r="T633" s="13">
        <f t="shared" si="58"/>
        <v>42518.772326388891</v>
      </c>
      <c r="U633">
        <f t="shared" si="59"/>
        <v>2016</v>
      </c>
    </row>
    <row r="634" spans="1:21" ht="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 t="s">
        <v>7235</v>
      </c>
      <c r="M634" t="b">
        <v>0</v>
      </c>
      <c r="N634" t="s">
        <v>8275</v>
      </c>
      <c r="O634" t="s">
        <v>8276</v>
      </c>
      <c r="P634" s="9">
        <f t="shared" si="55"/>
        <v>0</v>
      </c>
      <c r="Q634">
        <f t="shared" si="56"/>
        <v>0</v>
      </c>
      <c r="R634">
        <f t="shared" si="60"/>
        <v>0</v>
      </c>
      <c r="S634" s="12">
        <f t="shared" si="57"/>
        <v>42303.659317129626</v>
      </c>
      <c r="T634" s="13">
        <f t="shared" si="58"/>
        <v>42333.700983796298</v>
      </c>
      <c r="U634">
        <f t="shared" si="59"/>
        <v>2015</v>
      </c>
    </row>
    <row r="635" spans="1:21" ht="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 s="9">
        <f t="shared" si="55"/>
        <v>12</v>
      </c>
      <c r="Q635">
        <f t="shared" si="56"/>
        <v>49.8</v>
      </c>
      <c r="R635">
        <f t="shared" si="60"/>
        <v>0</v>
      </c>
      <c r="S635" s="12">
        <f t="shared" si="57"/>
        <v>42507.29932870371</v>
      </c>
      <c r="T635" s="13">
        <f t="shared" si="58"/>
        <v>42538.958333333328</v>
      </c>
      <c r="U635">
        <f t="shared" si="59"/>
        <v>2016</v>
      </c>
    </row>
    <row r="636" spans="1:21" ht="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 s="9">
        <f t="shared" si="55"/>
        <v>0</v>
      </c>
      <c r="Q636">
        <f t="shared" si="56"/>
        <v>1</v>
      </c>
      <c r="R636">
        <f t="shared" si="60"/>
        <v>0</v>
      </c>
      <c r="S636" s="12">
        <f t="shared" si="57"/>
        <v>42031.928576388891</v>
      </c>
      <c r="T636" s="13">
        <f t="shared" si="58"/>
        <v>42061.928576388891</v>
      </c>
      <c r="U636">
        <f t="shared" si="59"/>
        <v>2015</v>
      </c>
    </row>
    <row r="637" spans="1:21" ht="30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 s="9">
        <f t="shared" si="55"/>
        <v>0</v>
      </c>
      <c r="Q637">
        <f t="shared" si="56"/>
        <v>2</v>
      </c>
      <c r="R637">
        <f t="shared" si="60"/>
        <v>0</v>
      </c>
      <c r="S637" s="12">
        <f t="shared" si="57"/>
        <v>42076.092152777783</v>
      </c>
      <c r="T637" s="13">
        <f t="shared" si="58"/>
        <v>42106.092152777783</v>
      </c>
      <c r="U637">
        <f t="shared" si="59"/>
        <v>2015</v>
      </c>
    </row>
    <row r="638" spans="1:21" ht="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 s="9">
        <f t="shared" si="55"/>
        <v>0</v>
      </c>
      <c r="Q638">
        <f t="shared" si="56"/>
        <v>4</v>
      </c>
      <c r="R638">
        <f t="shared" si="60"/>
        <v>0</v>
      </c>
      <c r="S638" s="12">
        <f t="shared" si="57"/>
        <v>42131.455439814818</v>
      </c>
      <c r="T638" s="13">
        <f t="shared" si="58"/>
        <v>42161.44930555555</v>
      </c>
      <c r="U638">
        <f t="shared" si="59"/>
        <v>2015</v>
      </c>
    </row>
    <row r="639" spans="1:21" ht="60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 t="s">
        <v>7235</v>
      </c>
      <c r="M639" t="b">
        <v>0</v>
      </c>
      <c r="N639" t="s">
        <v>8275</v>
      </c>
      <c r="O639" t="s">
        <v>8276</v>
      </c>
      <c r="P639" s="9">
        <f t="shared" si="55"/>
        <v>0</v>
      </c>
      <c r="Q639">
        <f t="shared" si="56"/>
        <v>0</v>
      </c>
      <c r="R639">
        <f t="shared" si="60"/>
        <v>0</v>
      </c>
      <c r="S639" s="12">
        <f t="shared" si="57"/>
        <v>42762.962013888886</v>
      </c>
      <c r="T639" s="13">
        <f t="shared" si="58"/>
        <v>42791.961111111115</v>
      </c>
      <c r="U639">
        <f t="shared" si="59"/>
        <v>2017</v>
      </c>
    </row>
    <row r="640" spans="1:2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 s="9">
        <f t="shared" si="55"/>
        <v>0</v>
      </c>
      <c r="Q640">
        <f t="shared" si="56"/>
        <v>3</v>
      </c>
      <c r="R640">
        <f t="shared" si="60"/>
        <v>0</v>
      </c>
      <c r="S640" s="12">
        <f t="shared" si="57"/>
        <v>42759.593310185184</v>
      </c>
      <c r="T640" s="13">
        <f t="shared" si="58"/>
        <v>42819.55164351852</v>
      </c>
      <c r="U640">
        <f t="shared" si="59"/>
        <v>2017</v>
      </c>
    </row>
    <row r="641" spans="1:21" ht="30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 s="9">
        <f t="shared" si="55"/>
        <v>0</v>
      </c>
      <c r="Q641">
        <f t="shared" si="56"/>
        <v>1</v>
      </c>
      <c r="R641">
        <f t="shared" si="60"/>
        <v>0</v>
      </c>
      <c r="S641" s="12">
        <f t="shared" si="57"/>
        <v>41865.583275462966</v>
      </c>
      <c r="T641" s="13">
        <f t="shared" si="58"/>
        <v>41925.583275462966</v>
      </c>
      <c r="U641">
        <f t="shared" si="59"/>
        <v>2014</v>
      </c>
    </row>
    <row r="642" spans="1:21" ht="60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 s="9">
        <f t="shared" ref="P642:P705" si="61">ROUND(E642/D642*100,0)</f>
        <v>144</v>
      </c>
      <c r="Q642">
        <f t="shared" ref="Q642:Q705" si="62">IFERROR(ROUND(E642/L642,2),0)</f>
        <v>50.5</v>
      </c>
      <c r="R642">
        <f t="shared" si="60"/>
        <v>1</v>
      </c>
      <c r="S642" s="12">
        <f t="shared" ref="S642:S705" si="63">(((J642/60)/60)/24)+DATE(1970,1,1)</f>
        <v>42683.420312500006</v>
      </c>
      <c r="T642" s="13">
        <f t="shared" ref="T642:T705" si="64">(((I642/60)/60)/24)+DATE(1970,1,1)</f>
        <v>42698.958333333328</v>
      </c>
      <c r="U642">
        <f t="shared" ref="U642:U705" si="65">YEAR(S642)</f>
        <v>2016</v>
      </c>
    </row>
    <row r="643" spans="1:21" ht="60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 s="9">
        <f t="shared" si="61"/>
        <v>119</v>
      </c>
      <c r="Q643">
        <f t="shared" si="62"/>
        <v>151.32</v>
      </c>
      <c r="R643">
        <f t="shared" si="60"/>
        <v>0</v>
      </c>
      <c r="S643" s="12">
        <f t="shared" si="63"/>
        <v>42199.57</v>
      </c>
      <c r="T643" s="13">
        <f t="shared" si="64"/>
        <v>42229.57</v>
      </c>
      <c r="U643">
        <f t="shared" si="65"/>
        <v>2015</v>
      </c>
    </row>
    <row r="644" spans="1:21" ht="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 s="9">
        <f t="shared" si="61"/>
        <v>1460</v>
      </c>
      <c r="Q644">
        <f t="shared" si="62"/>
        <v>134.36000000000001</v>
      </c>
      <c r="R644">
        <f t="shared" si="60"/>
        <v>0</v>
      </c>
      <c r="S644" s="12">
        <f t="shared" si="63"/>
        <v>42199.651319444441</v>
      </c>
      <c r="T644" s="13">
        <f t="shared" si="64"/>
        <v>42235.651319444441</v>
      </c>
      <c r="U644">
        <f t="shared" si="65"/>
        <v>2015</v>
      </c>
    </row>
    <row r="645" spans="1:21" ht="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 s="9">
        <f t="shared" si="61"/>
        <v>106</v>
      </c>
      <c r="Q645">
        <f t="shared" si="62"/>
        <v>174.03</v>
      </c>
      <c r="R645">
        <f t="shared" si="60"/>
        <v>0</v>
      </c>
      <c r="S645" s="12">
        <f t="shared" si="63"/>
        <v>42100.642071759255</v>
      </c>
      <c r="T645" s="13">
        <f t="shared" si="64"/>
        <v>42155.642071759255</v>
      </c>
      <c r="U645">
        <f t="shared" si="65"/>
        <v>2015</v>
      </c>
    </row>
    <row r="646" spans="1:21" ht="60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 s="9">
        <f t="shared" si="61"/>
        <v>300</v>
      </c>
      <c r="Q646">
        <f t="shared" si="62"/>
        <v>73.489999999999995</v>
      </c>
      <c r="R646">
        <f t="shared" si="60"/>
        <v>0</v>
      </c>
      <c r="S646" s="12">
        <f t="shared" si="63"/>
        <v>41898.665960648148</v>
      </c>
      <c r="T646" s="13">
        <f t="shared" si="64"/>
        <v>41941.041666666664</v>
      </c>
      <c r="U646">
        <f t="shared" si="65"/>
        <v>2014</v>
      </c>
    </row>
    <row r="647" spans="1:21" ht="30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 s="9">
        <f t="shared" si="61"/>
        <v>279</v>
      </c>
      <c r="Q647">
        <f t="shared" si="62"/>
        <v>23.52</v>
      </c>
      <c r="R647">
        <f t="shared" si="60"/>
        <v>0</v>
      </c>
      <c r="S647" s="12">
        <f t="shared" si="63"/>
        <v>42564.026319444441</v>
      </c>
      <c r="T647" s="13">
        <f t="shared" si="64"/>
        <v>42594.026319444441</v>
      </c>
      <c r="U647">
        <f t="shared" si="65"/>
        <v>2016</v>
      </c>
    </row>
    <row r="648" spans="1:21" ht="60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 s="9">
        <f t="shared" si="61"/>
        <v>132</v>
      </c>
      <c r="Q648">
        <f t="shared" si="62"/>
        <v>39.07</v>
      </c>
      <c r="R648">
        <f t="shared" si="60"/>
        <v>1</v>
      </c>
      <c r="S648" s="12">
        <f t="shared" si="63"/>
        <v>41832.852627314816</v>
      </c>
      <c r="T648" s="13">
        <f t="shared" si="64"/>
        <v>41862.852627314816</v>
      </c>
      <c r="U648">
        <f t="shared" si="65"/>
        <v>2014</v>
      </c>
    </row>
    <row r="649" spans="1:21" ht="60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 s="9">
        <f t="shared" si="61"/>
        <v>107</v>
      </c>
      <c r="Q649">
        <f t="shared" si="62"/>
        <v>125.94</v>
      </c>
      <c r="R649">
        <f t="shared" si="60"/>
        <v>0</v>
      </c>
      <c r="S649" s="12">
        <f t="shared" si="63"/>
        <v>42416.767928240741</v>
      </c>
      <c r="T649" s="13">
        <f t="shared" si="64"/>
        <v>42446.726261574076</v>
      </c>
      <c r="U649">
        <f t="shared" si="65"/>
        <v>2016</v>
      </c>
    </row>
    <row r="650" spans="1:21" ht="30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 s="9">
        <f t="shared" si="61"/>
        <v>127</v>
      </c>
      <c r="Q650">
        <f t="shared" si="62"/>
        <v>1644</v>
      </c>
      <c r="R650">
        <f t="shared" si="60"/>
        <v>0</v>
      </c>
      <c r="S650" s="12">
        <f t="shared" si="63"/>
        <v>41891.693379629629</v>
      </c>
      <c r="T650" s="13">
        <f t="shared" si="64"/>
        <v>41926.693379629629</v>
      </c>
      <c r="U650">
        <f t="shared" si="65"/>
        <v>2014</v>
      </c>
    </row>
    <row r="651" spans="1:21" ht="60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 s="9">
        <f t="shared" si="61"/>
        <v>140</v>
      </c>
      <c r="Q651">
        <f t="shared" si="62"/>
        <v>42.67</v>
      </c>
      <c r="R651">
        <f t="shared" si="60"/>
        <v>0</v>
      </c>
      <c r="S651" s="12">
        <f t="shared" si="63"/>
        <v>41877.912187499998</v>
      </c>
      <c r="T651" s="13">
        <f t="shared" si="64"/>
        <v>41898.912187499998</v>
      </c>
      <c r="U651">
        <f t="shared" si="65"/>
        <v>2014</v>
      </c>
    </row>
    <row r="652" spans="1:21" ht="60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 s="9">
        <f t="shared" si="61"/>
        <v>112</v>
      </c>
      <c r="Q652">
        <f t="shared" si="62"/>
        <v>35.130000000000003</v>
      </c>
      <c r="R652">
        <f t="shared" si="60"/>
        <v>0</v>
      </c>
      <c r="S652" s="12">
        <f t="shared" si="63"/>
        <v>41932.036851851852</v>
      </c>
      <c r="T652" s="13">
        <f t="shared" si="64"/>
        <v>41992.078518518523</v>
      </c>
      <c r="U652">
        <f t="shared" si="65"/>
        <v>2014</v>
      </c>
    </row>
    <row r="653" spans="1:21" ht="60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 s="9">
        <f t="shared" si="61"/>
        <v>101</v>
      </c>
      <c r="Q653">
        <f t="shared" si="62"/>
        <v>239.35</v>
      </c>
      <c r="R653">
        <f t="shared" si="60"/>
        <v>0</v>
      </c>
      <c r="S653" s="12">
        <f t="shared" si="63"/>
        <v>41956.017488425925</v>
      </c>
      <c r="T653" s="13">
        <f t="shared" si="64"/>
        <v>41986.017488425925</v>
      </c>
      <c r="U653">
        <f t="shared" si="65"/>
        <v>2014</v>
      </c>
    </row>
    <row r="654" spans="1:21" ht="60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 s="9">
        <f t="shared" si="61"/>
        <v>100</v>
      </c>
      <c r="Q654">
        <f t="shared" si="62"/>
        <v>107.64</v>
      </c>
      <c r="R654">
        <f t="shared" si="60"/>
        <v>0</v>
      </c>
      <c r="S654" s="12">
        <f t="shared" si="63"/>
        <v>42675.690393518518</v>
      </c>
      <c r="T654" s="13">
        <f t="shared" si="64"/>
        <v>42705.732060185182</v>
      </c>
      <c r="U654">
        <f t="shared" si="65"/>
        <v>2016</v>
      </c>
    </row>
    <row r="655" spans="1:21" ht="60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 s="9">
        <f t="shared" si="61"/>
        <v>141</v>
      </c>
      <c r="Q655">
        <f t="shared" si="62"/>
        <v>95.83</v>
      </c>
      <c r="R655">
        <f t="shared" si="60"/>
        <v>0</v>
      </c>
      <c r="S655" s="12">
        <f t="shared" si="63"/>
        <v>42199.618518518517</v>
      </c>
      <c r="T655" s="13">
        <f t="shared" si="64"/>
        <v>42236.618518518517</v>
      </c>
      <c r="U655">
        <f t="shared" si="65"/>
        <v>2015</v>
      </c>
    </row>
    <row r="656" spans="1:21" ht="60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 s="9">
        <f t="shared" si="61"/>
        <v>267</v>
      </c>
      <c r="Q656">
        <f t="shared" si="62"/>
        <v>31.66</v>
      </c>
      <c r="R656">
        <f t="shared" si="60"/>
        <v>0</v>
      </c>
      <c r="S656" s="12">
        <f t="shared" si="63"/>
        <v>42163.957326388889</v>
      </c>
      <c r="T656" s="13">
        <f t="shared" si="64"/>
        <v>42193.957326388889</v>
      </c>
      <c r="U656">
        <f t="shared" si="65"/>
        <v>2015</v>
      </c>
    </row>
    <row r="657" spans="1:21" ht="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 s="9">
        <f t="shared" si="61"/>
        <v>147</v>
      </c>
      <c r="Q657">
        <f t="shared" si="62"/>
        <v>42.89</v>
      </c>
      <c r="R657">
        <f t="shared" si="60"/>
        <v>0</v>
      </c>
      <c r="S657" s="12">
        <f t="shared" si="63"/>
        <v>42045.957314814819</v>
      </c>
      <c r="T657" s="13">
        <f t="shared" si="64"/>
        <v>42075.915648148148</v>
      </c>
      <c r="U657">
        <f t="shared" si="65"/>
        <v>2015</v>
      </c>
    </row>
    <row r="658" spans="1:21" ht="60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 s="9">
        <f t="shared" si="61"/>
        <v>214</v>
      </c>
      <c r="Q658">
        <f t="shared" si="62"/>
        <v>122.74</v>
      </c>
      <c r="R658">
        <f t="shared" si="60"/>
        <v>0</v>
      </c>
      <c r="S658" s="12">
        <f t="shared" si="63"/>
        <v>42417.804618055554</v>
      </c>
      <c r="T658" s="13">
        <f t="shared" si="64"/>
        <v>42477.762951388882</v>
      </c>
      <c r="U658">
        <f t="shared" si="65"/>
        <v>2016</v>
      </c>
    </row>
    <row r="659" spans="1:21" ht="60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 s="9">
        <f t="shared" si="61"/>
        <v>126</v>
      </c>
      <c r="Q659">
        <f t="shared" si="62"/>
        <v>190.45</v>
      </c>
      <c r="R659">
        <f t="shared" si="60"/>
        <v>0</v>
      </c>
      <c r="S659" s="12">
        <f t="shared" si="63"/>
        <v>42331.84574074074</v>
      </c>
      <c r="T659" s="13">
        <f t="shared" si="64"/>
        <v>42361.84574074074</v>
      </c>
      <c r="U659">
        <f t="shared" si="65"/>
        <v>2015</v>
      </c>
    </row>
    <row r="660" spans="1:21" ht="60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 s="9">
        <f t="shared" si="61"/>
        <v>104</v>
      </c>
      <c r="Q660">
        <f t="shared" si="62"/>
        <v>109.34</v>
      </c>
      <c r="R660">
        <f t="shared" si="60"/>
        <v>0</v>
      </c>
      <c r="S660" s="12">
        <f t="shared" si="63"/>
        <v>42179.160752314812</v>
      </c>
      <c r="T660" s="13">
        <f t="shared" si="64"/>
        <v>42211.75</v>
      </c>
      <c r="U660">
        <f t="shared" si="65"/>
        <v>2015</v>
      </c>
    </row>
    <row r="661" spans="1:2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 s="9">
        <f t="shared" si="61"/>
        <v>101</v>
      </c>
      <c r="Q661">
        <f t="shared" si="62"/>
        <v>143.66999999999999</v>
      </c>
      <c r="R661">
        <f t="shared" si="60"/>
        <v>0</v>
      </c>
      <c r="S661" s="12">
        <f t="shared" si="63"/>
        <v>42209.593692129631</v>
      </c>
      <c r="T661" s="13">
        <f t="shared" si="64"/>
        <v>42239.593692129631</v>
      </c>
      <c r="U661">
        <f t="shared" si="65"/>
        <v>2015</v>
      </c>
    </row>
    <row r="662" spans="1:21" ht="60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 s="9">
        <f t="shared" si="61"/>
        <v>3</v>
      </c>
      <c r="Q662">
        <f t="shared" si="62"/>
        <v>84.94</v>
      </c>
      <c r="R662">
        <f t="shared" si="60"/>
        <v>0</v>
      </c>
      <c r="S662" s="12">
        <f t="shared" si="63"/>
        <v>41922.741655092592</v>
      </c>
      <c r="T662" s="13">
        <f t="shared" si="64"/>
        <v>41952.783321759263</v>
      </c>
      <c r="U662">
        <f t="shared" si="65"/>
        <v>2014</v>
      </c>
    </row>
    <row r="663" spans="1:21" ht="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 s="9">
        <f t="shared" si="61"/>
        <v>1</v>
      </c>
      <c r="Q663">
        <f t="shared" si="62"/>
        <v>10.56</v>
      </c>
      <c r="R663">
        <f t="shared" si="60"/>
        <v>0</v>
      </c>
      <c r="S663" s="12">
        <f t="shared" si="63"/>
        <v>42636.645358796297</v>
      </c>
      <c r="T663" s="13">
        <f t="shared" si="64"/>
        <v>42666.645358796297</v>
      </c>
      <c r="U663">
        <f t="shared" si="65"/>
        <v>2016</v>
      </c>
    </row>
    <row r="664" spans="1:21" ht="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 s="9">
        <f t="shared" si="61"/>
        <v>0</v>
      </c>
      <c r="Q664">
        <f t="shared" si="62"/>
        <v>39</v>
      </c>
      <c r="R664">
        <f t="shared" si="60"/>
        <v>0</v>
      </c>
      <c r="S664" s="12">
        <f t="shared" si="63"/>
        <v>41990.438043981485</v>
      </c>
      <c r="T664" s="13">
        <f t="shared" si="64"/>
        <v>42020.438043981485</v>
      </c>
      <c r="U664">
        <f t="shared" si="65"/>
        <v>2014</v>
      </c>
    </row>
    <row r="665" spans="1:21" ht="60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 s="9">
        <f t="shared" si="61"/>
        <v>0</v>
      </c>
      <c r="Q665">
        <f t="shared" si="62"/>
        <v>100</v>
      </c>
      <c r="R665">
        <f t="shared" si="60"/>
        <v>0</v>
      </c>
      <c r="S665" s="12">
        <f t="shared" si="63"/>
        <v>42173.843240740738</v>
      </c>
      <c r="T665" s="13">
        <f t="shared" si="64"/>
        <v>42203.843240740738</v>
      </c>
      <c r="U665">
        <f t="shared" si="65"/>
        <v>2015</v>
      </c>
    </row>
    <row r="666" spans="1:21" ht="60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 s="9">
        <f t="shared" si="61"/>
        <v>8</v>
      </c>
      <c r="Q666">
        <f t="shared" si="62"/>
        <v>31.17</v>
      </c>
      <c r="R666">
        <f t="shared" si="60"/>
        <v>0</v>
      </c>
      <c r="S666" s="12">
        <f t="shared" si="63"/>
        <v>42077.666377314818</v>
      </c>
      <c r="T666" s="13">
        <f t="shared" si="64"/>
        <v>42107.666377314818</v>
      </c>
      <c r="U666">
        <f t="shared" si="65"/>
        <v>2015</v>
      </c>
    </row>
    <row r="667" spans="1:21" ht="60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 s="9">
        <f t="shared" si="61"/>
        <v>19</v>
      </c>
      <c r="Q667">
        <f t="shared" si="62"/>
        <v>155.33000000000001</v>
      </c>
      <c r="R667">
        <f t="shared" si="60"/>
        <v>0</v>
      </c>
      <c r="S667" s="12">
        <f t="shared" si="63"/>
        <v>42688.711354166662</v>
      </c>
      <c r="T667" s="13">
        <f t="shared" si="64"/>
        <v>42748.711354166662</v>
      </c>
      <c r="U667">
        <f t="shared" si="65"/>
        <v>2016</v>
      </c>
    </row>
    <row r="668" spans="1:21" ht="60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 s="9">
        <f t="shared" si="61"/>
        <v>0</v>
      </c>
      <c r="Q668">
        <f t="shared" si="62"/>
        <v>2</v>
      </c>
      <c r="R668">
        <f t="shared" si="60"/>
        <v>0</v>
      </c>
      <c r="S668" s="12">
        <f t="shared" si="63"/>
        <v>41838.832152777781</v>
      </c>
      <c r="T668" s="13">
        <f t="shared" si="64"/>
        <v>41868.832152777781</v>
      </c>
      <c r="U668">
        <f t="shared" si="65"/>
        <v>2014</v>
      </c>
    </row>
    <row r="669" spans="1:21" ht="60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 s="9">
        <f t="shared" si="61"/>
        <v>10</v>
      </c>
      <c r="Q669">
        <f t="shared" si="62"/>
        <v>178.93</v>
      </c>
      <c r="R669">
        <f t="shared" si="60"/>
        <v>0</v>
      </c>
      <c r="S669" s="12">
        <f t="shared" si="63"/>
        <v>42632.373414351852</v>
      </c>
      <c r="T669" s="13">
        <f t="shared" si="64"/>
        <v>42672.373414351852</v>
      </c>
      <c r="U669">
        <f t="shared" si="65"/>
        <v>2016</v>
      </c>
    </row>
    <row r="670" spans="1:21" ht="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 s="9">
        <f t="shared" si="61"/>
        <v>5</v>
      </c>
      <c r="Q670">
        <f t="shared" si="62"/>
        <v>27.36</v>
      </c>
      <c r="R670">
        <f t="shared" ref="R670:R733" si="66">IF(D670&lt;1000,1,0)</f>
        <v>0</v>
      </c>
      <c r="S670" s="12">
        <f t="shared" si="63"/>
        <v>42090.831273148149</v>
      </c>
      <c r="T670" s="13">
        <f t="shared" si="64"/>
        <v>42135.831273148149</v>
      </c>
      <c r="U670">
        <f t="shared" si="65"/>
        <v>2015</v>
      </c>
    </row>
    <row r="671" spans="1:21" ht="60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 s="9">
        <f t="shared" si="61"/>
        <v>22</v>
      </c>
      <c r="Q671">
        <f t="shared" si="62"/>
        <v>1536.25</v>
      </c>
      <c r="R671">
        <f t="shared" si="66"/>
        <v>0</v>
      </c>
      <c r="S671" s="12">
        <f t="shared" si="63"/>
        <v>42527.625671296293</v>
      </c>
      <c r="T671" s="13">
        <f t="shared" si="64"/>
        <v>42557.625671296293</v>
      </c>
      <c r="U671">
        <f t="shared" si="65"/>
        <v>2016</v>
      </c>
    </row>
    <row r="672" spans="1:21" ht="60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 s="9">
        <f t="shared" si="61"/>
        <v>29</v>
      </c>
      <c r="Q672">
        <f t="shared" si="62"/>
        <v>85</v>
      </c>
      <c r="R672">
        <f t="shared" si="66"/>
        <v>0</v>
      </c>
      <c r="S672" s="12">
        <f t="shared" si="63"/>
        <v>42506.709722222222</v>
      </c>
      <c r="T672" s="13">
        <f t="shared" si="64"/>
        <v>42540.340277777781</v>
      </c>
      <c r="U672">
        <f t="shared" si="65"/>
        <v>2016</v>
      </c>
    </row>
    <row r="673" spans="1:21" ht="60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 s="9">
        <f t="shared" si="61"/>
        <v>39</v>
      </c>
      <c r="Q673">
        <f t="shared" si="62"/>
        <v>788.53</v>
      </c>
      <c r="R673">
        <f t="shared" si="66"/>
        <v>0</v>
      </c>
      <c r="S673" s="12">
        <f t="shared" si="63"/>
        <v>41984.692731481482</v>
      </c>
      <c r="T673" s="13">
        <f t="shared" si="64"/>
        <v>42018.166666666672</v>
      </c>
      <c r="U673">
        <f t="shared" si="65"/>
        <v>2014</v>
      </c>
    </row>
    <row r="674" spans="1:21" ht="60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 s="9">
        <f t="shared" si="61"/>
        <v>22</v>
      </c>
      <c r="Q674">
        <f t="shared" si="62"/>
        <v>50.3</v>
      </c>
      <c r="R674">
        <f t="shared" si="66"/>
        <v>0</v>
      </c>
      <c r="S674" s="12">
        <f t="shared" si="63"/>
        <v>41974.219490740739</v>
      </c>
      <c r="T674" s="13">
        <f t="shared" si="64"/>
        <v>42005.207638888889</v>
      </c>
      <c r="U674">
        <f t="shared" si="65"/>
        <v>2014</v>
      </c>
    </row>
    <row r="675" spans="1:21" ht="60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 s="9">
        <f t="shared" si="61"/>
        <v>0</v>
      </c>
      <c r="Q675">
        <f t="shared" si="62"/>
        <v>68.33</v>
      </c>
      <c r="R675">
        <f t="shared" si="66"/>
        <v>0</v>
      </c>
      <c r="S675" s="12">
        <f t="shared" si="63"/>
        <v>41838.840474537035</v>
      </c>
      <c r="T675" s="13">
        <f t="shared" si="64"/>
        <v>41883.840474537035</v>
      </c>
      <c r="U675">
        <f t="shared" si="65"/>
        <v>2014</v>
      </c>
    </row>
    <row r="676" spans="1:21" ht="30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 s="9">
        <f t="shared" si="61"/>
        <v>0</v>
      </c>
      <c r="Q676">
        <f t="shared" si="62"/>
        <v>7.5</v>
      </c>
      <c r="R676">
        <f t="shared" si="66"/>
        <v>0</v>
      </c>
      <c r="S676" s="12">
        <f t="shared" si="63"/>
        <v>41803.116053240738</v>
      </c>
      <c r="T676" s="13">
        <f t="shared" si="64"/>
        <v>41863.116053240738</v>
      </c>
      <c r="U676">
        <f t="shared" si="65"/>
        <v>2014</v>
      </c>
    </row>
    <row r="677" spans="1:21" ht="60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 s="9">
        <f t="shared" si="61"/>
        <v>15</v>
      </c>
      <c r="Q677">
        <f t="shared" si="62"/>
        <v>34.270000000000003</v>
      </c>
      <c r="R677">
        <f t="shared" si="66"/>
        <v>0</v>
      </c>
      <c r="S677" s="12">
        <f t="shared" si="63"/>
        <v>41975.930601851855</v>
      </c>
      <c r="T677" s="13">
        <f t="shared" si="64"/>
        <v>42005.290972222225</v>
      </c>
      <c r="U677">
        <f t="shared" si="65"/>
        <v>2014</v>
      </c>
    </row>
    <row r="678" spans="1:21" ht="60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 s="9">
        <f t="shared" si="61"/>
        <v>1</v>
      </c>
      <c r="Q678">
        <f t="shared" si="62"/>
        <v>61.29</v>
      </c>
      <c r="R678">
        <f t="shared" si="66"/>
        <v>0</v>
      </c>
      <c r="S678" s="12">
        <f t="shared" si="63"/>
        <v>42012.768298611118</v>
      </c>
      <c r="T678" s="13">
        <f t="shared" si="64"/>
        <v>42042.768298611118</v>
      </c>
      <c r="U678">
        <f t="shared" si="65"/>
        <v>2015</v>
      </c>
    </row>
    <row r="679" spans="1:21" ht="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 s="9">
        <f t="shared" si="61"/>
        <v>26</v>
      </c>
      <c r="Q679">
        <f t="shared" si="62"/>
        <v>133.25</v>
      </c>
      <c r="R679">
        <f t="shared" si="66"/>
        <v>0</v>
      </c>
      <c r="S679" s="12">
        <f t="shared" si="63"/>
        <v>42504.403877314813</v>
      </c>
      <c r="T679" s="13">
        <f t="shared" si="64"/>
        <v>42549.403877314813</v>
      </c>
      <c r="U679">
        <f t="shared" si="65"/>
        <v>2016</v>
      </c>
    </row>
    <row r="680" spans="1:21" ht="60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 s="9">
        <f t="shared" si="61"/>
        <v>4</v>
      </c>
      <c r="Q680">
        <f t="shared" si="62"/>
        <v>65.180000000000007</v>
      </c>
      <c r="R680">
        <f t="shared" si="66"/>
        <v>0</v>
      </c>
      <c r="S680" s="12">
        <f t="shared" si="63"/>
        <v>42481.376597222217</v>
      </c>
      <c r="T680" s="13">
        <f t="shared" si="64"/>
        <v>42511.376597222217</v>
      </c>
      <c r="U680">
        <f t="shared" si="65"/>
        <v>2016</v>
      </c>
    </row>
    <row r="681" spans="1:21" ht="60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 s="9">
        <f t="shared" si="61"/>
        <v>15</v>
      </c>
      <c r="Q681">
        <f t="shared" si="62"/>
        <v>93.9</v>
      </c>
      <c r="R681">
        <f t="shared" si="66"/>
        <v>0</v>
      </c>
      <c r="S681" s="12">
        <f t="shared" si="63"/>
        <v>42556.695706018523</v>
      </c>
      <c r="T681" s="13">
        <f t="shared" si="64"/>
        <v>42616.695706018523</v>
      </c>
      <c r="U681">
        <f t="shared" si="65"/>
        <v>2016</v>
      </c>
    </row>
    <row r="682" spans="1:21" ht="60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 s="9">
        <f t="shared" si="61"/>
        <v>26</v>
      </c>
      <c r="Q682">
        <f t="shared" si="62"/>
        <v>150.65</v>
      </c>
      <c r="R682">
        <f t="shared" si="66"/>
        <v>0</v>
      </c>
      <c r="S682" s="12">
        <f t="shared" si="63"/>
        <v>41864.501516203702</v>
      </c>
      <c r="T682" s="13">
        <f t="shared" si="64"/>
        <v>41899.501516203702</v>
      </c>
      <c r="U682">
        <f t="shared" si="65"/>
        <v>2014</v>
      </c>
    </row>
    <row r="683" spans="1:21" ht="60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 s="9">
        <f t="shared" si="61"/>
        <v>0</v>
      </c>
      <c r="Q683">
        <f t="shared" si="62"/>
        <v>1</v>
      </c>
      <c r="R683">
        <f t="shared" si="66"/>
        <v>0</v>
      </c>
      <c r="S683" s="12">
        <f t="shared" si="63"/>
        <v>42639.805601851855</v>
      </c>
      <c r="T683" s="13">
        <f t="shared" si="64"/>
        <v>42669.805601851855</v>
      </c>
      <c r="U683">
        <f t="shared" si="65"/>
        <v>2016</v>
      </c>
    </row>
    <row r="684" spans="1:21" ht="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 s="9">
        <f t="shared" si="61"/>
        <v>0</v>
      </c>
      <c r="Q684">
        <f t="shared" si="62"/>
        <v>13.25</v>
      </c>
      <c r="R684">
        <f t="shared" si="66"/>
        <v>0</v>
      </c>
      <c r="S684" s="12">
        <f t="shared" si="63"/>
        <v>42778.765300925923</v>
      </c>
      <c r="T684" s="13">
        <f t="shared" si="64"/>
        <v>42808.723634259266</v>
      </c>
      <c r="U684">
        <f t="shared" si="65"/>
        <v>2017</v>
      </c>
    </row>
    <row r="685" spans="1:21" ht="60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 s="9">
        <f t="shared" si="61"/>
        <v>1</v>
      </c>
      <c r="Q685">
        <f t="shared" si="62"/>
        <v>99.33</v>
      </c>
      <c r="R685">
        <f t="shared" si="66"/>
        <v>0</v>
      </c>
      <c r="S685" s="12">
        <f t="shared" si="63"/>
        <v>42634.900046296301</v>
      </c>
      <c r="T685" s="13">
        <f t="shared" si="64"/>
        <v>42674.900046296301</v>
      </c>
      <c r="U685">
        <f t="shared" si="65"/>
        <v>2016</v>
      </c>
    </row>
    <row r="686" spans="1:21" ht="30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 s="9">
        <f t="shared" si="61"/>
        <v>7</v>
      </c>
      <c r="Q686">
        <f t="shared" si="62"/>
        <v>177.39</v>
      </c>
      <c r="R686">
        <f t="shared" si="66"/>
        <v>0</v>
      </c>
      <c r="S686" s="12">
        <f t="shared" si="63"/>
        <v>41809.473275462966</v>
      </c>
      <c r="T686" s="13">
        <f t="shared" si="64"/>
        <v>41845.125</v>
      </c>
      <c r="U686">
        <f t="shared" si="65"/>
        <v>2014</v>
      </c>
    </row>
    <row r="687" spans="1:21" ht="60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 s="9">
        <f t="shared" si="61"/>
        <v>28</v>
      </c>
      <c r="Q687">
        <f t="shared" si="62"/>
        <v>55.3</v>
      </c>
      <c r="R687">
        <f t="shared" si="66"/>
        <v>0</v>
      </c>
      <c r="S687" s="12">
        <f t="shared" si="63"/>
        <v>41971.866574074069</v>
      </c>
      <c r="T687" s="13">
        <f t="shared" si="64"/>
        <v>42016.866574074069</v>
      </c>
      <c r="U687">
        <f t="shared" si="65"/>
        <v>2014</v>
      </c>
    </row>
    <row r="688" spans="1:21" ht="60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 t="s">
        <v>7235</v>
      </c>
      <c r="M688" t="b">
        <v>0</v>
      </c>
      <c r="N688" t="s">
        <v>8275</v>
      </c>
      <c r="O688" t="s">
        <v>8277</v>
      </c>
      <c r="P688" s="9">
        <f t="shared" si="61"/>
        <v>0</v>
      </c>
      <c r="Q688">
        <f t="shared" si="62"/>
        <v>0</v>
      </c>
      <c r="R688">
        <f t="shared" si="66"/>
        <v>0</v>
      </c>
      <c r="S688" s="12">
        <f t="shared" si="63"/>
        <v>42189.673263888893</v>
      </c>
      <c r="T688" s="13">
        <f t="shared" si="64"/>
        <v>42219.673263888893</v>
      </c>
      <c r="U688">
        <f t="shared" si="65"/>
        <v>2015</v>
      </c>
    </row>
    <row r="689" spans="1:21" ht="60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 s="9">
        <f t="shared" si="61"/>
        <v>4</v>
      </c>
      <c r="Q689">
        <f t="shared" si="62"/>
        <v>591.66999999999996</v>
      </c>
      <c r="R689">
        <f t="shared" si="66"/>
        <v>0</v>
      </c>
      <c r="S689" s="12">
        <f t="shared" si="63"/>
        <v>42711.750613425931</v>
      </c>
      <c r="T689" s="13">
        <f t="shared" si="64"/>
        <v>42771.750613425931</v>
      </c>
      <c r="U689">
        <f t="shared" si="65"/>
        <v>2016</v>
      </c>
    </row>
    <row r="690" spans="1:21" ht="60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 s="9">
        <f t="shared" si="61"/>
        <v>73</v>
      </c>
      <c r="Q690">
        <f t="shared" si="62"/>
        <v>405.5</v>
      </c>
      <c r="R690">
        <f t="shared" si="66"/>
        <v>0</v>
      </c>
      <c r="S690" s="12">
        <f t="shared" si="63"/>
        <v>42262.104780092588</v>
      </c>
      <c r="T690" s="13">
        <f t="shared" si="64"/>
        <v>42292.104780092588</v>
      </c>
      <c r="U690">
        <f t="shared" si="65"/>
        <v>2015</v>
      </c>
    </row>
    <row r="691" spans="1:21" ht="60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 s="9">
        <f t="shared" si="61"/>
        <v>58</v>
      </c>
      <c r="Q691">
        <f t="shared" si="62"/>
        <v>343.15</v>
      </c>
      <c r="R691">
        <f t="shared" si="66"/>
        <v>0</v>
      </c>
      <c r="S691" s="12">
        <f t="shared" si="63"/>
        <v>42675.66778935185</v>
      </c>
      <c r="T691" s="13">
        <f t="shared" si="64"/>
        <v>42712.207638888889</v>
      </c>
      <c r="U691">
        <f t="shared" si="65"/>
        <v>2016</v>
      </c>
    </row>
    <row r="692" spans="1:21" ht="30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 s="9">
        <f t="shared" si="61"/>
        <v>12</v>
      </c>
      <c r="Q692">
        <f t="shared" si="62"/>
        <v>72.59</v>
      </c>
      <c r="R692">
        <f t="shared" si="66"/>
        <v>0</v>
      </c>
      <c r="S692" s="12">
        <f t="shared" si="63"/>
        <v>42579.634733796294</v>
      </c>
      <c r="T692" s="13">
        <f t="shared" si="64"/>
        <v>42622.25</v>
      </c>
      <c r="U692">
        <f t="shared" si="65"/>
        <v>2016</v>
      </c>
    </row>
    <row r="693" spans="1:21" ht="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 s="9">
        <f t="shared" si="61"/>
        <v>1</v>
      </c>
      <c r="Q693">
        <f t="shared" si="62"/>
        <v>26</v>
      </c>
      <c r="R693">
        <f t="shared" si="66"/>
        <v>0</v>
      </c>
      <c r="S693" s="12">
        <f t="shared" si="63"/>
        <v>42158.028310185182</v>
      </c>
      <c r="T693" s="13">
        <f t="shared" si="64"/>
        <v>42186.028310185182</v>
      </c>
      <c r="U693">
        <f t="shared" si="65"/>
        <v>2015</v>
      </c>
    </row>
    <row r="694" spans="1:21" ht="60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 s="9">
        <f t="shared" si="61"/>
        <v>7</v>
      </c>
      <c r="Q694">
        <f t="shared" si="62"/>
        <v>6.5</v>
      </c>
      <c r="R694">
        <f t="shared" si="66"/>
        <v>0</v>
      </c>
      <c r="S694" s="12">
        <f t="shared" si="63"/>
        <v>42696.37572916667</v>
      </c>
      <c r="T694" s="13">
        <f t="shared" si="64"/>
        <v>42726.37572916667</v>
      </c>
      <c r="U694">
        <f t="shared" si="65"/>
        <v>2016</v>
      </c>
    </row>
    <row r="695" spans="1:21" ht="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 s="9">
        <f t="shared" si="61"/>
        <v>35</v>
      </c>
      <c r="Q695">
        <f t="shared" si="62"/>
        <v>119.39</v>
      </c>
      <c r="R695">
        <f t="shared" si="66"/>
        <v>0</v>
      </c>
      <c r="S695" s="12">
        <f t="shared" si="63"/>
        <v>42094.808182870373</v>
      </c>
      <c r="T695" s="13">
        <f t="shared" si="64"/>
        <v>42124.808182870373</v>
      </c>
      <c r="U695">
        <f t="shared" si="65"/>
        <v>2015</v>
      </c>
    </row>
    <row r="696" spans="1:21" ht="60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 s="9">
        <f t="shared" si="61"/>
        <v>0</v>
      </c>
      <c r="Q696">
        <f t="shared" si="62"/>
        <v>84.29</v>
      </c>
      <c r="R696">
        <f t="shared" si="66"/>
        <v>0</v>
      </c>
      <c r="S696" s="12">
        <f t="shared" si="63"/>
        <v>42737.663877314815</v>
      </c>
      <c r="T696" s="13">
        <f t="shared" si="64"/>
        <v>42767.663877314815</v>
      </c>
      <c r="U696">
        <f t="shared" si="65"/>
        <v>2017</v>
      </c>
    </row>
    <row r="697" spans="1:21" ht="60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 s="9">
        <f t="shared" si="61"/>
        <v>1</v>
      </c>
      <c r="Q697">
        <f t="shared" si="62"/>
        <v>90.86</v>
      </c>
      <c r="R697">
        <f t="shared" si="66"/>
        <v>0</v>
      </c>
      <c r="S697" s="12">
        <f t="shared" si="63"/>
        <v>41913.521064814813</v>
      </c>
      <c r="T697" s="13">
        <f t="shared" si="64"/>
        <v>41943.521064814813</v>
      </c>
      <c r="U697">
        <f t="shared" si="65"/>
        <v>2014</v>
      </c>
    </row>
    <row r="698" spans="1:21" ht="30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 s="9">
        <f t="shared" si="61"/>
        <v>0</v>
      </c>
      <c r="Q698">
        <f t="shared" si="62"/>
        <v>1</v>
      </c>
      <c r="R698">
        <f t="shared" si="66"/>
        <v>0</v>
      </c>
      <c r="S698" s="12">
        <f t="shared" si="63"/>
        <v>41815.927106481482</v>
      </c>
      <c r="T698" s="13">
        <f t="shared" si="64"/>
        <v>41845.927106481482</v>
      </c>
      <c r="U698">
        <f t="shared" si="65"/>
        <v>2014</v>
      </c>
    </row>
    <row r="699" spans="1:21" ht="60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 s="9">
        <f t="shared" si="61"/>
        <v>46</v>
      </c>
      <c r="Q699">
        <f t="shared" si="62"/>
        <v>20.34</v>
      </c>
      <c r="R699">
        <f t="shared" si="66"/>
        <v>0</v>
      </c>
      <c r="S699" s="12">
        <f t="shared" si="63"/>
        <v>42388.523020833338</v>
      </c>
      <c r="T699" s="13">
        <f t="shared" si="64"/>
        <v>42403.523020833338</v>
      </c>
      <c r="U699">
        <f t="shared" si="65"/>
        <v>2016</v>
      </c>
    </row>
    <row r="700" spans="1:21" ht="60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 s="9">
        <f t="shared" si="61"/>
        <v>15</v>
      </c>
      <c r="Q700">
        <f t="shared" si="62"/>
        <v>530.69000000000005</v>
      </c>
      <c r="R700">
        <f t="shared" si="66"/>
        <v>0</v>
      </c>
      <c r="S700" s="12">
        <f t="shared" si="63"/>
        <v>41866.931076388886</v>
      </c>
      <c r="T700" s="13">
        <f t="shared" si="64"/>
        <v>41900.083333333336</v>
      </c>
      <c r="U700">
        <f t="shared" si="65"/>
        <v>2014</v>
      </c>
    </row>
    <row r="701" spans="1:21" ht="60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 s="9">
        <f t="shared" si="61"/>
        <v>82</v>
      </c>
      <c r="Q701">
        <f t="shared" si="62"/>
        <v>120.39</v>
      </c>
      <c r="R701">
        <f t="shared" si="66"/>
        <v>0</v>
      </c>
      <c r="S701" s="12">
        <f t="shared" si="63"/>
        <v>41563.485509259262</v>
      </c>
      <c r="T701" s="13">
        <f t="shared" si="64"/>
        <v>41600.666666666664</v>
      </c>
      <c r="U701">
        <f t="shared" si="65"/>
        <v>2013</v>
      </c>
    </row>
    <row r="702" spans="1:21" ht="60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 s="9">
        <f t="shared" si="61"/>
        <v>3</v>
      </c>
      <c r="Q702">
        <f t="shared" si="62"/>
        <v>13</v>
      </c>
      <c r="R702">
        <f t="shared" si="66"/>
        <v>0</v>
      </c>
      <c r="S702" s="12">
        <f t="shared" si="63"/>
        <v>42715.688437500001</v>
      </c>
      <c r="T702" s="13">
        <f t="shared" si="64"/>
        <v>42745.688437500001</v>
      </c>
      <c r="U702">
        <f t="shared" si="65"/>
        <v>2016</v>
      </c>
    </row>
    <row r="703" spans="1:21" ht="60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 s="9">
        <f t="shared" si="61"/>
        <v>27</v>
      </c>
      <c r="Q703">
        <f t="shared" si="62"/>
        <v>291.33</v>
      </c>
      <c r="R703">
        <f t="shared" si="66"/>
        <v>0</v>
      </c>
      <c r="S703" s="12">
        <f t="shared" si="63"/>
        <v>41813.662962962961</v>
      </c>
      <c r="T703" s="13">
        <f t="shared" si="64"/>
        <v>41843.662962962961</v>
      </c>
      <c r="U703">
        <f t="shared" si="65"/>
        <v>2014</v>
      </c>
    </row>
    <row r="704" spans="1:21" ht="60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 s="9">
        <f t="shared" si="61"/>
        <v>31</v>
      </c>
      <c r="Q704">
        <f t="shared" si="62"/>
        <v>124.92</v>
      </c>
      <c r="R704">
        <f t="shared" si="66"/>
        <v>0</v>
      </c>
      <c r="S704" s="12">
        <f t="shared" si="63"/>
        <v>42668.726701388892</v>
      </c>
      <c r="T704" s="13">
        <f t="shared" si="64"/>
        <v>42698.768368055549</v>
      </c>
      <c r="U704">
        <f t="shared" si="65"/>
        <v>2016</v>
      </c>
    </row>
    <row r="705" spans="1:21" ht="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 s="9">
        <f t="shared" si="61"/>
        <v>6</v>
      </c>
      <c r="Q705">
        <f t="shared" si="62"/>
        <v>119.57</v>
      </c>
      <c r="R705">
        <f t="shared" si="66"/>
        <v>0</v>
      </c>
      <c r="S705" s="12">
        <f t="shared" si="63"/>
        <v>42711.950798611113</v>
      </c>
      <c r="T705" s="13">
        <f t="shared" si="64"/>
        <v>42766.98055555555</v>
      </c>
      <c r="U705">
        <f t="shared" si="65"/>
        <v>2016</v>
      </c>
    </row>
    <row r="706" spans="1:21" ht="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 s="9">
        <f t="shared" ref="P706:P769" si="67">ROUND(E706/D706*100,0)</f>
        <v>1</v>
      </c>
      <c r="Q706">
        <f t="shared" ref="Q706:Q769" si="68">IFERROR(ROUND(E706/L706,2),0)</f>
        <v>120.25</v>
      </c>
      <c r="R706">
        <f t="shared" si="66"/>
        <v>0</v>
      </c>
      <c r="S706" s="12">
        <f t="shared" ref="S706:S769" si="69">(((J706/60)/60)/24)+DATE(1970,1,1)</f>
        <v>42726.192916666667</v>
      </c>
      <c r="T706" s="13">
        <f t="shared" ref="T706:T769" si="70">(((I706/60)/60)/24)+DATE(1970,1,1)</f>
        <v>42786.192916666667</v>
      </c>
      <c r="U706">
        <f t="shared" ref="U706:U769" si="71">YEAR(S706)</f>
        <v>2016</v>
      </c>
    </row>
    <row r="707" spans="1:21" ht="30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 s="9">
        <f t="shared" si="67"/>
        <v>1</v>
      </c>
      <c r="Q707">
        <f t="shared" si="68"/>
        <v>195.4</v>
      </c>
      <c r="R707">
        <f t="shared" si="66"/>
        <v>0</v>
      </c>
      <c r="S707" s="12">
        <f t="shared" si="69"/>
        <v>42726.491643518515</v>
      </c>
      <c r="T707" s="13">
        <f t="shared" si="70"/>
        <v>42756.491643518515</v>
      </c>
      <c r="U707">
        <f t="shared" si="71"/>
        <v>2016</v>
      </c>
    </row>
    <row r="708" spans="1:21" ht="60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 t="s">
        <v>7235</v>
      </c>
      <c r="M708" t="b">
        <v>0</v>
      </c>
      <c r="N708" t="s">
        <v>8275</v>
      </c>
      <c r="O708" t="s">
        <v>8277</v>
      </c>
      <c r="P708" s="9">
        <f t="shared" si="67"/>
        <v>0</v>
      </c>
      <c r="Q708">
        <f t="shared" si="68"/>
        <v>0</v>
      </c>
      <c r="R708">
        <f t="shared" si="66"/>
        <v>0</v>
      </c>
      <c r="S708" s="12">
        <f t="shared" si="69"/>
        <v>42676.995173611111</v>
      </c>
      <c r="T708" s="13">
        <f t="shared" si="70"/>
        <v>42718.777083333334</v>
      </c>
      <c r="U708">
        <f t="shared" si="71"/>
        <v>2016</v>
      </c>
    </row>
    <row r="709" spans="1:21" ht="60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 s="9">
        <f t="shared" si="67"/>
        <v>79</v>
      </c>
      <c r="Q709">
        <f t="shared" si="68"/>
        <v>117.7</v>
      </c>
      <c r="R709">
        <f t="shared" si="66"/>
        <v>0</v>
      </c>
      <c r="S709" s="12">
        <f t="shared" si="69"/>
        <v>42696.663506944446</v>
      </c>
      <c r="T709" s="13">
        <f t="shared" si="70"/>
        <v>42736.663506944446</v>
      </c>
      <c r="U709">
        <f t="shared" si="71"/>
        <v>2016</v>
      </c>
    </row>
    <row r="710" spans="1:21" ht="60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 s="9">
        <f t="shared" si="67"/>
        <v>22</v>
      </c>
      <c r="Q710">
        <f t="shared" si="68"/>
        <v>23.95</v>
      </c>
      <c r="R710">
        <f t="shared" si="66"/>
        <v>0</v>
      </c>
      <c r="S710" s="12">
        <f t="shared" si="69"/>
        <v>41835.581018518518</v>
      </c>
      <c r="T710" s="13">
        <f t="shared" si="70"/>
        <v>41895.581018518518</v>
      </c>
      <c r="U710">
        <f t="shared" si="71"/>
        <v>2014</v>
      </c>
    </row>
    <row r="711" spans="1:21" ht="30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 s="9">
        <f t="shared" si="67"/>
        <v>0</v>
      </c>
      <c r="Q711">
        <f t="shared" si="68"/>
        <v>30.5</v>
      </c>
      <c r="R711">
        <f t="shared" si="66"/>
        <v>0</v>
      </c>
      <c r="S711" s="12">
        <f t="shared" si="69"/>
        <v>41948.041192129633</v>
      </c>
      <c r="T711" s="13">
        <f t="shared" si="70"/>
        <v>41978.041192129633</v>
      </c>
      <c r="U711">
        <f t="shared" si="71"/>
        <v>2014</v>
      </c>
    </row>
    <row r="712" spans="1:21" ht="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 t="s">
        <v>7235</v>
      </c>
      <c r="M712" t="b">
        <v>0</v>
      </c>
      <c r="N712" t="s">
        <v>8275</v>
      </c>
      <c r="O712" t="s">
        <v>8277</v>
      </c>
      <c r="P712" s="9">
        <f t="shared" si="67"/>
        <v>0</v>
      </c>
      <c r="Q712">
        <f t="shared" si="68"/>
        <v>0</v>
      </c>
      <c r="R712">
        <f t="shared" si="66"/>
        <v>0</v>
      </c>
      <c r="S712" s="12">
        <f t="shared" si="69"/>
        <v>41837.984976851854</v>
      </c>
      <c r="T712" s="13">
        <f t="shared" si="70"/>
        <v>41871.030555555553</v>
      </c>
      <c r="U712">
        <f t="shared" si="71"/>
        <v>2014</v>
      </c>
    </row>
    <row r="713" spans="1:21" ht="60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 s="9">
        <f t="shared" si="67"/>
        <v>34</v>
      </c>
      <c r="Q713">
        <f t="shared" si="68"/>
        <v>99.97</v>
      </c>
      <c r="R713">
        <f t="shared" si="66"/>
        <v>0</v>
      </c>
      <c r="S713" s="12">
        <f t="shared" si="69"/>
        <v>42678.459120370375</v>
      </c>
      <c r="T713" s="13">
        <f t="shared" si="70"/>
        <v>42718.500787037032</v>
      </c>
      <c r="U713">
        <f t="shared" si="71"/>
        <v>2016</v>
      </c>
    </row>
    <row r="714" spans="1:21" ht="60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 s="9">
        <f t="shared" si="67"/>
        <v>0</v>
      </c>
      <c r="Q714">
        <f t="shared" si="68"/>
        <v>26.25</v>
      </c>
      <c r="R714">
        <f t="shared" si="66"/>
        <v>0</v>
      </c>
      <c r="S714" s="12">
        <f t="shared" si="69"/>
        <v>42384.680925925932</v>
      </c>
      <c r="T714" s="13">
        <f t="shared" si="70"/>
        <v>42414.680925925932</v>
      </c>
      <c r="U714">
        <f t="shared" si="71"/>
        <v>2016</v>
      </c>
    </row>
    <row r="715" spans="1:21" ht="60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 s="9">
        <f t="shared" si="67"/>
        <v>1</v>
      </c>
      <c r="Q715">
        <f t="shared" si="68"/>
        <v>199</v>
      </c>
      <c r="R715">
        <f t="shared" si="66"/>
        <v>0</v>
      </c>
      <c r="S715" s="12">
        <f t="shared" si="69"/>
        <v>42496.529305555552</v>
      </c>
      <c r="T715" s="13">
        <f t="shared" si="70"/>
        <v>42526.529305555552</v>
      </c>
      <c r="U715">
        <f t="shared" si="71"/>
        <v>2016</v>
      </c>
    </row>
    <row r="716" spans="1:21" ht="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 s="9">
        <f t="shared" si="67"/>
        <v>15</v>
      </c>
      <c r="Q716">
        <f t="shared" si="68"/>
        <v>80.319999999999993</v>
      </c>
      <c r="R716">
        <f t="shared" si="66"/>
        <v>0</v>
      </c>
      <c r="S716" s="12">
        <f t="shared" si="69"/>
        <v>42734.787986111114</v>
      </c>
      <c r="T716" s="13">
        <f t="shared" si="70"/>
        <v>42794.787986111114</v>
      </c>
      <c r="U716">
        <f t="shared" si="71"/>
        <v>2016</v>
      </c>
    </row>
    <row r="717" spans="1:21" ht="60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 s="9">
        <f t="shared" si="67"/>
        <v>5</v>
      </c>
      <c r="Q717">
        <f t="shared" si="68"/>
        <v>115.75</v>
      </c>
      <c r="R717">
        <f t="shared" si="66"/>
        <v>0</v>
      </c>
      <c r="S717" s="12">
        <f t="shared" si="69"/>
        <v>42273.090740740736</v>
      </c>
      <c r="T717" s="13">
        <f t="shared" si="70"/>
        <v>42313.132407407407</v>
      </c>
      <c r="U717">
        <f t="shared" si="71"/>
        <v>2015</v>
      </c>
    </row>
    <row r="718" spans="1:21" ht="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 s="9">
        <f t="shared" si="67"/>
        <v>10</v>
      </c>
      <c r="Q718">
        <f t="shared" si="68"/>
        <v>44.69</v>
      </c>
      <c r="R718">
        <f t="shared" si="66"/>
        <v>0</v>
      </c>
      <c r="S718" s="12">
        <f t="shared" si="69"/>
        <v>41940.658645833333</v>
      </c>
      <c r="T718" s="13">
        <f t="shared" si="70"/>
        <v>41974</v>
      </c>
      <c r="U718">
        <f t="shared" si="71"/>
        <v>2014</v>
      </c>
    </row>
    <row r="719" spans="1:21" ht="30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 s="9">
        <f t="shared" si="67"/>
        <v>0</v>
      </c>
      <c r="Q719">
        <f t="shared" si="68"/>
        <v>76.25</v>
      </c>
      <c r="R719">
        <f t="shared" si="66"/>
        <v>0</v>
      </c>
      <c r="S719" s="12">
        <f t="shared" si="69"/>
        <v>41857.854189814818</v>
      </c>
      <c r="T719" s="13">
        <f t="shared" si="70"/>
        <v>41887.854189814818</v>
      </c>
      <c r="U719">
        <f t="shared" si="71"/>
        <v>2014</v>
      </c>
    </row>
    <row r="720" spans="1:21" ht="60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 s="9">
        <f t="shared" si="67"/>
        <v>1</v>
      </c>
      <c r="Q720">
        <f t="shared" si="68"/>
        <v>22.5</v>
      </c>
      <c r="R720">
        <f t="shared" si="66"/>
        <v>0</v>
      </c>
      <c r="S720" s="12">
        <f t="shared" si="69"/>
        <v>42752.845451388886</v>
      </c>
      <c r="T720" s="13">
        <f t="shared" si="70"/>
        <v>42784.249305555553</v>
      </c>
      <c r="U720">
        <f t="shared" si="71"/>
        <v>2017</v>
      </c>
    </row>
    <row r="721" spans="1:21" ht="60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 s="9">
        <f t="shared" si="67"/>
        <v>1</v>
      </c>
      <c r="Q721">
        <f t="shared" si="68"/>
        <v>19.399999999999999</v>
      </c>
      <c r="R721">
        <f t="shared" si="66"/>
        <v>0</v>
      </c>
      <c r="S721" s="12">
        <f t="shared" si="69"/>
        <v>42409.040231481486</v>
      </c>
      <c r="T721" s="13">
        <f t="shared" si="70"/>
        <v>42423.040231481486</v>
      </c>
      <c r="U721">
        <f t="shared" si="71"/>
        <v>2016</v>
      </c>
    </row>
    <row r="722" spans="1:21" ht="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 s="9">
        <f t="shared" si="67"/>
        <v>144</v>
      </c>
      <c r="Q722">
        <f t="shared" si="68"/>
        <v>66.709999999999994</v>
      </c>
      <c r="R722">
        <f t="shared" si="66"/>
        <v>0</v>
      </c>
      <c r="S722" s="12">
        <f t="shared" si="69"/>
        <v>40909.649201388893</v>
      </c>
      <c r="T722" s="13">
        <f t="shared" si="70"/>
        <v>40937.649201388893</v>
      </c>
      <c r="U722">
        <f t="shared" si="71"/>
        <v>2012</v>
      </c>
    </row>
    <row r="723" spans="1:21" ht="60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 s="9">
        <f t="shared" si="67"/>
        <v>122</v>
      </c>
      <c r="Q723">
        <f t="shared" si="68"/>
        <v>84.14</v>
      </c>
      <c r="R723">
        <f t="shared" si="66"/>
        <v>0</v>
      </c>
      <c r="S723" s="12">
        <f t="shared" si="69"/>
        <v>41807.571840277778</v>
      </c>
      <c r="T723" s="13">
        <f t="shared" si="70"/>
        <v>41852.571840277778</v>
      </c>
      <c r="U723">
        <f t="shared" si="71"/>
        <v>2014</v>
      </c>
    </row>
    <row r="724" spans="1:21" ht="60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 s="9">
        <f t="shared" si="67"/>
        <v>132</v>
      </c>
      <c r="Q724">
        <f t="shared" si="68"/>
        <v>215.73</v>
      </c>
      <c r="R724">
        <f t="shared" si="66"/>
        <v>0</v>
      </c>
      <c r="S724" s="12">
        <f t="shared" si="69"/>
        <v>40977.805300925924</v>
      </c>
      <c r="T724" s="13">
        <f t="shared" si="70"/>
        <v>41007.76363425926</v>
      </c>
      <c r="U724">
        <f t="shared" si="71"/>
        <v>2012</v>
      </c>
    </row>
    <row r="725" spans="1:21" ht="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 s="9">
        <f t="shared" si="67"/>
        <v>109</v>
      </c>
      <c r="Q725">
        <f t="shared" si="68"/>
        <v>54.69</v>
      </c>
      <c r="R725">
        <f t="shared" si="66"/>
        <v>0</v>
      </c>
      <c r="S725" s="12">
        <f t="shared" si="69"/>
        <v>42184.816539351858</v>
      </c>
      <c r="T725" s="13">
        <f t="shared" si="70"/>
        <v>42215.165972222225</v>
      </c>
      <c r="U725">
        <f t="shared" si="71"/>
        <v>2015</v>
      </c>
    </row>
    <row r="726" spans="1:21" ht="60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 s="9">
        <f t="shared" si="67"/>
        <v>105</v>
      </c>
      <c r="Q726">
        <f t="shared" si="68"/>
        <v>51.63</v>
      </c>
      <c r="R726">
        <f t="shared" si="66"/>
        <v>0</v>
      </c>
      <c r="S726" s="12">
        <f t="shared" si="69"/>
        <v>40694.638460648144</v>
      </c>
      <c r="T726" s="13">
        <f t="shared" si="70"/>
        <v>40724.638460648144</v>
      </c>
      <c r="U726">
        <f t="shared" si="71"/>
        <v>2011</v>
      </c>
    </row>
    <row r="727" spans="1:21" ht="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 s="9">
        <f t="shared" si="67"/>
        <v>100</v>
      </c>
      <c r="Q727">
        <f t="shared" si="68"/>
        <v>143.36000000000001</v>
      </c>
      <c r="R727">
        <f t="shared" si="66"/>
        <v>0</v>
      </c>
      <c r="S727" s="12">
        <f t="shared" si="69"/>
        <v>42321.626296296294</v>
      </c>
      <c r="T727" s="13">
        <f t="shared" si="70"/>
        <v>42351.626296296294</v>
      </c>
      <c r="U727">
        <f t="shared" si="71"/>
        <v>2015</v>
      </c>
    </row>
    <row r="728" spans="1:21" ht="60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 s="9">
        <f t="shared" si="67"/>
        <v>101</v>
      </c>
      <c r="Q728">
        <f t="shared" si="68"/>
        <v>72.430000000000007</v>
      </c>
      <c r="R728">
        <f t="shared" si="66"/>
        <v>0</v>
      </c>
      <c r="S728" s="12">
        <f t="shared" si="69"/>
        <v>41346.042673611111</v>
      </c>
      <c r="T728" s="13">
        <f t="shared" si="70"/>
        <v>41376.042673611111</v>
      </c>
      <c r="U728">
        <f t="shared" si="71"/>
        <v>2013</v>
      </c>
    </row>
    <row r="729" spans="1:21" ht="60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 s="9">
        <f t="shared" si="67"/>
        <v>156</v>
      </c>
      <c r="Q729">
        <f t="shared" si="68"/>
        <v>36.53</v>
      </c>
      <c r="R729">
        <f t="shared" si="66"/>
        <v>0</v>
      </c>
      <c r="S729" s="12">
        <f t="shared" si="69"/>
        <v>41247.020243055551</v>
      </c>
      <c r="T729" s="13">
        <f t="shared" si="70"/>
        <v>41288.888888888891</v>
      </c>
      <c r="U729">
        <f t="shared" si="71"/>
        <v>2012</v>
      </c>
    </row>
    <row r="730" spans="1:21" ht="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 s="9">
        <f t="shared" si="67"/>
        <v>106</v>
      </c>
      <c r="Q730">
        <f t="shared" si="68"/>
        <v>60.9</v>
      </c>
      <c r="R730">
        <f t="shared" si="66"/>
        <v>0</v>
      </c>
      <c r="S730" s="12">
        <f t="shared" si="69"/>
        <v>40731.837465277778</v>
      </c>
      <c r="T730" s="13">
        <f t="shared" si="70"/>
        <v>40776.837465277778</v>
      </c>
      <c r="U730">
        <f t="shared" si="71"/>
        <v>2011</v>
      </c>
    </row>
    <row r="731" spans="1:21" ht="60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 s="9">
        <f t="shared" si="67"/>
        <v>131</v>
      </c>
      <c r="Q731">
        <f t="shared" si="68"/>
        <v>43.55</v>
      </c>
      <c r="R731">
        <f t="shared" si="66"/>
        <v>0</v>
      </c>
      <c r="S731" s="12">
        <f t="shared" si="69"/>
        <v>41111.185891203706</v>
      </c>
      <c r="T731" s="13">
        <f t="shared" si="70"/>
        <v>41171.185891203706</v>
      </c>
      <c r="U731">
        <f t="shared" si="71"/>
        <v>2012</v>
      </c>
    </row>
    <row r="732" spans="1:21" ht="30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 s="9">
        <f t="shared" si="67"/>
        <v>132</v>
      </c>
      <c r="Q732">
        <f t="shared" si="68"/>
        <v>99.77</v>
      </c>
      <c r="R732">
        <f t="shared" si="66"/>
        <v>0</v>
      </c>
      <c r="S732" s="12">
        <f t="shared" si="69"/>
        <v>40854.745266203703</v>
      </c>
      <c r="T732" s="13">
        <f t="shared" si="70"/>
        <v>40884.745266203703</v>
      </c>
      <c r="U732">
        <f t="shared" si="71"/>
        <v>2011</v>
      </c>
    </row>
    <row r="733" spans="1:21" ht="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 s="9">
        <f t="shared" si="67"/>
        <v>126</v>
      </c>
      <c r="Q733">
        <f t="shared" si="68"/>
        <v>88.73</v>
      </c>
      <c r="R733">
        <f t="shared" si="66"/>
        <v>0</v>
      </c>
      <c r="S733" s="12">
        <f t="shared" si="69"/>
        <v>40879.795682870368</v>
      </c>
      <c r="T733" s="13">
        <f t="shared" si="70"/>
        <v>40930.25</v>
      </c>
      <c r="U733">
        <f t="shared" si="71"/>
        <v>2011</v>
      </c>
    </row>
    <row r="734" spans="1:21" ht="60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 s="9">
        <f t="shared" si="67"/>
        <v>160</v>
      </c>
      <c r="Q734">
        <f t="shared" si="68"/>
        <v>4.92</v>
      </c>
      <c r="R734">
        <f t="shared" ref="R734:R797" si="72">IF(D734&lt;1000,1,0)</f>
        <v>1</v>
      </c>
      <c r="S734" s="12">
        <f t="shared" si="69"/>
        <v>41486.424317129626</v>
      </c>
      <c r="T734" s="13">
        <f t="shared" si="70"/>
        <v>41546.424317129626</v>
      </c>
      <c r="U734">
        <f t="shared" si="71"/>
        <v>2013</v>
      </c>
    </row>
    <row r="735" spans="1:21" ht="60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 s="9">
        <f t="shared" si="67"/>
        <v>120</v>
      </c>
      <c r="Q735">
        <f t="shared" si="68"/>
        <v>17.82</v>
      </c>
      <c r="R735">
        <f t="shared" si="72"/>
        <v>0</v>
      </c>
      <c r="S735" s="12">
        <f t="shared" si="69"/>
        <v>41598.420046296298</v>
      </c>
      <c r="T735" s="13">
        <f t="shared" si="70"/>
        <v>41628.420046296298</v>
      </c>
      <c r="U735">
        <f t="shared" si="71"/>
        <v>2013</v>
      </c>
    </row>
    <row r="736" spans="1:21" ht="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 s="9">
        <f t="shared" si="67"/>
        <v>126</v>
      </c>
      <c r="Q736">
        <f t="shared" si="68"/>
        <v>187.19</v>
      </c>
      <c r="R736">
        <f t="shared" si="72"/>
        <v>0</v>
      </c>
      <c r="S736" s="12">
        <f t="shared" si="69"/>
        <v>42102.164583333331</v>
      </c>
      <c r="T736" s="13">
        <f t="shared" si="70"/>
        <v>42133.208333333328</v>
      </c>
      <c r="U736">
        <f t="shared" si="71"/>
        <v>2015</v>
      </c>
    </row>
    <row r="737" spans="1:21" ht="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 s="9">
        <f t="shared" si="67"/>
        <v>114</v>
      </c>
      <c r="Q737">
        <f t="shared" si="68"/>
        <v>234.81</v>
      </c>
      <c r="R737">
        <f t="shared" si="72"/>
        <v>0</v>
      </c>
      <c r="S737" s="12">
        <f t="shared" si="69"/>
        <v>41946.029467592591</v>
      </c>
      <c r="T737" s="13">
        <f t="shared" si="70"/>
        <v>41977.027083333334</v>
      </c>
      <c r="U737">
        <f t="shared" si="71"/>
        <v>2014</v>
      </c>
    </row>
    <row r="738" spans="1:21" ht="60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 s="9">
        <f t="shared" si="67"/>
        <v>315</v>
      </c>
      <c r="Q738">
        <f t="shared" si="68"/>
        <v>105.05</v>
      </c>
      <c r="R738">
        <f t="shared" si="72"/>
        <v>0</v>
      </c>
      <c r="S738" s="12">
        <f t="shared" si="69"/>
        <v>41579.734259259261</v>
      </c>
      <c r="T738" s="13">
        <f t="shared" si="70"/>
        <v>41599.207638888889</v>
      </c>
      <c r="U738">
        <f t="shared" si="71"/>
        <v>2013</v>
      </c>
    </row>
    <row r="739" spans="1:21" ht="60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 s="9">
        <f t="shared" si="67"/>
        <v>122</v>
      </c>
      <c r="Q739">
        <f t="shared" si="68"/>
        <v>56.67</v>
      </c>
      <c r="R739">
        <f t="shared" si="72"/>
        <v>0</v>
      </c>
      <c r="S739" s="12">
        <f t="shared" si="69"/>
        <v>41667.275312500002</v>
      </c>
      <c r="T739" s="13">
        <f t="shared" si="70"/>
        <v>41684.833333333336</v>
      </c>
      <c r="U739">
        <f t="shared" si="71"/>
        <v>2014</v>
      </c>
    </row>
    <row r="740" spans="1:21" ht="30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 s="9">
        <f t="shared" si="67"/>
        <v>107</v>
      </c>
      <c r="Q740">
        <f t="shared" si="68"/>
        <v>39.049999999999997</v>
      </c>
      <c r="R740">
        <f t="shared" si="72"/>
        <v>0</v>
      </c>
      <c r="S740" s="12">
        <f t="shared" si="69"/>
        <v>41943.604097222218</v>
      </c>
      <c r="T740" s="13">
        <f t="shared" si="70"/>
        <v>41974.207638888889</v>
      </c>
      <c r="U740">
        <f t="shared" si="71"/>
        <v>2014</v>
      </c>
    </row>
    <row r="741" spans="1:21" ht="60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 s="9">
        <f t="shared" si="67"/>
        <v>158</v>
      </c>
      <c r="Q741">
        <f t="shared" si="68"/>
        <v>68.349999999999994</v>
      </c>
      <c r="R741">
        <f t="shared" si="72"/>
        <v>0</v>
      </c>
      <c r="S741" s="12">
        <f t="shared" si="69"/>
        <v>41829.502650462964</v>
      </c>
      <c r="T741" s="13">
        <f t="shared" si="70"/>
        <v>41862.502650462964</v>
      </c>
      <c r="U741">
        <f t="shared" si="71"/>
        <v>2014</v>
      </c>
    </row>
    <row r="742" spans="1:21" ht="60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 s="9">
        <f t="shared" si="67"/>
        <v>107</v>
      </c>
      <c r="Q742">
        <f t="shared" si="68"/>
        <v>169.58</v>
      </c>
      <c r="R742">
        <f t="shared" si="72"/>
        <v>0</v>
      </c>
      <c r="S742" s="12">
        <f t="shared" si="69"/>
        <v>42162.146782407406</v>
      </c>
      <c r="T742" s="13">
        <f t="shared" si="70"/>
        <v>42176.146782407406</v>
      </c>
      <c r="U742">
        <f t="shared" si="71"/>
        <v>2015</v>
      </c>
    </row>
    <row r="743" spans="1:21" ht="30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 s="9">
        <f t="shared" si="67"/>
        <v>102</v>
      </c>
      <c r="Q743">
        <f t="shared" si="68"/>
        <v>141.41999999999999</v>
      </c>
      <c r="R743">
        <f t="shared" si="72"/>
        <v>0</v>
      </c>
      <c r="S743" s="12">
        <f t="shared" si="69"/>
        <v>41401.648217592592</v>
      </c>
      <c r="T743" s="13">
        <f t="shared" si="70"/>
        <v>41436.648217592592</v>
      </c>
      <c r="U743">
        <f t="shared" si="71"/>
        <v>2013</v>
      </c>
    </row>
    <row r="744" spans="1:21" ht="60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 s="9">
        <f t="shared" si="67"/>
        <v>111</v>
      </c>
      <c r="Q744">
        <f t="shared" si="68"/>
        <v>67.39</v>
      </c>
      <c r="R744">
        <f t="shared" si="72"/>
        <v>0</v>
      </c>
      <c r="S744" s="12">
        <f t="shared" si="69"/>
        <v>41689.917962962965</v>
      </c>
      <c r="T744" s="13">
        <f t="shared" si="70"/>
        <v>41719.876296296294</v>
      </c>
      <c r="U744">
        <f t="shared" si="71"/>
        <v>2014</v>
      </c>
    </row>
    <row r="745" spans="1:21" ht="60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 s="9">
        <f t="shared" si="67"/>
        <v>148</v>
      </c>
      <c r="Q745">
        <f t="shared" si="68"/>
        <v>54.27</v>
      </c>
      <c r="R745">
        <f t="shared" si="72"/>
        <v>1</v>
      </c>
      <c r="S745" s="12">
        <f t="shared" si="69"/>
        <v>40990.709317129629</v>
      </c>
      <c r="T745" s="13">
        <f t="shared" si="70"/>
        <v>41015.875</v>
      </c>
      <c r="U745">
        <f t="shared" si="71"/>
        <v>2012</v>
      </c>
    </row>
    <row r="746" spans="1:21" ht="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 s="9">
        <f t="shared" si="67"/>
        <v>102</v>
      </c>
      <c r="Q746">
        <f t="shared" si="68"/>
        <v>82.52</v>
      </c>
      <c r="R746">
        <f t="shared" si="72"/>
        <v>0</v>
      </c>
      <c r="S746" s="12">
        <f t="shared" si="69"/>
        <v>41226.95721064815</v>
      </c>
      <c r="T746" s="13">
        <f t="shared" si="70"/>
        <v>41256.95721064815</v>
      </c>
      <c r="U746">
        <f t="shared" si="71"/>
        <v>2012</v>
      </c>
    </row>
    <row r="747" spans="1:21" ht="60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 s="9">
        <f t="shared" si="67"/>
        <v>179</v>
      </c>
      <c r="Q747">
        <f t="shared" si="68"/>
        <v>53.73</v>
      </c>
      <c r="R747">
        <f t="shared" si="72"/>
        <v>0</v>
      </c>
      <c r="S747" s="12">
        <f t="shared" si="69"/>
        <v>41367.572280092594</v>
      </c>
      <c r="T747" s="13">
        <f t="shared" si="70"/>
        <v>41397.572280092594</v>
      </c>
      <c r="U747">
        <f t="shared" si="71"/>
        <v>2013</v>
      </c>
    </row>
    <row r="748" spans="1:21" ht="30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 s="9">
        <f t="shared" si="67"/>
        <v>111</v>
      </c>
      <c r="Q748">
        <f t="shared" si="68"/>
        <v>34.21</v>
      </c>
      <c r="R748">
        <f t="shared" si="72"/>
        <v>0</v>
      </c>
      <c r="S748" s="12">
        <f t="shared" si="69"/>
        <v>41157.042928240742</v>
      </c>
      <c r="T748" s="13">
        <f t="shared" si="70"/>
        <v>41175.165972222225</v>
      </c>
      <c r="U748">
        <f t="shared" si="71"/>
        <v>2012</v>
      </c>
    </row>
    <row r="749" spans="1:21" ht="60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 s="9">
        <f t="shared" si="67"/>
        <v>100</v>
      </c>
      <c r="Q749">
        <f t="shared" si="68"/>
        <v>127.33</v>
      </c>
      <c r="R749">
        <f t="shared" si="72"/>
        <v>0</v>
      </c>
      <c r="S749" s="12">
        <f t="shared" si="69"/>
        <v>41988.548831018517</v>
      </c>
      <c r="T749" s="13">
        <f t="shared" si="70"/>
        <v>42019.454166666663</v>
      </c>
      <c r="U749">
        <f t="shared" si="71"/>
        <v>2014</v>
      </c>
    </row>
    <row r="750" spans="1:21" ht="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 s="9">
        <f t="shared" si="67"/>
        <v>100</v>
      </c>
      <c r="Q750">
        <f t="shared" si="68"/>
        <v>45.57</v>
      </c>
      <c r="R750">
        <f t="shared" si="72"/>
        <v>0</v>
      </c>
      <c r="S750" s="12">
        <f t="shared" si="69"/>
        <v>41831.846828703703</v>
      </c>
      <c r="T750" s="13">
        <f t="shared" si="70"/>
        <v>41861.846828703703</v>
      </c>
      <c r="U750">
        <f t="shared" si="71"/>
        <v>2014</v>
      </c>
    </row>
    <row r="751" spans="1:21" ht="60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 s="9">
        <f t="shared" si="67"/>
        <v>106</v>
      </c>
      <c r="Q751">
        <f t="shared" si="68"/>
        <v>95.96</v>
      </c>
      <c r="R751">
        <f t="shared" si="72"/>
        <v>0</v>
      </c>
      <c r="S751" s="12">
        <f t="shared" si="69"/>
        <v>42733.94131944445</v>
      </c>
      <c r="T751" s="13">
        <f t="shared" si="70"/>
        <v>42763.94131944445</v>
      </c>
      <c r="U751">
        <f t="shared" si="71"/>
        <v>2016</v>
      </c>
    </row>
    <row r="752" spans="1:21" ht="60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 s="9">
        <f t="shared" si="67"/>
        <v>103</v>
      </c>
      <c r="Q752">
        <f t="shared" si="68"/>
        <v>77.27</v>
      </c>
      <c r="R752">
        <f t="shared" si="72"/>
        <v>0</v>
      </c>
      <c r="S752" s="12">
        <f t="shared" si="69"/>
        <v>41299.878148148149</v>
      </c>
      <c r="T752" s="13">
        <f t="shared" si="70"/>
        <v>41329.878148148149</v>
      </c>
      <c r="U752">
        <f t="shared" si="71"/>
        <v>2013</v>
      </c>
    </row>
    <row r="753" spans="1:21" ht="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 s="9">
        <f t="shared" si="67"/>
        <v>119</v>
      </c>
      <c r="Q753">
        <f t="shared" si="68"/>
        <v>57.34</v>
      </c>
      <c r="R753">
        <f t="shared" si="72"/>
        <v>0</v>
      </c>
      <c r="S753" s="12">
        <f t="shared" si="69"/>
        <v>40713.630497685182</v>
      </c>
      <c r="T753" s="13">
        <f t="shared" si="70"/>
        <v>40759.630497685182</v>
      </c>
      <c r="U753">
        <f t="shared" si="71"/>
        <v>2011</v>
      </c>
    </row>
    <row r="754" spans="1:21" ht="60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 s="9">
        <f t="shared" si="67"/>
        <v>112</v>
      </c>
      <c r="Q754">
        <f t="shared" si="68"/>
        <v>53.19</v>
      </c>
      <c r="R754">
        <f t="shared" si="72"/>
        <v>0</v>
      </c>
      <c r="S754" s="12">
        <f t="shared" si="69"/>
        <v>42639.421493055561</v>
      </c>
      <c r="T754" s="13">
        <f t="shared" si="70"/>
        <v>42659.458333333328</v>
      </c>
      <c r="U754">
        <f t="shared" si="71"/>
        <v>2016</v>
      </c>
    </row>
    <row r="755" spans="1:21" ht="60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 s="9">
        <f t="shared" si="67"/>
        <v>128</v>
      </c>
      <c r="Q755">
        <f t="shared" si="68"/>
        <v>492.31</v>
      </c>
      <c r="R755">
        <f t="shared" si="72"/>
        <v>0</v>
      </c>
      <c r="S755" s="12">
        <f t="shared" si="69"/>
        <v>42019.590173611112</v>
      </c>
      <c r="T755" s="13">
        <f t="shared" si="70"/>
        <v>42049.590173611112</v>
      </c>
      <c r="U755">
        <f t="shared" si="71"/>
        <v>2015</v>
      </c>
    </row>
    <row r="756" spans="1:21" ht="60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 s="9">
        <f t="shared" si="67"/>
        <v>104</v>
      </c>
      <c r="Q756">
        <f t="shared" si="68"/>
        <v>42.35</v>
      </c>
      <c r="R756">
        <f t="shared" si="72"/>
        <v>0</v>
      </c>
      <c r="S756" s="12">
        <f t="shared" si="69"/>
        <v>41249.749085648145</v>
      </c>
      <c r="T756" s="13">
        <f t="shared" si="70"/>
        <v>41279.749085648145</v>
      </c>
      <c r="U756">
        <f t="shared" si="71"/>
        <v>2012</v>
      </c>
    </row>
    <row r="757" spans="1:21" ht="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 s="9">
        <f t="shared" si="67"/>
        <v>102</v>
      </c>
      <c r="Q757">
        <f t="shared" si="68"/>
        <v>37.47</v>
      </c>
      <c r="R757">
        <f t="shared" si="72"/>
        <v>0</v>
      </c>
      <c r="S757" s="12">
        <f t="shared" si="69"/>
        <v>41383.605057870373</v>
      </c>
      <c r="T757" s="13">
        <f t="shared" si="70"/>
        <v>41414.02847222222</v>
      </c>
      <c r="U757">
        <f t="shared" si="71"/>
        <v>2013</v>
      </c>
    </row>
    <row r="758" spans="1:21" ht="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 s="9">
        <f t="shared" si="67"/>
        <v>118</v>
      </c>
      <c r="Q758">
        <f t="shared" si="68"/>
        <v>37.450000000000003</v>
      </c>
      <c r="R758">
        <f t="shared" si="72"/>
        <v>1</v>
      </c>
      <c r="S758" s="12">
        <f t="shared" si="69"/>
        <v>40590.766886574071</v>
      </c>
      <c r="T758" s="13">
        <f t="shared" si="70"/>
        <v>40651.725219907406</v>
      </c>
      <c r="U758">
        <f t="shared" si="71"/>
        <v>2011</v>
      </c>
    </row>
    <row r="759" spans="1:21" ht="60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 s="9">
        <f t="shared" si="67"/>
        <v>238</v>
      </c>
      <c r="Q759">
        <f t="shared" si="68"/>
        <v>33.06</v>
      </c>
      <c r="R759">
        <f t="shared" si="72"/>
        <v>1</v>
      </c>
      <c r="S759" s="12">
        <f t="shared" si="69"/>
        <v>41235.054560185185</v>
      </c>
      <c r="T759" s="13">
        <f t="shared" si="70"/>
        <v>41249.054560185185</v>
      </c>
      <c r="U759">
        <f t="shared" si="71"/>
        <v>2012</v>
      </c>
    </row>
    <row r="760" spans="1:21" ht="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 s="9">
        <f t="shared" si="67"/>
        <v>102</v>
      </c>
      <c r="Q760">
        <f t="shared" si="68"/>
        <v>134.21</v>
      </c>
      <c r="R760">
        <f t="shared" si="72"/>
        <v>0</v>
      </c>
      <c r="S760" s="12">
        <f t="shared" si="69"/>
        <v>40429.836435185185</v>
      </c>
      <c r="T760" s="13">
        <f t="shared" si="70"/>
        <v>40459.836435185185</v>
      </c>
      <c r="U760">
        <f t="shared" si="71"/>
        <v>2010</v>
      </c>
    </row>
    <row r="761" spans="1:21" ht="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 s="9">
        <f t="shared" si="67"/>
        <v>102</v>
      </c>
      <c r="Q761">
        <f t="shared" si="68"/>
        <v>51.47</v>
      </c>
      <c r="R761">
        <f t="shared" si="72"/>
        <v>0</v>
      </c>
      <c r="S761" s="12">
        <f t="shared" si="69"/>
        <v>41789.330312500002</v>
      </c>
      <c r="T761" s="13">
        <f t="shared" si="70"/>
        <v>41829.330312500002</v>
      </c>
      <c r="U761">
        <f t="shared" si="71"/>
        <v>2014</v>
      </c>
    </row>
    <row r="762" spans="1:21" ht="60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 t="s">
        <v>7235</v>
      </c>
      <c r="M762" t="b">
        <v>0</v>
      </c>
      <c r="N762" t="s">
        <v>8278</v>
      </c>
      <c r="O762" t="s">
        <v>8280</v>
      </c>
      <c r="P762" s="9">
        <f t="shared" si="67"/>
        <v>0</v>
      </c>
      <c r="Q762">
        <f t="shared" si="68"/>
        <v>0</v>
      </c>
      <c r="R762">
        <f t="shared" si="72"/>
        <v>0</v>
      </c>
      <c r="S762" s="12">
        <f t="shared" si="69"/>
        <v>42670.764039351852</v>
      </c>
      <c r="T762" s="13">
        <f t="shared" si="70"/>
        <v>42700.805706018517</v>
      </c>
      <c r="U762">
        <f t="shared" si="71"/>
        <v>2016</v>
      </c>
    </row>
    <row r="763" spans="1:21" ht="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 s="9">
        <f t="shared" si="67"/>
        <v>5</v>
      </c>
      <c r="Q763">
        <f t="shared" si="68"/>
        <v>39.17</v>
      </c>
      <c r="R763">
        <f t="shared" si="72"/>
        <v>0</v>
      </c>
      <c r="S763" s="12">
        <f t="shared" si="69"/>
        <v>41642.751458333332</v>
      </c>
      <c r="T763" s="13">
        <f t="shared" si="70"/>
        <v>41672.751458333332</v>
      </c>
      <c r="U763">
        <f t="shared" si="71"/>
        <v>2014</v>
      </c>
    </row>
    <row r="764" spans="1:21" ht="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 t="s">
        <v>7235</v>
      </c>
      <c r="M764" t="b">
        <v>0</v>
      </c>
      <c r="N764" t="s">
        <v>8278</v>
      </c>
      <c r="O764" t="s">
        <v>8280</v>
      </c>
      <c r="P764" s="9">
        <f t="shared" si="67"/>
        <v>0</v>
      </c>
      <c r="Q764">
        <f t="shared" si="68"/>
        <v>0</v>
      </c>
      <c r="R764">
        <f t="shared" si="72"/>
        <v>0</v>
      </c>
      <c r="S764" s="12">
        <f t="shared" si="69"/>
        <v>42690.858449074076</v>
      </c>
      <c r="T764" s="13">
        <f t="shared" si="70"/>
        <v>42708.25</v>
      </c>
      <c r="U764">
        <f t="shared" si="71"/>
        <v>2016</v>
      </c>
    </row>
    <row r="765" spans="1:21" ht="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 s="9">
        <f t="shared" si="67"/>
        <v>0</v>
      </c>
      <c r="Q765">
        <f t="shared" si="68"/>
        <v>5</v>
      </c>
      <c r="R765">
        <f t="shared" si="72"/>
        <v>0</v>
      </c>
      <c r="S765" s="12">
        <f t="shared" si="69"/>
        <v>41471.446851851848</v>
      </c>
      <c r="T765" s="13">
        <f t="shared" si="70"/>
        <v>41501.446851851848</v>
      </c>
      <c r="U765">
        <f t="shared" si="71"/>
        <v>2013</v>
      </c>
    </row>
    <row r="766" spans="1:21" ht="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 t="s">
        <v>7235</v>
      </c>
      <c r="M766" t="b">
        <v>0</v>
      </c>
      <c r="N766" t="s">
        <v>8278</v>
      </c>
      <c r="O766" t="s">
        <v>8280</v>
      </c>
      <c r="P766" s="9">
        <f t="shared" si="67"/>
        <v>0</v>
      </c>
      <c r="Q766">
        <f t="shared" si="68"/>
        <v>0</v>
      </c>
      <c r="R766">
        <f t="shared" si="72"/>
        <v>0</v>
      </c>
      <c r="S766" s="12">
        <f t="shared" si="69"/>
        <v>42227.173159722224</v>
      </c>
      <c r="T766" s="13">
        <f t="shared" si="70"/>
        <v>42257.173159722224</v>
      </c>
      <c r="U766">
        <f t="shared" si="71"/>
        <v>2015</v>
      </c>
    </row>
    <row r="767" spans="1:21" ht="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 s="9">
        <f t="shared" si="67"/>
        <v>36</v>
      </c>
      <c r="Q767">
        <f t="shared" si="68"/>
        <v>57.3</v>
      </c>
      <c r="R767">
        <f t="shared" si="72"/>
        <v>0</v>
      </c>
      <c r="S767" s="12">
        <f t="shared" si="69"/>
        <v>41901.542638888888</v>
      </c>
      <c r="T767" s="13">
        <f t="shared" si="70"/>
        <v>41931.542638888888</v>
      </c>
      <c r="U767">
        <f t="shared" si="71"/>
        <v>2014</v>
      </c>
    </row>
    <row r="768" spans="1:21" ht="60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 t="s">
        <v>7235</v>
      </c>
      <c r="M768" t="b">
        <v>0</v>
      </c>
      <c r="N768" t="s">
        <v>8278</v>
      </c>
      <c r="O768" t="s">
        <v>8280</v>
      </c>
      <c r="P768" s="9">
        <f t="shared" si="67"/>
        <v>0</v>
      </c>
      <c r="Q768">
        <f t="shared" si="68"/>
        <v>0</v>
      </c>
      <c r="R768">
        <f t="shared" si="72"/>
        <v>0</v>
      </c>
      <c r="S768" s="12">
        <f t="shared" si="69"/>
        <v>42021.783368055556</v>
      </c>
      <c r="T768" s="13">
        <f t="shared" si="70"/>
        <v>42051.783368055556</v>
      </c>
      <c r="U768">
        <f t="shared" si="71"/>
        <v>2015</v>
      </c>
    </row>
    <row r="769" spans="1:21" ht="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 s="9">
        <f t="shared" si="67"/>
        <v>4</v>
      </c>
      <c r="Q769">
        <f t="shared" si="68"/>
        <v>59</v>
      </c>
      <c r="R769">
        <f t="shared" si="72"/>
        <v>0</v>
      </c>
      <c r="S769" s="12">
        <f t="shared" si="69"/>
        <v>42115.143634259264</v>
      </c>
      <c r="T769" s="13">
        <f t="shared" si="70"/>
        <v>42145.143634259264</v>
      </c>
      <c r="U769">
        <f t="shared" si="71"/>
        <v>2015</v>
      </c>
    </row>
    <row r="770" spans="1:21" ht="60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 t="s">
        <v>7235</v>
      </c>
      <c r="M770" t="b">
        <v>0</v>
      </c>
      <c r="N770" t="s">
        <v>8278</v>
      </c>
      <c r="O770" t="s">
        <v>8280</v>
      </c>
      <c r="P770" s="9">
        <f t="shared" ref="P770:P833" si="73">ROUND(E770/D770*100,0)</f>
        <v>0</v>
      </c>
      <c r="Q770">
        <f t="shared" ref="Q770:Q833" si="74">IFERROR(ROUND(E770/L770,2),0)</f>
        <v>0</v>
      </c>
      <c r="R770">
        <f t="shared" si="72"/>
        <v>0</v>
      </c>
      <c r="S770" s="12">
        <f t="shared" ref="S770:S833" si="75">(((J770/60)/60)/24)+DATE(1970,1,1)</f>
        <v>41594.207060185188</v>
      </c>
      <c r="T770" s="13">
        <f t="shared" ref="T770:T833" si="76">(((I770/60)/60)/24)+DATE(1970,1,1)</f>
        <v>41624.207060185188</v>
      </c>
      <c r="U770">
        <f t="shared" ref="U770:U833" si="77">YEAR(S770)</f>
        <v>2013</v>
      </c>
    </row>
    <row r="771" spans="1:21" ht="60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 s="9">
        <f t="shared" si="73"/>
        <v>41</v>
      </c>
      <c r="Q771">
        <f t="shared" si="74"/>
        <v>31.85</v>
      </c>
      <c r="R771">
        <f t="shared" si="72"/>
        <v>0</v>
      </c>
      <c r="S771" s="12">
        <f t="shared" si="75"/>
        <v>41604.996458333335</v>
      </c>
      <c r="T771" s="13">
        <f t="shared" si="76"/>
        <v>41634.996458333335</v>
      </c>
      <c r="U771">
        <f t="shared" si="77"/>
        <v>2013</v>
      </c>
    </row>
    <row r="772" spans="1:21" ht="60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 t="s">
        <v>7235</v>
      </c>
      <c r="M772" t="b">
        <v>0</v>
      </c>
      <c r="N772" t="s">
        <v>8278</v>
      </c>
      <c r="O772" t="s">
        <v>8280</v>
      </c>
      <c r="P772" s="9">
        <f t="shared" si="73"/>
        <v>0</v>
      </c>
      <c r="Q772">
        <f t="shared" si="74"/>
        <v>0</v>
      </c>
      <c r="R772">
        <f t="shared" si="72"/>
        <v>0</v>
      </c>
      <c r="S772" s="12">
        <f t="shared" si="75"/>
        <v>41289.999641203707</v>
      </c>
      <c r="T772" s="13">
        <f t="shared" si="76"/>
        <v>41329.999641203707</v>
      </c>
      <c r="U772">
        <f t="shared" si="77"/>
        <v>2013</v>
      </c>
    </row>
    <row r="773" spans="1:21" ht="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 s="9">
        <f t="shared" si="73"/>
        <v>0</v>
      </c>
      <c r="Q773">
        <f t="shared" si="74"/>
        <v>10</v>
      </c>
      <c r="R773">
        <f t="shared" si="72"/>
        <v>0</v>
      </c>
      <c r="S773" s="12">
        <f t="shared" si="75"/>
        <v>42349.824097222227</v>
      </c>
      <c r="T773" s="13">
        <f t="shared" si="76"/>
        <v>42399.824097222227</v>
      </c>
      <c r="U773">
        <f t="shared" si="77"/>
        <v>2015</v>
      </c>
    </row>
    <row r="774" spans="1:21" ht="60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 s="9">
        <f t="shared" si="73"/>
        <v>3</v>
      </c>
      <c r="Q774">
        <f t="shared" si="74"/>
        <v>50</v>
      </c>
      <c r="R774">
        <f t="shared" si="72"/>
        <v>0</v>
      </c>
      <c r="S774" s="12">
        <f t="shared" si="75"/>
        <v>40068.056932870371</v>
      </c>
      <c r="T774" s="13">
        <f t="shared" si="76"/>
        <v>40118.165972222225</v>
      </c>
      <c r="U774">
        <f t="shared" si="77"/>
        <v>2009</v>
      </c>
    </row>
    <row r="775" spans="1:21" ht="60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 s="9">
        <f t="shared" si="73"/>
        <v>1</v>
      </c>
      <c r="Q775">
        <f t="shared" si="74"/>
        <v>16</v>
      </c>
      <c r="R775">
        <f t="shared" si="72"/>
        <v>0</v>
      </c>
      <c r="S775" s="12">
        <f t="shared" si="75"/>
        <v>42100.735937499994</v>
      </c>
      <c r="T775" s="13">
        <f t="shared" si="76"/>
        <v>42134.959027777775</v>
      </c>
      <c r="U775">
        <f t="shared" si="77"/>
        <v>2015</v>
      </c>
    </row>
    <row r="776" spans="1:21" ht="60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 s="9">
        <f t="shared" si="73"/>
        <v>70</v>
      </c>
      <c r="Q776">
        <f t="shared" si="74"/>
        <v>39</v>
      </c>
      <c r="R776">
        <f t="shared" si="72"/>
        <v>1</v>
      </c>
      <c r="S776" s="12">
        <f t="shared" si="75"/>
        <v>41663.780300925922</v>
      </c>
      <c r="T776" s="13">
        <f t="shared" si="76"/>
        <v>41693.780300925922</v>
      </c>
      <c r="U776">
        <f t="shared" si="77"/>
        <v>2014</v>
      </c>
    </row>
    <row r="777" spans="1:21" ht="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 s="9">
        <f t="shared" si="73"/>
        <v>2</v>
      </c>
      <c r="Q777">
        <f t="shared" si="74"/>
        <v>34</v>
      </c>
      <c r="R777">
        <f t="shared" si="72"/>
        <v>0</v>
      </c>
      <c r="S777" s="12">
        <f t="shared" si="75"/>
        <v>40863.060127314813</v>
      </c>
      <c r="T777" s="13">
        <f t="shared" si="76"/>
        <v>40893.060127314813</v>
      </c>
      <c r="U777">
        <f t="shared" si="77"/>
        <v>2011</v>
      </c>
    </row>
    <row r="778" spans="1:21" ht="60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 s="9">
        <f t="shared" si="73"/>
        <v>51</v>
      </c>
      <c r="Q778">
        <f t="shared" si="74"/>
        <v>63.12</v>
      </c>
      <c r="R778">
        <f t="shared" si="72"/>
        <v>0</v>
      </c>
      <c r="S778" s="12">
        <f t="shared" si="75"/>
        <v>42250.685706018514</v>
      </c>
      <c r="T778" s="13">
        <f t="shared" si="76"/>
        <v>42288.208333333328</v>
      </c>
      <c r="U778">
        <f t="shared" si="77"/>
        <v>2015</v>
      </c>
    </row>
    <row r="779" spans="1:21" ht="60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 s="9">
        <f t="shared" si="73"/>
        <v>1</v>
      </c>
      <c r="Q779">
        <f t="shared" si="74"/>
        <v>7</v>
      </c>
      <c r="R779">
        <f t="shared" si="72"/>
        <v>0</v>
      </c>
      <c r="S779" s="12">
        <f t="shared" si="75"/>
        <v>41456.981215277774</v>
      </c>
      <c r="T779" s="13">
        <f t="shared" si="76"/>
        <v>41486.981215277774</v>
      </c>
      <c r="U779">
        <f t="shared" si="77"/>
        <v>2013</v>
      </c>
    </row>
    <row r="780" spans="1:21" ht="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 s="9">
        <f t="shared" si="73"/>
        <v>0</v>
      </c>
      <c r="Q780">
        <f t="shared" si="74"/>
        <v>2</v>
      </c>
      <c r="R780">
        <f t="shared" si="72"/>
        <v>1</v>
      </c>
      <c r="S780" s="12">
        <f t="shared" si="75"/>
        <v>41729.702314814815</v>
      </c>
      <c r="T780" s="13">
        <f t="shared" si="76"/>
        <v>41759.702314814815</v>
      </c>
      <c r="U780">
        <f t="shared" si="77"/>
        <v>2014</v>
      </c>
    </row>
    <row r="781" spans="1:21" ht="60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 s="9">
        <f t="shared" si="73"/>
        <v>3</v>
      </c>
      <c r="Q781">
        <f t="shared" si="74"/>
        <v>66.67</v>
      </c>
      <c r="R781">
        <f t="shared" si="72"/>
        <v>0</v>
      </c>
      <c r="S781" s="12">
        <f t="shared" si="75"/>
        <v>40436.68408564815</v>
      </c>
      <c r="T781" s="13">
        <f t="shared" si="76"/>
        <v>40466.166666666664</v>
      </c>
      <c r="U781">
        <f t="shared" si="77"/>
        <v>2010</v>
      </c>
    </row>
    <row r="782" spans="1:21" ht="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 s="9">
        <f t="shared" si="73"/>
        <v>104</v>
      </c>
      <c r="Q782">
        <f t="shared" si="74"/>
        <v>38.520000000000003</v>
      </c>
      <c r="R782">
        <f t="shared" si="72"/>
        <v>0</v>
      </c>
      <c r="S782" s="12">
        <f t="shared" si="75"/>
        <v>40636.673900462964</v>
      </c>
      <c r="T782" s="13">
        <f t="shared" si="76"/>
        <v>40666.673900462964</v>
      </c>
      <c r="U782">
        <f t="shared" si="77"/>
        <v>2011</v>
      </c>
    </row>
    <row r="783" spans="1:21" ht="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 s="9">
        <f t="shared" si="73"/>
        <v>133</v>
      </c>
      <c r="Q783">
        <f t="shared" si="74"/>
        <v>42.61</v>
      </c>
      <c r="R783">
        <f t="shared" si="72"/>
        <v>1</v>
      </c>
      <c r="S783" s="12">
        <f t="shared" si="75"/>
        <v>41403.000856481485</v>
      </c>
      <c r="T783" s="13">
        <f t="shared" si="76"/>
        <v>41433.000856481485</v>
      </c>
      <c r="U783">
        <f t="shared" si="77"/>
        <v>2013</v>
      </c>
    </row>
    <row r="784" spans="1:21" ht="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 s="9">
        <f t="shared" si="73"/>
        <v>100</v>
      </c>
      <c r="Q784">
        <f t="shared" si="74"/>
        <v>50</v>
      </c>
      <c r="R784">
        <f t="shared" si="72"/>
        <v>1</v>
      </c>
      <c r="S784" s="12">
        <f t="shared" si="75"/>
        <v>41116.758125</v>
      </c>
      <c r="T784" s="13">
        <f t="shared" si="76"/>
        <v>41146.758125</v>
      </c>
      <c r="U784">
        <f t="shared" si="77"/>
        <v>2012</v>
      </c>
    </row>
    <row r="785" spans="1:21" ht="60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 s="9">
        <f t="shared" si="73"/>
        <v>148</v>
      </c>
      <c r="Q785">
        <f t="shared" si="74"/>
        <v>63.49</v>
      </c>
      <c r="R785">
        <f t="shared" si="72"/>
        <v>0</v>
      </c>
      <c r="S785" s="12">
        <f t="shared" si="75"/>
        <v>40987.773715277777</v>
      </c>
      <c r="T785" s="13">
        <f t="shared" si="76"/>
        <v>41026.916666666664</v>
      </c>
      <c r="U785">
        <f t="shared" si="77"/>
        <v>2012</v>
      </c>
    </row>
    <row r="786" spans="1:21" ht="60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 s="9">
        <f t="shared" si="73"/>
        <v>103</v>
      </c>
      <c r="Q786">
        <f t="shared" si="74"/>
        <v>102.5</v>
      </c>
      <c r="R786">
        <f t="shared" si="72"/>
        <v>0</v>
      </c>
      <c r="S786" s="12">
        <f t="shared" si="75"/>
        <v>41675.149525462963</v>
      </c>
      <c r="T786" s="13">
        <f t="shared" si="76"/>
        <v>41715.107858796298</v>
      </c>
      <c r="U786">
        <f t="shared" si="77"/>
        <v>2014</v>
      </c>
    </row>
    <row r="787" spans="1:21" ht="60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 s="9">
        <f t="shared" si="73"/>
        <v>181</v>
      </c>
      <c r="Q787">
        <f t="shared" si="74"/>
        <v>31.14</v>
      </c>
      <c r="R787">
        <f t="shared" si="72"/>
        <v>1</v>
      </c>
      <c r="S787" s="12">
        <f t="shared" si="75"/>
        <v>41303.593923611108</v>
      </c>
      <c r="T787" s="13">
        <f t="shared" si="76"/>
        <v>41333.593923611108</v>
      </c>
      <c r="U787">
        <f t="shared" si="77"/>
        <v>2013</v>
      </c>
    </row>
    <row r="788" spans="1:21" ht="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 s="9">
        <f t="shared" si="73"/>
        <v>143</v>
      </c>
      <c r="Q788">
        <f t="shared" si="74"/>
        <v>162.27000000000001</v>
      </c>
      <c r="R788">
        <f t="shared" si="72"/>
        <v>0</v>
      </c>
      <c r="S788" s="12">
        <f t="shared" si="75"/>
        <v>40983.055949074071</v>
      </c>
      <c r="T788" s="13">
        <f t="shared" si="76"/>
        <v>41040.657638888886</v>
      </c>
      <c r="U788">
        <f t="shared" si="77"/>
        <v>2012</v>
      </c>
    </row>
    <row r="789" spans="1:21" ht="60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 s="9">
        <f t="shared" si="73"/>
        <v>114</v>
      </c>
      <c r="Q789">
        <f t="shared" si="74"/>
        <v>80.59</v>
      </c>
      <c r="R789">
        <f t="shared" si="72"/>
        <v>0</v>
      </c>
      <c r="S789" s="12">
        <f t="shared" si="75"/>
        <v>41549.627615740741</v>
      </c>
      <c r="T789" s="13">
        <f t="shared" si="76"/>
        <v>41579.627615740741</v>
      </c>
      <c r="U789">
        <f t="shared" si="77"/>
        <v>2013</v>
      </c>
    </row>
    <row r="790" spans="1:21" ht="60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 s="9">
        <f t="shared" si="73"/>
        <v>204</v>
      </c>
      <c r="Q790">
        <f t="shared" si="74"/>
        <v>59.85</v>
      </c>
      <c r="R790">
        <f t="shared" si="72"/>
        <v>0</v>
      </c>
      <c r="S790" s="12">
        <f t="shared" si="75"/>
        <v>41059.006805555553</v>
      </c>
      <c r="T790" s="13">
        <f t="shared" si="76"/>
        <v>41097.165972222225</v>
      </c>
      <c r="U790">
        <f t="shared" si="77"/>
        <v>2012</v>
      </c>
    </row>
    <row r="791" spans="1:21" ht="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 s="9">
        <f t="shared" si="73"/>
        <v>109</v>
      </c>
      <c r="Q791">
        <f t="shared" si="74"/>
        <v>132.86000000000001</v>
      </c>
      <c r="R791">
        <f t="shared" si="72"/>
        <v>0</v>
      </c>
      <c r="S791" s="12">
        <f t="shared" si="75"/>
        <v>41277.186111111114</v>
      </c>
      <c r="T791" s="13">
        <f t="shared" si="76"/>
        <v>41295.332638888889</v>
      </c>
      <c r="U791">
        <f t="shared" si="77"/>
        <v>2013</v>
      </c>
    </row>
    <row r="792" spans="1:21" ht="60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 s="9">
        <f t="shared" si="73"/>
        <v>144</v>
      </c>
      <c r="Q792">
        <f t="shared" si="74"/>
        <v>92.55</v>
      </c>
      <c r="R792">
        <f t="shared" si="72"/>
        <v>0</v>
      </c>
      <c r="S792" s="12">
        <f t="shared" si="75"/>
        <v>41276.047905092593</v>
      </c>
      <c r="T792" s="13">
        <f t="shared" si="76"/>
        <v>41306.047905092593</v>
      </c>
      <c r="U792">
        <f t="shared" si="77"/>
        <v>2013</v>
      </c>
    </row>
    <row r="793" spans="1:21" ht="60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 s="9">
        <f t="shared" si="73"/>
        <v>104</v>
      </c>
      <c r="Q793">
        <f t="shared" si="74"/>
        <v>60.86</v>
      </c>
      <c r="R793">
        <f t="shared" si="72"/>
        <v>0</v>
      </c>
      <c r="S793" s="12">
        <f t="shared" si="75"/>
        <v>41557.780624999999</v>
      </c>
      <c r="T793" s="13">
        <f t="shared" si="76"/>
        <v>41591.249305555553</v>
      </c>
      <c r="U793">
        <f t="shared" si="77"/>
        <v>2013</v>
      </c>
    </row>
    <row r="794" spans="1:21" ht="30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 s="9">
        <f t="shared" si="73"/>
        <v>100</v>
      </c>
      <c r="Q794">
        <f t="shared" si="74"/>
        <v>41.85</v>
      </c>
      <c r="R794">
        <f t="shared" si="72"/>
        <v>0</v>
      </c>
      <c r="S794" s="12">
        <f t="shared" si="75"/>
        <v>41555.873645833337</v>
      </c>
      <c r="T794" s="13">
        <f t="shared" si="76"/>
        <v>41585.915312500001</v>
      </c>
      <c r="U794">
        <f t="shared" si="77"/>
        <v>2013</v>
      </c>
    </row>
    <row r="795" spans="1:21" ht="60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 s="9">
        <f t="shared" si="73"/>
        <v>103</v>
      </c>
      <c r="Q795">
        <f t="shared" si="74"/>
        <v>88.33</v>
      </c>
      <c r="R795">
        <f t="shared" si="72"/>
        <v>0</v>
      </c>
      <c r="S795" s="12">
        <f t="shared" si="75"/>
        <v>41442.741249999999</v>
      </c>
      <c r="T795" s="13">
        <f t="shared" si="76"/>
        <v>41458.207638888889</v>
      </c>
      <c r="U795">
        <f t="shared" si="77"/>
        <v>2013</v>
      </c>
    </row>
    <row r="796" spans="1:21" ht="60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 s="9">
        <f t="shared" si="73"/>
        <v>105</v>
      </c>
      <c r="Q796">
        <f t="shared" si="74"/>
        <v>158.96</v>
      </c>
      <c r="R796">
        <f t="shared" si="72"/>
        <v>0</v>
      </c>
      <c r="S796" s="12">
        <f t="shared" si="75"/>
        <v>40736.115011574075</v>
      </c>
      <c r="T796" s="13">
        <f t="shared" si="76"/>
        <v>40791.712500000001</v>
      </c>
      <c r="U796">
        <f t="shared" si="77"/>
        <v>2011</v>
      </c>
    </row>
    <row r="797" spans="1:21" ht="60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 s="9">
        <f t="shared" si="73"/>
        <v>112</v>
      </c>
      <c r="Q797">
        <f t="shared" si="74"/>
        <v>85.05</v>
      </c>
      <c r="R797">
        <f t="shared" si="72"/>
        <v>0</v>
      </c>
      <c r="S797" s="12">
        <f t="shared" si="75"/>
        <v>40963.613032407404</v>
      </c>
      <c r="T797" s="13">
        <f t="shared" si="76"/>
        <v>41006.207638888889</v>
      </c>
      <c r="U797">
        <f t="shared" si="77"/>
        <v>2012</v>
      </c>
    </row>
    <row r="798" spans="1:21" ht="60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 s="9">
        <f t="shared" si="73"/>
        <v>101</v>
      </c>
      <c r="Q798">
        <f t="shared" si="74"/>
        <v>112.61</v>
      </c>
      <c r="R798">
        <f t="shared" ref="R798:R861" si="78">IF(D798&lt;1000,1,0)</f>
        <v>0</v>
      </c>
      <c r="S798" s="12">
        <f t="shared" si="75"/>
        <v>41502.882928240739</v>
      </c>
      <c r="T798" s="13">
        <f t="shared" si="76"/>
        <v>41532.881944444445</v>
      </c>
      <c r="U798">
        <f t="shared" si="77"/>
        <v>2013</v>
      </c>
    </row>
    <row r="799" spans="1:21" ht="60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 s="9">
        <f t="shared" si="73"/>
        <v>108</v>
      </c>
      <c r="Q799">
        <f t="shared" si="74"/>
        <v>45.44</v>
      </c>
      <c r="R799">
        <f t="shared" si="78"/>
        <v>0</v>
      </c>
      <c r="S799" s="12">
        <f t="shared" si="75"/>
        <v>40996.994074074071</v>
      </c>
      <c r="T799" s="13">
        <f t="shared" si="76"/>
        <v>41028.166666666664</v>
      </c>
      <c r="U799">
        <f t="shared" si="77"/>
        <v>2012</v>
      </c>
    </row>
    <row r="800" spans="1:21" ht="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 s="9">
        <f t="shared" si="73"/>
        <v>115</v>
      </c>
      <c r="Q800">
        <f t="shared" si="74"/>
        <v>46.22</v>
      </c>
      <c r="R800">
        <f t="shared" si="78"/>
        <v>0</v>
      </c>
      <c r="S800" s="12">
        <f t="shared" si="75"/>
        <v>41882.590127314819</v>
      </c>
      <c r="T800" s="13">
        <f t="shared" si="76"/>
        <v>41912.590127314819</v>
      </c>
      <c r="U800">
        <f t="shared" si="77"/>
        <v>2014</v>
      </c>
    </row>
    <row r="801" spans="1:21" ht="60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 s="9">
        <f t="shared" si="73"/>
        <v>100</v>
      </c>
      <c r="Q801">
        <f t="shared" si="74"/>
        <v>178.61</v>
      </c>
      <c r="R801">
        <f t="shared" si="78"/>
        <v>0</v>
      </c>
      <c r="S801" s="12">
        <f t="shared" si="75"/>
        <v>40996.667199074072</v>
      </c>
      <c r="T801" s="13">
        <f t="shared" si="76"/>
        <v>41026.667199074072</v>
      </c>
      <c r="U801">
        <f t="shared" si="77"/>
        <v>2012</v>
      </c>
    </row>
    <row r="802" spans="1:21" ht="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 s="9">
        <f t="shared" si="73"/>
        <v>152</v>
      </c>
      <c r="Q802">
        <f t="shared" si="74"/>
        <v>40.75</v>
      </c>
      <c r="R802">
        <f t="shared" si="78"/>
        <v>0</v>
      </c>
      <c r="S802" s="12">
        <f t="shared" si="75"/>
        <v>41863.433495370373</v>
      </c>
      <c r="T802" s="13">
        <f t="shared" si="76"/>
        <v>41893.433495370373</v>
      </c>
      <c r="U802">
        <f t="shared" si="77"/>
        <v>2014</v>
      </c>
    </row>
    <row r="803" spans="1:21" ht="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 s="9">
        <f t="shared" si="73"/>
        <v>112</v>
      </c>
      <c r="Q803">
        <f t="shared" si="74"/>
        <v>43.73</v>
      </c>
      <c r="R803">
        <f t="shared" si="78"/>
        <v>0</v>
      </c>
      <c r="S803" s="12">
        <f t="shared" si="75"/>
        <v>40695.795370370368</v>
      </c>
      <c r="T803" s="13">
        <f t="shared" si="76"/>
        <v>40725.795370370368</v>
      </c>
      <c r="U803">
        <f t="shared" si="77"/>
        <v>2011</v>
      </c>
    </row>
    <row r="804" spans="1:21" ht="60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 s="9">
        <f t="shared" si="73"/>
        <v>101</v>
      </c>
      <c r="Q804">
        <f t="shared" si="74"/>
        <v>81.069999999999993</v>
      </c>
      <c r="R804">
        <f t="shared" si="78"/>
        <v>0</v>
      </c>
      <c r="S804" s="12">
        <f t="shared" si="75"/>
        <v>41123.022268518522</v>
      </c>
      <c r="T804" s="13">
        <f t="shared" si="76"/>
        <v>41169.170138888891</v>
      </c>
      <c r="U804">
        <f t="shared" si="77"/>
        <v>2012</v>
      </c>
    </row>
    <row r="805" spans="1:21" ht="60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 s="9">
        <f t="shared" si="73"/>
        <v>123</v>
      </c>
      <c r="Q805">
        <f t="shared" si="74"/>
        <v>74.61</v>
      </c>
      <c r="R805">
        <f t="shared" si="78"/>
        <v>0</v>
      </c>
      <c r="S805" s="12">
        <f t="shared" si="75"/>
        <v>40665.949976851851</v>
      </c>
      <c r="T805" s="13">
        <f t="shared" si="76"/>
        <v>40692.041666666664</v>
      </c>
      <c r="U805">
        <f t="shared" si="77"/>
        <v>2011</v>
      </c>
    </row>
    <row r="806" spans="1:21" ht="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 s="9">
        <f t="shared" si="73"/>
        <v>100</v>
      </c>
      <c r="Q806">
        <f t="shared" si="74"/>
        <v>305.56</v>
      </c>
      <c r="R806">
        <f t="shared" si="78"/>
        <v>0</v>
      </c>
      <c r="S806" s="12">
        <f t="shared" si="75"/>
        <v>40730.105625000004</v>
      </c>
      <c r="T806" s="13">
        <f t="shared" si="76"/>
        <v>40747.165972222225</v>
      </c>
      <c r="U806">
        <f t="shared" si="77"/>
        <v>2011</v>
      </c>
    </row>
    <row r="807" spans="1:21" ht="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 s="9">
        <f t="shared" si="73"/>
        <v>105</v>
      </c>
      <c r="Q807">
        <f t="shared" si="74"/>
        <v>58.33</v>
      </c>
      <c r="R807">
        <f t="shared" si="78"/>
        <v>0</v>
      </c>
      <c r="S807" s="12">
        <f t="shared" si="75"/>
        <v>40690.823055555556</v>
      </c>
      <c r="T807" s="13">
        <f t="shared" si="76"/>
        <v>40740.958333333336</v>
      </c>
      <c r="U807">
        <f t="shared" si="77"/>
        <v>2011</v>
      </c>
    </row>
    <row r="808" spans="1:21" ht="30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 s="9">
        <f t="shared" si="73"/>
        <v>104</v>
      </c>
      <c r="Q808">
        <f t="shared" si="74"/>
        <v>117.68</v>
      </c>
      <c r="R808">
        <f t="shared" si="78"/>
        <v>0</v>
      </c>
      <c r="S808" s="12">
        <f t="shared" si="75"/>
        <v>40763.691423611112</v>
      </c>
      <c r="T808" s="13">
        <f t="shared" si="76"/>
        <v>40793.691423611112</v>
      </c>
      <c r="U808">
        <f t="shared" si="77"/>
        <v>2011</v>
      </c>
    </row>
    <row r="809" spans="1:21" ht="30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 s="9">
        <f t="shared" si="73"/>
        <v>105</v>
      </c>
      <c r="Q809">
        <f t="shared" si="74"/>
        <v>73.77</v>
      </c>
      <c r="R809">
        <f t="shared" si="78"/>
        <v>0</v>
      </c>
      <c r="S809" s="12">
        <f t="shared" si="75"/>
        <v>42759.628599537042</v>
      </c>
      <c r="T809" s="13">
        <f t="shared" si="76"/>
        <v>42795.083333333328</v>
      </c>
      <c r="U809">
        <f t="shared" si="77"/>
        <v>2017</v>
      </c>
    </row>
    <row r="810" spans="1:21" ht="60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 s="9">
        <f t="shared" si="73"/>
        <v>100</v>
      </c>
      <c r="Q810">
        <f t="shared" si="74"/>
        <v>104.65</v>
      </c>
      <c r="R810">
        <f t="shared" si="78"/>
        <v>0</v>
      </c>
      <c r="S810" s="12">
        <f t="shared" si="75"/>
        <v>41962.100532407407</v>
      </c>
      <c r="T810" s="13">
        <f t="shared" si="76"/>
        <v>41995.207638888889</v>
      </c>
      <c r="U810">
        <f t="shared" si="77"/>
        <v>2014</v>
      </c>
    </row>
    <row r="811" spans="1:21" ht="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 s="9">
        <f t="shared" si="73"/>
        <v>104</v>
      </c>
      <c r="Q811">
        <f t="shared" si="74"/>
        <v>79.83</v>
      </c>
      <c r="R811">
        <f t="shared" si="78"/>
        <v>0</v>
      </c>
      <c r="S811" s="12">
        <f t="shared" si="75"/>
        <v>41628.833680555559</v>
      </c>
      <c r="T811" s="13">
        <f t="shared" si="76"/>
        <v>41658.833680555559</v>
      </c>
      <c r="U811">
        <f t="shared" si="77"/>
        <v>2013</v>
      </c>
    </row>
    <row r="812" spans="1:21" ht="60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 s="9">
        <f t="shared" si="73"/>
        <v>105</v>
      </c>
      <c r="Q812">
        <f t="shared" si="74"/>
        <v>58.33</v>
      </c>
      <c r="R812">
        <f t="shared" si="78"/>
        <v>0</v>
      </c>
      <c r="S812" s="12">
        <f t="shared" si="75"/>
        <v>41123.056273148148</v>
      </c>
      <c r="T812" s="13">
        <f t="shared" si="76"/>
        <v>41153.056273148148</v>
      </c>
      <c r="U812">
        <f t="shared" si="77"/>
        <v>2012</v>
      </c>
    </row>
    <row r="813" spans="1:21" ht="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 s="9">
        <f t="shared" si="73"/>
        <v>104</v>
      </c>
      <c r="Q813">
        <f t="shared" si="74"/>
        <v>86.67</v>
      </c>
      <c r="R813">
        <f t="shared" si="78"/>
        <v>0</v>
      </c>
      <c r="S813" s="12">
        <f t="shared" si="75"/>
        <v>41443.643541666665</v>
      </c>
      <c r="T813" s="13">
        <f t="shared" si="76"/>
        <v>41465.702777777777</v>
      </c>
      <c r="U813">
        <f t="shared" si="77"/>
        <v>2013</v>
      </c>
    </row>
    <row r="814" spans="1:21" ht="60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 s="9">
        <f t="shared" si="73"/>
        <v>152</v>
      </c>
      <c r="Q814">
        <f t="shared" si="74"/>
        <v>27.61</v>
      </c>
      <c r="R814">
        <f t="shared" si="78"/>
        <v>1</v>
      </c>
      <c r="S814" s="12">
        <f t="shared" si="75"/>
        <v>41282.017962962964</v>
      </c>
      <c r="T814" s="13">
        <f t="shared" si="76"/>
        <v>41334.581944444442</v>
      </c>
      <c r="U814">
        <f t="shared" si="77"/>
        <v>2013</v>
      </c>
    </row>
    <row r="815" spans="1:21" ht="30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 s="9">
        <f t="shared" si="73"/>
        <v>160</v>
      </c>
      <c r="Q815">
        <f t="shared" si="74"/>
        <v>25</v>
      </c>
      <c r="R815">
        <f t="shared" si="78"/>
        <v>0</v>
      </c>
      <c r="S815" s="12">
        <f t="shared" si="75"/>
        <v>41080.960243055553</v>
      </c>
      <c r="T815" s="13">
        <f t="shared" si="76"/>
        <v>41110.960243055553</v>
      </c>
      <c r="U815">
        <f t="shared" si="77"/>
        <v>2012</v>
      </c>
    </row>
    <row r="816" spans="1:21" ht="60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 s="9">
        <f t="shared" si="73"/>
        <v>127</v>
      </c>
      <c r="Q816">
        <f t="shared" si="74"/>
        <v>45.46</v>
      </c>
      <c r="R816">
        <f t="shared" si="78"/>
        <v>0</v>
      </c>
      <c r="S816" s="12">
        <f t="shared" si="75"/>
        <v>40679.743067129632</v>
      </c>
      <c r="T816" s="13">
        <f t="shared" si="76"/>
        <v>40694.75277777778</v>
      </c>
      <c r="U816">
        <f t="shared" si="77"/>
        <v>2011</v>
      </c>
    </row>
    <row r="817" spans="1:21" ht="30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 s="9">
        <f t="shared" si="73"/>
        <v>107</v>
      </c>
      <c r="Q817">
        <f t="shared" si="74"/>
        <v>99.53</v>
      </c>
      <c r="R817">
        <f t="shared" si="78"/>
        <v>0</v>
      </c>
      <c r="S817" s="12">
        <f t="shared" si="75"/>
        <v>41914.917858796296</v>
      </c>
      <c r="T817" s="13">
        <f t="shared" si="76"/>
        <v>41944.917858796296</v>
      </c>
      <c r="U817">
        <f t="shared" si="77"/>
        <v>2014</v>
      </c>
    </row>
    <row r="818" spans="1:21" ht="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 s="9">
        <f t="shared" si="73"/>
        <v>115</v>
      </c>
      <c r="Q818">
        <f t="shared" si="74"/>
        <v>39.31</v>
      </c>
      <c r="R818">
        <f t="shared" si="78"/>
        <v>0</v>
      </c>
      <c r="S818" s="12">
        <f t="shared" si="75"/>
        <v>41341.870868055557</v>
      </c>
      <c r="T818" s="13">
        <f t="shared" si="76"/>
        <v>41373.270833333336</v>
      </c>
      <c r="U818">
        <f t="shared" si="77"/>
        <v>2013</v>
      </c>
    </row>
    <row r="819" spans="1:21" ht="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 s="9">
        <f t="shared" si="73"/>
        <v>137</v>
      </c>
      <c r="Q819">
        <f t="shared" si="74"/>
        <v>89.42</v>
      </c>
      <c r="R819">
        <f t="shared" si="78"/>
        <v>0</v>
      </c>
      <c r="S819" s="12">
        <f t="shared" si="75"/>
        <v>40925.599664351852</v>
      </c>
      <c r="T819" s="13">
        <f t="shared" si="76"/>
        <v>40979.207638888889</v>
      </c>
      <c r="U819">
        <f t="shared" si="77"/>
        <v>2012</v>
      </c>
    </row>
    <row r="820" spans="1:21" ht="60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 s="9">
        <f t="shared" si="73"/>
        <v>156</v>
      </c>
      <c r="Q820">
        <f t="shared" si="74"/>
        <v>28.68</v>
      </c>
      <c r="R820">
        <f t="shared" si="78"/>
        <v>1</v>
      </c>
      <c r="S820" s="12">
        <f t="shared" si="75"/>
        <v>41120.882881944446</v>
      </c>
      <c r="T820" s="13">
        <f t="shared" si="76"/>
        <v>41128.709027777775</v>
      </c>
      <c r="U820">
        <f t="shared" si="77"/>
        <v>2012</v>
      </c>
    </row>
    <row r="821" spans="1:21" ht="30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 s="9">
        <f t="shared" si="73"/>
        <v>109</v>
      </c>
      <c r="Q821">
        <f t="shared" si="74"/>
        <v>31.07</v>
      </c>
      <c r="R821">
        <f t="shared" si="78"/>
        <v>1</v>
      </c>
      <c r="S821" s="12">
        <f t="shared" si="75"/>
        <v>41619.998310185183</v>
      </c>
      <c r="T821" s="13">
        <f t="shared" si="76"/>
        <v>41629.197222222225</v>
      </c>
      <c r="U821">
        <f t="shared" si="77"/>
        <v>2013</v>
      </c>
    </row>
    <row r="822" spans="1:21" ht="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 s="9">
        <f t="shared" si="73"/>
        <v>134</v>
      </c>
      <c r="Q822">
        <f t="shared" si="74"/>
        <v>70.55</v>
      </c>
      <c r="R822">
        <f t="shared" si="78"/>
        <v>0</v>
      </c>
      <c r="S822" s="12">
        <f t="shared" si="75"/>
        <v>41768.841921296298</v>
      </c>
      <c r="T822" s="13">
        <f t="shared" si="76"/>
        <v>41799.208333333336</v>
      </c>
      <c r="U822">
        <f t="shared" si="77"/>
        <v>2014</v>
      </c>
    </row>
    <row r="823" spans="1:21" ht="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 s="9">
        <f t="shared" si="73"/>
        <v>100</v>
      </c>
      <c r="Q823">
        <f t="shared" si="74"/>
        <v>224.13</v>
      </c>
      <c r="R823">
        <f t="shared" si="78"/>
        <v>0</v>
      </c>
      <c r="S823" s="12">
        <f t="shared" si="75"/>
        <v>42093.922048611115</v>
      </c>
      <c r="T823" s="13">
        <f t="shared" si="76"/>
        <v>42128.167361111111</v>
      </c>
      <c r="U823">
        <f t="shared" si="77"/>
        <v>2015</v>
      </c>
    </row>
    <row r="824" spans="1:21" ht="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 s="9">
        <f t="shared" si="73"/>
        <v>119</v>
      </c>
      <c r="Q824">
        <f t="shared" si="74"/>
        <v>51.81</v>
      </c>
      <c r="R824">
        <f t="shared" si="78"/>
        <v>0</v>
      </c>
      <c r="S824" s="12">
        <f t="shared" si="75"/>
        <v>41157.947337962964</v>
      </c>
      <c r="T824" s="13">
        <f t="shared" si="76"/>
        <v>41187.947337962964</v>
      </c>
      <c r="U824">
        <f t="shared" si="77"/>
        <v>2012</v>
      </c>
    </row>
    <row r="825" spans="1:21" ht="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 s="9">
        <f t="shared" si="73"/>
        <v>180</v>
      </c>
      <c r="Q825">
        <f t="shared" si="74"/>
        <v>43.52</v>
      </c>
      <c r="R825">
        <f t="shared" si="78"/>
        <v>1</v>
      </c>
      <c r="S825" s="12">
        <f t="shared" si="75"/>
        <v>42055.972824074073</v>
      </c>
      <c r="T825" s="13">
        <f t="shared" si="76"/>
        <v>42085.931157407409</v>
      </c>
      <c r="U825">
        <f t="shared" si="77"/>
        <v>2015</v>
      </c>
    </row>
    <row r="826" spans="1:21" ht="60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 s="9">
        <f t="shared" si="73"/>
        <v>134</v>
      </c>
      <c r="Q826">
        <f t="shared" si="74"/>
        <v>39.82</v>
      </c>
      <c r="R826">
        <f t="shared" si="78"/>
        <v>0</v>
      </c>
      <c r="S826" s="12">
        <f t="shared" si="75"/>
        <v>40250.242106481484</v>
      </c>
      <c r="T826" s="13">
        <f t="shared" si="76"/>
        <v>40286.290972222225</v>
      </c>
      <c r="U826">
        <f t="shared" si="77"/>
        <v>2010</v>
      </c>
    </row>
    <row r="827" spans="1:21" ht="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 s="9">
        <f t="shared" si="73"/>
        <v>100</v>
      </c>
      <c r="Q827">
        <f t="shared" si="74"/>
        <v>126.81</v>
      </c>
      <c r="R827">
        <f t="shared" si="78"/>
        <v>0</v>
      </c>
      <c r="S827" s="12">
        <f t="shared" si="75"/>
        <v>41186.306527777779</v>
      </c>
      <c r="T827" s="13">
        <f t="shared" si="76"/>
        <v>41211.306527777779</v>
      </c>
      <c r="U827">
        <f t="shared" si="77"/>
        <v>2012</v>
      </c>
    </row>
    <row r="828" spans="1:21" ht="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 s="9">
        <f t="shared" si="73"/>
        <v>101</v>
      </c>
      <c r="Q828">
        <f t="shared" si="74"/>
        <v>113.88</v>
      </c>
      <c r="R828">
        <f t="shared" si="78"/>
        <v>0</v>
      </c>
      <c r="S828" s="12">
        <f t="shared" si="75"/>
        <v>40973.038541666669</v>
      </c>
      <c r="T828" s="13">
        <f t="shared" si="76"/>
        <v>40993.996874999997</v>
      </c>
      <c r="U828">
        <f t="shared" si="77"/>
        <v>2012</v>
      </c>
    </row>
    <row r="829" spans="1:21" ht="60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 s="9">
        <f t="shared" si="73"/>
        <v>103</v>
      </c>
      <c r="Q829">
        <f t="shared" si="74"/>
        <v>28.18</v>
      </c>
      <c r="R829">
        <f t="shared" si="78"/>
        <v>1</v>
      </c>
      <c r="S829" s="12">
        <f t="shared" si="75"/>
        <v>40927.473460648151</v>
      </c>
      <c r="T829" s="13">
        <f t="shared" si="76"/>
        <v>40953.825694444444</v>
      </c>
      <c r="U829">
        <f t="shared" si="77"/>
        <v>2012</v>
      </c>
    </row>
    <row r="830" spans="1:21" ht="60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 s="9">
        <f t="shared" si="73"/>
        <v>107</v>
      </c>
      <c r="Q830">
        <f t="shared" si="74"/>
        <v>36.61</v>
      </c>
      <c r="R830">
        <f t="shared" si="78"/>
        <v>0</v>
      </c>
      <c r="S830" s="12">
        <f t="shared" si="75"/>
        <v>41073.050717592596</v>
      </c>
      <c r="T830" s="13">
        <f t="shared" si="76"/>
        <v>41085.683333333334</v>
      </c>
      <c r="U830">
        <f t="shared" si="77"/>
        <v>2012</v>
      </c>
    </row>
    <row r="831" spans="1:21" ht="60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 s="9">
        <f t="shared" si="73"/>
        <v>104</v>
      </c>
      <c r="Q831">
        <f t="shared" si="74"/>
        <v>32.5</v>
      </c>
      <c r="R831">
        <f t="shared" si="78"/>
        <v>1</v>
      </c>
      <c r="S831" s="12">
        <f t="shared" si="75"/>
        <v>42504.801388888889</v>
      </c>
      <c r="T831" s="13">
        <f t="shared" si="76"/>
        <v>42564.801388888889</v>
      </c>
      <c r="U831">
        <f t="shared" si="77"/>
        <v>2016</v>
      </c>
    </row>
    <row r="832" spans="1:21" ht="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 s="9">
        <f t="shared" si="73"/>
        <v>108</v>
      </c>
      <c r="Q832">
        <f t="shared" si="74"/>
        <v>60.66</v>
      </c>
      <c r="R832">
        <f t="shared" si="78"/>
        <v>0</v>
      </c>
      <c r="S832" s="12">
        <f t="shared" si="75"/>
        <v>41325.525752314818</v>
      </c>
      <c r="T832" s="13">
        <f t="shared" si="76"/>
        <v>41355.484085648146</v>
      </c>
      <c r="U832">
        <f t="shared" si="77"/>
        <v>2013</v>
      </c>
    </row>
    <row r="833" spans="1:21" ht="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 s="9">
        <f t="shared" si="73"/>
        <v>233</v>
      </c>
      <c r="Q833">
        <f t="shared" si="74"/>
        <v>175</v>
      </c>
      <c r="R833">
        <f t="shared" si="78"/>
        <v>0</v>
      </c>
      <c r="S833" s="12">
        <f t="shared" si="75"/>
        <v>40996.646921296298</v>
      </c>
      <c r="T833" s="13">
        <f t="shared" si="76"/>
        <v>41026.646921296298</v>
      </c>
      <c r="U833">
        <f t="shared" si="77"/>
        <v>2012</v>
      </c>
    </row>
    <row r="834" spans="1:21" ht="60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 s="9">
        <f t="shared" ref="P834:P897" si="79">ROUND(E834/D834*100,0)</f>
        <v>101</v>
      </c>
      <c r="Q834">
        <f t="shared" ref="Q834:Q897" si="80">IFERROR(ROUND(E834/L834,2),0)</f>
        <v>97.99</v>
      </c>
      <c r="R834">
        <f t="shared" si="78"/>
        <v>0</v>
      </c>
      <c r="S834" s="12">
        <f t="shared" ref="S834:S897" si="81">(((J834/60)/60)/24)+DATE(1970,1,1)</f>
        <v>40869.675173611111</v>
      </c>
      <c r="T834" s="13">
        <f t="shared" ref="T834:T897" si="82">(((I834/60)/60)/24)+DATE(1970,1,1)</f>
        <v>40929.342361111114</v>
      </c>
      <c r="U834">
        <f t="shared" ref="U834:U897" si="83">YEAR(S834)</f>
        <v>2011</v>
      </c>
    </row>
    <row r="835" spans="1:2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 s="9">
        <f t="shared" si="79"/>
        <v>102</v>
      </c>
      <c r="Q835">
        <f t="shared" si="80"/>
        <v>148.78</v>
      </c>
      <c r="R835">
        <f t="shared" si="78"/>
        <v>0</v>
      </c>
      <c r="S835" s="12">
        <f t="shared" si="81"/>
        <v>41718.878182870372</v>
      </c>
      <c r="T835" s="13">
        <f t="shared" si="82"/>
        <v>41748.878182870372</v>
      </c>
      <c r="U835">
        <f t="shared" si="83"/>
        <v>2014</v>
      </c>
    </row>
    <row r="836" spans="1:21" ht="60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 s="9">
        <f t="shared" si="79"/>
        <v>131</v>
      </c>
      <c r="Q836">
        <f t="shared" si="80"/>
        <v>96.08</v>
      </c>
      <c r="R836">
        <f t="shared" si="78"/>
        <v>0</v>
      </c>
      <c r="S836" s="12">
        <f t="shared" si="81"/>
        <v>41422.822824074072</v>
      </c>
      <c r="T836" s="13">
        <f t="shared" si="82"/>
        <v>41456.165972222225</v>
      </c>
      <c r="U836">
        <f t="shared" si="83"/>
        <v>2013</v>
      </c>
    </row>
    <row r="837" spans="1:21" ht="60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 s="9">
        <f t="shared" si="79"/>
        <v>117</v>
      </c>
      <c r="Q837">
        <f t="shared" si="80"/>
        <v>58.63</v>
      </c>
      <c r="R837">
        <f t="shared" si="78"/>
        <v>0</v>
      </c>
      <c r="S837" s="12">
        <f t="shared" si="81"/>
        <v>41005.45784722222</v>
      </c>
      <c r="T837" s="13">
        <f t="shared" si="82"/>
        <v>41048.125</v>
      </c>
      <c r="U837">
        <f t="shared" si="83"/>
        <v>2012</v>
      </c>
    </row>
    <row r="838" spans="1:2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 s="9">
        <f t="shared" si="79"/>
        <v>101</v>
      </c>
      <c r="Q838">
        <f t="shared" si="80"/>
        <v>109.71</v>
      </c>
      <c r="R838">
        <f t="shared" si="78"/>
        <v>0</v>
      </c>
      <c r="S838" s="12">
        <f t="shared" si="81"/>
        <v>41524.056921296295</v>
      </c>
      <c r="T838" s="13">
        <f t="shared" si="82"/>
        <v>41554.056921296295</v>
      </c>
      <c r="U838">
        <f t="shared" si="83"/>
        <v>2013</v>
      </c>
    </row>
    <row r="839" spans="1:21" ht="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 s="9">
        <f t="shared" si="79"/>
        <v>122</v>
      </c>
      <c r="Q839">
        <f t="shared" si="80"/>
        <v>49.11</v>
      </c>
      <c r="R839">
        <f t="shared" si="78"/>
        <v>0</v>
      </c>
      <c r="S839" s="12">
        <f t="shared" si="81"/>
        <v>41730.998402777775</v>
      </c>
      <c r="T839" s="13">
        <f t="shared" si="82"/>
        <v>41760.998402777775</v>
      </c>
      <c r="U839">
        <f t="shared" si="83"/>
        <v>2014</v>
      </c>
    </row>
    <row r="840" spans="1:21" ht="60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 s="9">
        <f t="shared" si="79"/>
        <v>145</v>
      </c>
      <c r="Q840">
        <f t="shared" si="80"/>
        <v>47.67</v>
      </c>
      <c r="R840">
        <f t="shared" si="78"/>
        <v>0</v>
      </c>
      <c r="S840" s="12">
        <f t="shared" si="81"/>
        <v>40895.897974537038</v>
      </c>
      <c r="T840" s="13">
        <f t="shared" si="82"/>
        <v>40925.897974537038</v>
      </c>
      <c r="U840">
        <f t="shared" si="83"/>
        <v>2011</v>
      </c>
    </row>
    <row r="841" spans="1:21" ht="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 s="9">
        <f t="shared" si="79"/>
        <v>117</v>
      </c>
      <c r="Q841">
        <f t="shared" si="80"/>
        <v>60.74</v>
      </c>
      <c r="R841">
        <f t="shared" si="78"/>
        <v>0</v>
      </c>
      <c r="S841" s="12">
        <f t="shared" si="81"/>
        <v>41144.763379629629</v>
      </c>
      <c r="T841" s="13">
        <f t="shared" si="82"/>
        <v>41174.763379629629</v>
      </c>
      <c r="U841">
        <f t="shared" si="83"/>
        <v>2012</v>
      </c>
    </row>
    <row r="842" spans="1:21" ht="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 s="9">
        <f t="shared" si="79"/>
        <v>120</v>
      </c>
      <c r="Q842">
        <f t="shared" si="80"/>
        <v>63.38</v>
      </c>
      <c r="R842">
        <f t="shared" si="78"/>
        <v>0</v>
      </c>
      <c r="S842" s="12">
        <f t="shared" si="81"/>
        <v>42607.226701388892</v>
      </c>
      <c r="T842" s="13">
        <f t="shared" si="82"/>
        <v>42637.226701388892</v>
      </c>
      <c r="U842">
        <f t="shared" si="83"/>
        <v>2016</v>
      </c>
    </row>
    <row r="843" spans="1:21" ht="60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 s="9">
        <f t="shared" si="79"/>
        <v>101</v>
      </c>
      <c r="Q843">
        <f t="shared" si="80"/>
        <v>53.89</v>
      </c>
      <c r="R843">
        <f t="shared" si="78"/>
        <v>0</v>
      </c>
      <c r="S843" s="12">
        <f t="shared" si="81"/>
        <v>41923.838692129626</v>
      </c>
      <c r="T843" s="13">
        <f t="shared" si="82"/>
        <v>41953.88035879629</v>
      </c>
      <c r="U843">
        <f t="shared" si="83"/>
        <v>2014</v>
      </c>
    </row>
    <row r="844" spans="1:21" ht="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 s="9">
        <f t="shared" si="79"/>
        <v>104</v>
      </c>
      <c r="Q844">
        <f t="shared" si="80"/>
        <v>66.87</v>
      </c>
      <c r="R844">
        <f t="shared" si="78"/>
        <v>0</v>
      </c>
      <c r="S844" s="12">
        <f t="shared" si="81"/>
        <v>41526.592395833337</v>
      </c>
      <c r="T844" s="13">
        <f t="shared" si="82"/>
        <v>41561.165972222225</v>
      </c>
      <c r="U844">
        <f t="shared" si="83"/>
        <v>2013</v>
      </c>
    </row>
    <row r="845" spans="1:21" ht="60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 s="9">
        <f t="shared" si="79"/>
        <v>267</v>
      </c>
      <c r="Q845">
        <f t="shared" si="80"/>
        <v>63.1</v>
      </c>
      <c r="R845">
        <f t="shared" si="78"/>
        <v>0</v>
      </c>
      <c r="S845" s="12">
        <f t="shared" si="81"/>
        <v>42695.257870370369</v>
      </c>
      <c r="T845" s="13">
        <f t="shared" si="82"/>
        <v>42712.333333333328</v>
      </c>
      <c r="U845">
        <f t="shared" si="83"/>
        <v>2016</v>
      </c>
    </row>
    <row r="846" spans="1:21" ht="60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 s="9">
        <f t="shared" si="79"/>
        <v>194</v>
      </c>
      <c r="Q846">
        <f t="shared" si="80"/>
        <v>36.630000000000003</v>
      </c>
      <c r="R846">
        <f t="shared" si="78"/>
        <v>0</v>
      </c>
      <c r="S846" s="12">
        <f t="shared" si="81"/>
        <v>41905.684629629628</v>
      </c>
      <c r="T846" s="13">
        <f t="shared" si="82"/>
        <v>41944.207638888889</v>
      </c>
      <c r="U846">
        <f t="shared" si="83"/>
        <v>2014</v>
      </c>
    </row>
    <row r="847" spans="1:21" ht="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 s="9">
        <f t="shared" si="79"/>
        <v>120</v>
      </c>
      <c r="Q847">
        <f t="shared" si="80"/>
        <v>34.01</v>
      </c>
      <c r="R847">
        <f t="shared" si="78"/>
        <v>0</v>
      </c>
      <c r="S847" s="12">
        <f t="shared" si="81"/>
        <v>42578.205972222218</v>
      </c>
      <c r="T847" s="13">
        <f t="shared" si="82"/>
        <v>42618.165972222225</v>
      </c>
      <c r="U847">
        <f t="shared" si="83"/>
        <v>2016</v>
      </c>
    </row>
    <row r="848" spans="1:21" ht="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 s="9">
        <f t="shared" si="79"/>
        <v>122</v>
      </c>
      <c r="Q848">
        <f t="shared" si="80"/>
        <v>28.55</v>
      </c>
      <c r="R848">
        <f t="shared" si="78"/>
        <v>0</v>
      </c>
      <c r="S848" s="12">
        <f t="shared" si="81"/>
        <v>41694.391840277778</v>
      </c>
      <c r="T848" s="13">
        <f t="shared" si="82"/>
        <v>41708.583333333336</v>
      </c>
      <c r="U848">
        <f t="shared" si="83"/>
        <v>2014</v>
      </c>
    </row>
    <row r="849" spans="1:21" ht="30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 s="9">
        <f t="shared" si="79"/>
        <v>100</v>
      </c>
      <c r="Q849">
        <f t="shared" si="80"/>
        <v>10</v>
      </c>
      <c r="R849">
        <f t="shared" si="78"/>
        <v>1</v>
      </c>
      <c r="S849" s="12">
        <f t="shared" si="81"/>
        <v>42165.79833333334</v>
      </c>
      <c r="T849" s="13">
        <f t="shared" si="82"/>
        <v>42195.79833333334</v>
      </c>
      <c r="U849">
        <f t="shared" si="83"/>
        <v>2015</v>
      </c>
    </row>
    <row r="850" spans="1:21" ht="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 s="9">
        <f t="shared" si="79"/>
        <v>100</v>
      </c>
      <c r="Q850">
        <f t="shared" si="80"/>
        <v>18.75</v>
      </c>
      <c r="R850">
        <f t="shared" si="78"/>
        <v>1</v>
      </c>
      <c r="S850" s="12">
        <f t="shared" si="81"/>
        <v>42078.792048611111</v>
      </c>
      <c r="T850" s="13">
        <f t="shared" si="82"/>
        <v>42108.792048611111</v>
      </c>
      <c r="U850">
        <f t="shared" si="83"/>
        <v>2015</v>
      </c>
    </row>
    <row r="851" spans="1:21" ht="60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 s="9">
        <f t="shared" si="79"/>
        <v>120</v>
      </c>
      <c r="Q851">
        <f t="shared" si="80"/>
        <v>41.7</v>
      </c>
      <c r="R851">
        <f t="shared" si="78"/>
        <v>0</v>
      </c>
      <c r="S851" s="12">
        <f t="shared" si="81"/>
        <v>42051.148888888885</v>
      </c>
      <c r="T851" s="13">
        <f t="shared" si="82"/>
        <v>42079.107222222221</v>
      </c>
      <c r="U851">
        <f t="shared" si="83"/>
        <v>2015</v>
      </c>
    </row>
    <row r="852" spans="1:21" ht="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 s="9">
        <f t="shared" si="79"/>
        <v>155</v>
      </c>
      <c r="Q852">
        <f t="shared" si="80"/>
        <v>46.67</v>
      </c>
      <c r="R852">
        <f t="shared" si="78"/>
        <v>0</v>
      </c>
      <c r="S852" s="12">
        <f t="shared" si="81"/>
        <v>42452.827743055561</v>
      </c>
      <c r="T852" s="13">
        <f t="shared" si="82"/>
        <v>42485.207638888889</v>
      </c>
      <c r="U852">
        <f t="shared" si="83"/>
        <v>2016</v>
      </c>
    </row>
    <row r="853" spans="1:21" ht="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 s="9">
        <f t="shared" si="79"/>
        <v>130</v>
      </c>
      <c r="Q853">
        <f t="shared" si="80"/>
        <v>37.270000000000003</v>
      </c>
      <c r="R853">
        <f t="shared" si="78"/>
        <v>0</v>
      </c>
      <c r="S853" s="12">
        <f t="shared" si="81"/>
        <v>42522.880243055552</v>
      </c>
      <c r="T853" s="13">
        <f t="shared" si="82"/>
        <v>42582.822916666672</v>
      </c>
      <c r="U853">
        <f t="shared" si="83"/>
        <v>2016</v>
      </c>
    </row>
    <row r="854" spans="1:21" ht="30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 s="9">
        <f t="shared" si="79"/>
        <v>105</v>
      </c>
      <c r="Q854">
        <f t="shared" si="80"/>
        <v>59.26</v>
      </c>
      <c r="R854">
        <f t="shared" si="78"/>
        <v>0</v>
      </c>
      <c r="S854" s="12">
        <f t="shared" si="81"/>
        <v>42656.805497685185</v>
      </c>
      <c r="T854" s="13">
        <f t="shared" si="82"/>
        <v>42667.875</v>
      </c>
      <c r="U854">
        <f t="shared" si="83"/>
        <v>2016</v>
      </c>
    </row>
    <row r="855" spans="1:21" ht="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 s="9">
        <f t="shared" si="79"/>
        <v>100</v>
      </c>
      <c r="Q855">
        <f t="shared" si="80"/>
        <v>30</v>
      </c>
      <c r="R855">
        <f t="shared" si="78"/>
        <v>1</v>
      </c>
      <c r="S855" s="12">
        <f t="shared" si="81"/>
        <v>42021.832280092596</v>
      </c>
      <c r="T855" s="13">
        <f t="shared" si="82"/>
        <v>42051.832280092596</v>
      </c>
      <c r="U855">
        <f t="shared" si="83"/>
        <v>2015</v>
      </c>
    </row>
    <row r="856" spans="1:21" ht="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 s="9">
        <f t="shared" si="79"/>
        <v>118</v>
      </c>
      <c r="Q856">
        <f t="shared" si="80"/>
        <v>65.86</v>
      </c>
      <c r="R856">
        <f t="shared" si="78"/>
        <v>0</v>
      </c>
      <c r="S856" s="12">
        <f t="shared" si="81"/>
        <v>42702.212337962963</v>
      </c>
      <c r="T856" s="13">
        <f t="shared" si="82"/>
        <v>42732.212337962963</v>
      </c>
      <c r="U856">
        <f t="shared" si="83"/>
        <v>2016</v>
      </c>
    </row>
    <row r="857" spans="1:21" ht="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 s="9">
        <f t="shared" si="79"/>
        <v>103</v>
      </c>
      <c r="Q857">
        <f t="shared" si="80"/>
        <v>31.91</v>
      </c>
      <c r="R857">
        <f t="shared" si="78"/>
        <v>0</v>
      </c>
      <c r="S857" s="12">
        <f t="shared" si="81"/>
        <v>42545.125196759262</v>
      </c>
      <c r="T857" s="13">
        <f t="shared" si="82"/>
        <v>42575.125196759262</v>
      </c>
      <c r="U857">
        <f t="shared" si="83"/>
        <v>2016</v>
      </c>
    </row>
    <row r="858" spans="1:21" ht="60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 s="9">
        <f t="shared" si="79"/>
        <v>218</v>
      </c>
      <c r="Q858">
        <f t="shared" si="80"/>
        <v>19.46</v>
      </c>
      <c r="R858">
        <f t="shared" si="78"/>
        <v>1</v>
      </c>
      <c r="S858" s="12">
        <f t="shared" si="81"/>
        <v>42609.311990740738</v>
      </c>
      <c r="T858" s="13">
        <f t="shared" si="82"/>
        <v>42668.791666666672</v>
      </c>
      <c r="U858">
        <f t="shared" si="83"/>
        <v>2016</v>
      </c>
    </row>
    <row r="859" spans="1:21" ht="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 s="9">
        <f t="shared" si="79"/>
        <v>100</v>
      </c>
      <c r="Q859">
        <f t="shared" si="80"/>
        <v>50</v>
      </c>
      <c r="R859">
        <f t="shared" si="78"/>
        <v>0</v>
      </c>
      <c r="S859" s="12">
        <f t="shared" si="81"/>
        <v>42291.581377314811</v>
      </c>
      <c r="T859" s="13">
        <f t="shared" si="82"/>
        <v>42333.623043981483</v>
      </c>
      <c r="U859">
        <f t="shared" si="83"/>
        <v>2015</v>
      </c>
    </row>
    <row r="860" spans="1:21" ht="60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 s="9">
        <f t="shared" si="79"/>
        <v>144</v>
      </c>
      <c r="Q860">
        <f t="shared" si="80"/>
        <v>22.74</v>
      </c>
      <c r="R860">
        <f t="shared" si="78"/>
        <v>0</v>
      </c>
      <c r="S860" s="12">
        <f t="shared" si="81"/>
        <v>42079.745578703703</v>
      </c>
      <c r="T860" s="13">
        <f t="shared" si="82"/>
        <v>42109.957638888889</v>
      </c>
      <c r="U860">
        <f t="shared" si="83"/>
        <v>2015</v>
      </c>
    </row>
    <row r="861" spans="1:21" ht="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 s="9">
        <f t="shared" si="79"/>
        <v>105</v>
      </c>
      <c r="Q861">
        <f t="shared" si="80"/>
        <v>42.72</v>
      </c>
      <c r="R861">
        <f t="shared" si="78"/>
        <v>0</v>
      </c>
      <c r="S861" s="12">
        <f t="shared" si="81"/>
        <v>42128.820231481484</v>
      </c>
      <c r="T861" s="13">
        <f t="shared" si="82"/>
        <v>42159</v>
      </c>
      <c r="U861">
        <f t="shared" si="83"/>
        <v>2015</v>
      </c>
    </row>
    <row r="862" spans="1:21" ht="60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 s="9">
        <f t="shared" si="79"/>
        <v>18</v>
      </c>
      <c r="Q862">
        <f t="shared" si="80"/>
        <v>52.92</v>
      </c>
      <c r="R862">
        <f t="shared" ref="R862:R925" si="84">IF(D862&lt;1000,1,0)</f>
        <v>0</v>
      </c>
      <c r="S862" s="12">
        <f t="shared" si="81"/>
        <v>41570.482789351852</v>
      </c>
      <c r="T862" s="13">
        <f t="shared" si="82"/>
        <v>41600.524456018517</v>
      </c>
      <c r="U862">
        <f t="shared" si="83"/>
        <v>2013</v>
      </c>
    </row>
    <row r="863" spans="1:21" ht="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 s="9">
        <f t="shared" si="79"/>
        <v>2</v>
      </c>
      <c r="Q863">
        <f t="shared" si="80"/>
        <v>50.5</v>
      </c>
      <c r="R863">
        <f t="shared" si="84"/>
        <v>0</v>
      </c>
      <c r="S863" s="12">
        <f t="shared" si="81"/>
        <v>42599.965324074074</v>
      </c>
      <c r="T863" s="13">
        <f t="shared" si="82"/>
        <v>42629.965324074074</v>
      </c>
      <c r="U863">
        <f t="shared" si="83"/>
        <v>2016</v>
      </c>
    </row>
    <row r="864" spans="1:21" ht="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 s="9">
        <f t="shared" si="79"/>
        <v>0</v>
      </c>
      <c r="Q864">
        <f t="shared" si="80"/>
        <v>42.5</v>
      </c>
      <c r="R864">
        <f t="shared" si="84"/>
        <v>0</v>
      </c>
      <c r="S864" s="12">
        <f t="shared" si="81"/>
        <v>41559.5549537037</v>
      </c>
      <c r="T864" s="13">
        <f t="shared" si="82"/>
        <v>41589.596620370372</v>
      </c>
      <c r="U864">
        <f t="shared" si="83"/>
        <v>2013</v>
      </c>
    </row>
    <row r="865" spans="1:21" ht="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 s="9">
        <f t="shared" si="79"/>
        <v>5</v>
      </c>
      <c r="Q865">
        <f t="shared" si="80"/>
        <v>18</v>
      </c>
      <c r="R865">
        <f t="shared" si="84"/>
        <v>0</v>
      </c>
      <c r="S865" s="12">
        <f t="shared" si="81"/>
        <v>40921.117662037039</v>
      </c>
      <c r="T865" s="13">
        <f t="shared" si="82"/>
        <v>40951.117662037039</v>
      </c>
      <c r="U865">
        <f t="shared" si="83"/>
        <v>2012</v>
      </c>
    </row>
    <row r="866" spans="1:21" ht="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 s="9">
        <f t="shared" si="79"/>
        <v>42</v>
      </c>
      <c r="Q866">
        <f t="shared" si="80"/>
        <v>34.18</v>
      </c>
      <c r="R866">
        <f t="shared" si="84"/>
        <v>0</v>
      </c>
      <c r="S866" s="12">
        <f t="shared" si="81"/>
        <v>41541.106921296298</v>
      </c>
      <c r="T866" s="13">
        <f t="shared" si="82"/>
        <v>41563.415972222225</v>
      </c>
      <c r="U866">
        <f t="shared" si="83"/>
        <v>2013</v>
      </c>
    </row>
    <row r="867" spans="1:21" ht="60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 s="9">
        <f t="shared" si="79"/>
        <v>2</v>
      </c>
      <c r="Q867">
        <f t="shared" si="80"/>
        <v>22.5</v>
      </c>
      <c r="R867">
        <f t="shared" si="84"/>
        <v>0</v>
      </c>
      <c r="S867" s="12">
        <f t="shared" si="81"/>
        <v>41230.77311342593</v>
      </c>
      <c r="T867" s="13">
        <f t="shared" si="82"/>
        <v>41290.77311342593</v>
      </c>
      <c r="U867">
        <f t="shared" si="83"/>
        <v>2012</v>
      </c>
    </row>
    <row r="868" spans="1:21" ht="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 s="9">
        <f t="shared" si="79"/>
        <v>18</v>
      </c>
      <c r="Q868">
        <f t="shared" si="80"/>
        <v>58.18</v>
      </c>
      <c r="R868">
        <f t="shared" si="84"/>
        <v>0</v>
      </c>
      <c r="S868" s="12">
        <f t="shared" si="81"/>
        <v>42025.637939814813</v>
      </c>
      <c r="T868" s="13">
        <f t="shared" si="82"/>
        <v>42063.631944444445</v>
      </c>
      <c r="U868">
        <f t="shared" si="83"/>
        <v>2015</v>
      </c>
    </row>
    <row r="869" spans="1:21" ht="60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 s="9">
        <f t="shared" si="79"/>
        <v>24</v>
      </c>
      <c r="Q869">
        <f t="shared" si="80"/>
        <v>109.18</v>
      </c>
      <c r="R869">
        <f t="shared" si="84"/>
        <v>0</v>
      </c>
      <c r="S869" s="12">
        <f t="shared" si="81"/>
        <v>40088.105393518519</v>
      </c>
      <c r="T869" s="13">
        <f t="shared" si="82"/>
        <v>40148.207638888889</v>
      </c>
      <c r="U869">
        <f t="shared" si="83"/>
        <v>2009</v>
      </c>
    </row>
    <row r="870" spans="1:21" ht="60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 s="9">
        <f t="shared" si="79"/>
        <v>0</v>
      </c>
      <c r="Q870">
        <f t="shared" si="80"/>
        <v>50</v>
      </c>
      <c r="R870">
        <f t="shared" si="84"/>
        <v>0</v>
      </c>
      <c r="S870" s="12">
        <f t="shared" si="81"/>
        <v>41616.027754629627</v>
      </c>
      <c r="T870" s="13">
        <f t="shared" si="82"/>
        <v>41646.027754629627</v>
      </c>
      <c r="U870">
        <f t="shared" si="83"/>
        <v>2013</v>
      </c>
    </row>
    <row r="871" spans="1:21" ht="60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 s="9">
        <f t="shared" si="79"/>
        <v>12</v>
      </c>
      <c r="Q871">
        <f t="shared" si="80"/>
        <v>346.67</v>
      </c>
      <c r="R871">
        <f t="shared" si="84"/>
        <v>0</v>
      </c>
      <c r="S871" s="12">
        <f t="shared" si="81"/>
        <v>41342.845567129632</v>
      </c>
      <c r="T871" s="13">
        <f t="shared" si="82"/>
        <v>41372.803900462961</v>
      </c>
      <c r="U871">
        <f t="shared" si="83"/>
        <v>2013</v>
      </c>
    </row>
    <row r="872" spans="1:21" ht="60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 s="9">
        <f t="shared" si="79"/>
        <v>0</v>
      </c>
      <c r="Q872">
        <f t="shared" si="80"/>
        <v>12.4</v>
      </c>
      <c r="R872">
        <f t="shared" si="84"/>
        <v>0</v>
      </c>
      <c r="S872" s="12">
        <f t="shared" si="81"/>
        <v>41488.022256944445</v>
      </c>
      <c r="T872" s="13">
        <f t="shared" si="82"/>
        <v>41518.022256944445</v>
      </c>
      <c r="U872">
        <f t="shared" si="83"/>
        <v>2013</v>
      </c>
    </row>
    <row r="873" spans="1:21" ht="60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 s="9">
        <f t="shared" si="79"/>
        <v>5</v>
      </c>
      <c r="Q873">
        <f t="shared" si="80"/>
        <v>27.08</v>
      </c>
      <c r="R873">
        <f t="shared" si="84"/>
        <v>0</v>
      </c>
      <c r="S873" s="12">
        <f t="shared" si="81"/>
        <v>41577.561284722222</v>
      </c>
      <c r="T873" s="13">
        <f t="shared" si="82"/>
        <v>41607.602951388886</v>
      </c>
      <c r="U873">
        <f t="shared" si="83"/>
        <v>2013</v>
      </c>
    </row>
    <row r="874" spans="1:21" ht="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 s="9">
        <f t="shared" si="79"/>
        <v>1</v>
      </c>
      <c r="Q874">
        <f t="shared" si="80"/>
        <v>32.5</v>
      </c>
      <c r="R874">
        <f t="shared" si="84"/>
        <v>0</v>
      </c>
      <c r="S874" s="12">
        <f t="shared" si="81"/>
        <v>40567.825543981482</v>
      </c>
      <c r="T874" s="13">
        <f t="shared" si="82"/>
        <v>40612.825543981482</v>
      </c>
      <c r="U874">
        <f t="shared" si="83"/>
        <v>2011</v>
      </c>
    </row>
    <row r="875" spans="1:21" ht="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 s="9">
        <f t="shared" si="79"/>
        <v>1</v>
      </c>
      <c r="Q875">
        <f t="shared" si="80"/>
        <v>9</v>
      </c>
      <c r="R875">
        <f t="shared" si="84"/>
        <v>0</v>
      </c>
      <c r="S875" s="12">
        <f t="shared" si="81"/>
        <v>41184.167129629634</v>
      </c>
      <c r="T875" s="13">
        <f t="shared" si="82"/>
        <v>41224.208796296298</v>
      </c>
      <c r="U875">
        <f t="shared" si="83"/>
        <v>2012</v>
      </c>
    </row>
    <row r="876" spans="1:21" ht="60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 s="9">
        <f t="shared" si="79"/>
        <v>24</v>
      </c>
      <c r="Q876">
        <f t="shared" si="80"/>
        <v>34.76</v>
      </c>
      <c r="R876">
        <f t="shared" si="84"/>
        <v>0</v>
      </c>
      <c r="S876" s="12">
        <f t="shared" si="81"/>
        <v>41368.583726851852</v>
      </c>
      <c r="T876" s="13">
        <f t="shared" si="82"/>
        <v>41398.583726851852</v>
      </c>
      <c r="U876">
        <f t="shared" si="83"/>
        <v>2013</v>
      </c>
    </row>
    <row r="877" spans="1:21" ht="60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 t="s">
        <v>7235</v>
      </c>
      <c r="M877" t="b">
        <v>0</v>
      </c>
      <c r="N877" t="s">
        <v>8281</v>
      </c>
      <c r="O877" t="s">
        <v>8284</v>
      </c>
      <c r="P877" s="9">
        <f t="shared" si="79"/>
        <v>0</v>
      </c>
      <c r="Q877">
        <f t="shared" si="80"/>
        <v>0</v>
      </c>
      <c r="R877">
        <f t="shared" si="84"/>
        <v>0</v>
      </c>
      <c r="S877" s="12">
        <f t="shared" si="81"/>
        <v>42248.723738425921</v>
      </c>
      <c r="T877" s="13">
        <f t="shared" si="82"/>
        <v>42268.723738425921</v>
      </c>
      <c r="U877">
        <f t="shared" si="83"/>
        <v>2015</v>
      </c>
    </row>
    <row r="878" spans="1:21" ht="30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 s="9">
        <f t="shared" si="79"/>
        <v>41</v>
      </c>
      <c r="Q878">
        <f t="shared" si="80"/>
        <v>28.58</v>
      </c>
      <c r="R878">
        <f t="shared" si="84"/>
        <v>0</v>
      </c>
      <c r="S878" s="12">
        <f t="shared" si="81"/>
        <v>41276.496840277774</v>
      </c>
      <c r="T878" s="13">
        <f t="shared" si="82"/>
        <v>41309.496840277774</v>
      </c>
      <c r="U878">
        <f t="shared" si="83"/>
        <v>2013</v>
      </c>
    </row>
    <row r="879" spans="1:21" ht="60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 s="9">
        <f t="shared" si="79"/>
        <v>68</v>
      </c>
      <c r="Q879">
        <f t="shared" si="80"/>
        <v>46.59</v>
      </c>
      <c r="R879">
        <f t="shared" si="84"/>
        <v>0</v>
      </c>
      <c r="S879" s="12">
        <f t="shared" si="81"/>
        <v>41597.788888888892</v>
      </c>
      <c r="T879" s="13">
        <f t="shared" si="82"/>
        <v>41627.788888888892</v>
      </c>
      <c r="U879">
        <f t="shared" si="83"/>
        <v>2013</v>
      </c>
    </row>
    <row r="880" spans="1:21" ht="60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 s="9">
        <f t="shared" si="79"/>
        <v>1</v>
      </c>
      <c r="Q880">
        <f t="shared" si="80"/>
        <v>32.5</v>
      </c>
      <c r="R880">
        <f t="shared" si="84"/>
        <v>0</v>
      </c>
      <c r="S880" s="12">
        <f t="shared" si="81"/>
        <v>40505.232916666668</v>
      </c>
      <c r="T880" s="13">
        <f t="shared" si="82"/>
        <v>40535.232916666668</v>
      </c>
      <c r="U880">
        <f t="shared" si="83"/>
        <v>2010</v>
      </c>
    </row>
    <row r="881" spans="1:21" ht="60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 s="9">
        <f t="shared" si="79"/>
        <v>31</v>
      </c>
      <c r="Q881">
        <f t="shared" si="80"/>
        <v>21.47</v>
      </c>
      <c r="R881">
        <f t="shared" si="84"/>
        <v>0</v>
      </c>
      <c r="S881" s="12">
        <f t="shared" si="81"/>
        <v>41037.829918981479</v>
      </c>
      <c r="T881" s="13">
        <f t="shared" si="82"/>
        <v>41058.829918981479</v>
      </c>
      <c r="U881">
        <f t="shared" si="83"/>
        <v>2012</v>
      </c>
    </row>
    <row r="882" spans="1:21" ht="60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 s="9">
        <f t="shared" si="79"/>
        <v>3</v>
      </c>
      <c r="Q882">
        <f t="shared" si="80"/>
        <v>14.13</v>
      </c>
      <c r="R882">
        <f t="shared" si="84"/>
        <v>0</v>
      </c>
      <c r="S882" s="12">
        <f t="shared" si="81"/>
        <v>41179.32104166667</v>
      </c>
      <c r="T882" s="13">
        <f t="shared" si="82"/>
        <v>41212.32104166667</v>
      </c>
      <c r="U882">
        <f t="shared" si="83"/>
        <v>2012</v>
      </c>
    </row>
    <row r="883" spans="1:21" ht="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 s="9">
        <f t="shared" si="79"/>
        <v>1</v>
      </c>
      <c r="Q883">
        <f t="shared" si="80"/>
        <v>30</v>
      </c>
      <c r="R883">
        <f t="shared" si="84"/>
        <v>0</v>
      </c>
      <c r="S883" s="12">
        <f t="shared" si="81"/>
        <v>40877.25099537037</v>
      </c>
      <c r="T883" s="13">
        <f t="shared" si="82"/>
        <v>40922.25099537037</v>
      </c>
      <c r="U883">
        <f t="shared" si="83"/>
        <v>2011</v>
      </c>
    </row>
    <row r="884" spans="1:21" ht="60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 s="9">
        <f t="shared" si="79"/>
        <v>20</v>
      </c>
      <c r="Q884">
        <f t="shared" si="80"/>
        <v>21.57</v>
      </c>
      <c r="R884">
        <f t="shared" si="84"/>
        <v>0</v>
      </c>
      <c r="S884" s="12">
        <f t="shared" si="81"/>
        <v>40759.860532407409</v>
      </c>
      <c r="T884" s="13">
        <f t="shared" si="82"/>
        <v>40792.860532407409</v>
      </c>
      <c r="U884">
        <f t="shared" si="83"/>
        <v>2011</v>
      </c>
    </row>
    <row r="885" spans="1:21" ht="60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 s="9">
        <f t="shared" si="79"/>
        <v>40</v>
      </c>
      <c r="Q885">
        <f t="shared" si="80"/>
        <v>83.38</v>
      </c>
      <c r="R885">
        <f t="shared" si="84"/>
        <v>0</v>
      </c>
      <c r="S885" s="12">
        <f t="shared" si="81"/>
        <v>42371.935590277775</v>
      </c>
      <c r="T885" s="13">
        <f t="shared" si="82"/>
        <v>42431.935590277775</v>
      </c>
      <c r="U885">
        <f t="shared" si="83"/>
        <v>2016</v>
      </c>
    </row>
    <row r="886" spans="1:21" ht="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 s="9">
        <f t="shared" si="79"/>
        <v>1</v>
      </c>
      <c r="Q886">
        <f t="shared" si="80"/>
        <v>10</v>
      </c>
      <c r="R886">
        <f t="shared" si="84"/>
        <v>0</v>
      </c>
      <c r="S886" s="12">
        <f t="shared" si="81"/>
        <v>40981.802615740737</v>
      </c>
      <c r="T886" s="13">
        <f t="shared" si="82"/>
        <v>41041.104861111111</v>
      </c>
      <c r="U886">
        <f t="shared" si="83"/>
        <v>2012</v>
      </c>
    </row>
    <row r="887" spans="1:21" ht="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 s="9">
        <f t="shared" si="79"/>
        <v>75</v>
      </c>
      <c r="Q887">
        <f t="shared" si="80"/>
        <v>35.71</v>
      </c>
      <c r="R887">
        <f t="shared" si="84"/>
        <v>0</v>
      </c>
      <c r="S887" s="12">
        <f t="shared" si="81"/>
        <v>42713.941099537042</v>
      </c>
      <c r="T887" s="13">
        <f t="shared" si="82"/>
        <v>42734.941099537042</v>
      </c>
      <c r="U887">
        <f t="shared" si="83"/>
        <v>2016</v>
      </c>
    </row>
    <row r="888" spans="1:21" ht="60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 s="9">
        <f t="shared" si="79"/>
        <v>41</v>
      </c>
      <c r="Q888">
        <f t="shared" si="80"/>
        <v>29.29</v>
      </c>
      <c r="R888">
        <f t="shared" si="84"/>
        <v>1</v>
      </c>
      <c r="S888" s="12">
        <f t="shared" si="81"/>
        <v>42603.870520833334</v>
      </c>
      <c r="T888" s="13">
        <f t="shared" si="82"/>
        <v>42628.870520833334</v>
      </c>
      <c r="U888">
        <f t="shared" si="83"/>
        <v>2016</v>
      </c>
    </row>
    <row r="889" spans="1:21" ht="60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 t="s">
        <v>7235</v>
      </c>
      <c r="M889" t="b">
        <v>0</v>
      </c>
      <c r="N889" t="s">
        <v>8281</v>
      </c>
      <c r="O889" t="s">
        <v>8285</v>
      </c>
      <c r="P889" s="9">
        <f t="shared" si="79"/>
        <v>0</v>
      </c>
      <c r="Q889">
        <f t="shared" si="80"/>
        <v>0</v>
      </c>
      <c r="R889">
        <f t="shared" si="84"/>
        <v>0</v>
      </c>
      <c r="S889" s="12">
        <f t="shared" si="81"/>
        <v>41026.958969907406</v>
      </c>
      <c r="T889" s="13">
        <f t="shared" si="82"/>
        <v>41056.958969907406</v>
      </c>
      <c r="U889">
        <f t="shared" si="83"/>
        <v>2012</v>
      </c>
    </row>
    <row r="890" spans="1:21" ht="60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 s="9">
        <f t="shared" si="79"/>
        <v>7</v>
      </c>
      <c r="Q890">
        <f t="shared" si="80"/>
        <v>18</v>
      </c>
      <c r="R890">
        <f t="shared" si="84"/>
        <v>0</v>
      </c>
      <c r="S890" s="12">
        <f t="shared" si="81"/>
        <v>40751.753298611111</v>
      </c>
      <c r="T890" s="13">
        <f t="shared" si="82"/>
        <v>40787.25</v>
      </c>
      <c r="U890">
        <f t="shared" si="83"/>
        <v>2011</v>
      </c>
    </row>
    <row r="891" spans="1:21" ht="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 s="9">
        <f t="shared" si="79"/>
        <v>9</v>
      </c>
      <c r="Q891">
        <f t="shared" si="80"/>
        <v>73.760000000000005</v>
      </c>
      <c r="R891">
        <f t="shared" si="84"/>
        <v>0</v>
      </c>
      <c r="S891" s="12">
        <f t="shared" si="81"/>
        <v>41887.784062500003</v>
      </c>
      <c r="T891" s="13">
        <f t="shared" si="82"/>
        <v>41917.784062500003</v>
      </c>
      <c r="U891">
        <f t="shared" si="83"/>
        <v>2014</v>
      </c>
    </row>
    <row r="892" spans="1:21" ht="60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 s="9">
        <f t="shared" si="79"/>
        <v>4</v>
      </c>
      <c r="Q892">
        <f t="shared" si="80"/>
        <v>31.25</v>
      </c>
      <c r="R892">
        <f t="shared" si="84"/>
        <v>0</v>
      </c>
      <c r="S892" s="12">
        <f t="shared" si="81"/>
        <v>41569.698831018519</v>
      </c>
      <c r="T892" s="13">
        <f t="shared" si="82"/>
        <v>41599.740497685183</v>
      </c>
      <c r="U892">
        <f t="shared" si="83"/>
        <v>2013</v>
      </c>
    </row>
    <row r="893" spans="1:21" ht="60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 s="9">
        <f t="shared" si="79"/>
        <v>3</v>
      </c>
      <c r="Q893">
        <f t="shared" si="80"/>
        <v>28.89</v>
      </c>
      <c r="R893">
        <f t="shared" si="84"/>
        <v>0</v>
      </c>
      <c r="S893" s="12">
        <f t="shared" si="81"/>
        <v>41842.031597222223</v>
      </c>
      <c r="T893" s="13">
        <f t="shared" si="82"/>
        <v>41872.031597222223</v>
      </c>
      <c r="U893">
        <f t="shared" si="83"/>
        <v>2014</v>
      </c>
    </row>
    <row r="894" spans="1:21" ht="60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 s="9">
        <f t="shared" si="79"/>
        <v>41</v>
      </c>
      <c r="Q894">
        <f t="shared" si="80"/>
        <v>143.82</v>
      </c>
      <c r="R894">
        <f t="shared" si="84"/>
        <v>0</v>
      </c>
      <c r="S894" s="12">
        <f t="shared" si="81"/>
        <v>40304.20003472222</v>
      </c>
      <c r="T894" s="13">
        <f t="shared" si="82"/>
        <v>40391.166666666664</v>
      </c>
      <c r="U894">
        <f t="shared" si="83"/>
        <v>2010</v>
      </c>
    </row>
    <row r="895" spans="1:21" ht="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 s="9">
        <f t="shared" si="79"/>
        <v>10</v>
      </c>
      <c r="Q895">
        <f t="shared" si="80"/>
        <v>40</v>
      </c>
      <c r="R895">
        <f t="shared" si="84"/>
        <v>0</v>
      </c>
      <c r="S895" s="12">
        <f t="shared" si="81"/>
        <v>42065.897719907407</v>
      </c>
      <c r="T895" s="13">
        <f t="shared" si="82"/>
        <v>42095.856053240743</v>
      </c>
      <c r="U895">
        <f t="shared" si="83"/>
        <v>2015</v>
      </c>
    </row>
    <row r="896" spans="1:21" ht="60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 s="9">
        <f t="shared" si="79"/>
        <v>39</v>
      </c>
      <c r="Q896">
        <f t="shared" si="80"/>
        <v>147.81</v>
      </c>
      <c r="R896">
        <f t="shared" si="84"/>
        <v>0</v>
      </c>
      <c r="S896" s="12">
        <f t="shared" si="81"/>
        <v>42496.981597222228</v>
      </c>
      <c r="T896" s="13">
        <f t="shared" si="82"/>
        <v>42526.981597222228</v>
      </c>
      <c r="U896">
        <f t="shared" si="83"/>
        <v>2016</v>
      </c>
    </row>
    <row r="897" spans="1:21" ht="60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 s="9">
        <f t="shared" si="79"/>
        <v>2</v>
      </c>
      <c r="Q897">
        <f t="shared" si="80"/>
        <v>27.86</v>
      </c>
      <c r="R897">
        <f t="shared" si="84"/>
        <v>0</v>
      </c>
      <c r="S897" s="12">
        <f t="shared" si="81"/>
        <v>40431.127650462964</v>
      </c>
      <c r="T897" s="13">
        <f t="shared" si="82"/>
        <v>40476.127650462964</v>
      </c>
      <c r="U897">
        <f t="shared" si="83"/>
        <v>2010</v>
      </c>
    </row>
    <row r="898" spans="1:21" ht="60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 s="9">
        <f t="shared" ref="P898:P961" si="85">ROUND(E898/D898*100,0)</f>
        <v>40</v>
      </c>
      <c r="Q898">
        <f t="shared" ref="Q898:Q961" si="86">IFERROR(ROUND(E898/L898,2),0)</f>
        <v>44.44</v>
      </c>
      <c r="R898">
        <f t="shared" si="84"/>
        <v>0</v>
      </c>
      <c r="S898" s="12">
        <f t="shared" ref="S898:S961" si="87">(((J898/60)/60)/24)+DATE(1970,1,1)</f>
        <v>42218.872986111113</v>
      </c>
      <c r="T898" s="13">
        <f t="shared" ref="T898:T961" si="88">(((I898/60)/60)/24)+DATE(1970,1,1)</f>
        <v>42244.166666666672</v>
      </c>
      <c r="U898">
        <f t="shared" ref="U898:U961" si="89">YEAR(S898)</f>
        <v>2015</v>
      </c>
    </row>
    <row r="899" spans="1:21" ht="60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 t="s">
        <v>7235</v>
      </c>
      <c r="M899" t="b">
        <v>0</v>
      </c>
      <c r="N899" t="s">
        <v>8281</v>
      </c>
      <c r="O899" t="s">
        <v>8285</v>
      </c>
      <c r="P899" s="9">
        <f t="shared" si="85"/>
        <v>0</v>
      </c>
      <c r="Q899">
        <f t="shared" si="86"/>
        <v>0</v>
      </c>
      <c r="R899">
        <f t="shared" si="84"/>
        <v>0</v>
      </c>
      <c r="S899" s="12">
        <f t="shared" si="87"/>
        <v>41211.688750000001</v>
      </c>
      <c r="T899" s="13">
        <f t="shared" si="88"/>
        <v>41241.730416666665</v>
      </c>
      <c r="U899">
        <f t="shared" si="89"/>
        <v>2012</v>
      </c>
    </row>
    <row r="900" spans="1:21" ht="60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 s="9">
        <f t="shared" si="85"/>
        <v>3</v>
      </c>
      <c r="Q900">
        <f t="shared" si="86"/>
        <v>35</v>
      </c>
      <c r="R900">
        <f t="shared" si="84"/>
        <v>0</v>
      </c>
      <c r="S900" s="12">
        <f t="shared" si="87"/>
        <v>40878.758217592593</v>
      </c>
      <c r="T900" s="13">
        <f t="shared" si="88"/>
        <v>40923.758217592593</v>
      </c>
      <c r="U900">
        <f t="shared" si="89"/>
        <v>2011</v>
      </c>
    </row>
    <row r="901" spans="1:21" ht="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 s="9">
        <f t="shared" si="85"/>
        <v>37</v>
      </c>
      <c r="Q901">
        <f t="shared" si="86"/>
        <v>35</v>
      </c>
      <c r="R901">
        <f t="shared" si="84"/>
        <v>1</v>
      </c>
      <c r="S901" s="12">
        <f t="shared" si="87"/>
        <v>40646.099097222221</v>
      </c>
      <c r="T901" s="13">
        <f t="shared" si="88"/>
        <v>40691.099097222221</v>
      </c>
      <c r="U901">
        <f t="shared" si="89"/>
        <v>2011</v>
      </c>
    </row>
    <row r="902" spans="1:21" ht="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 s="9">
        <f t="shared" si="85"/>
        <v>0</v>
      </c>
      <c r="Q902">
        <f t="shared" si="86"/>
        <v>10.5</v>
      </c>
      <c r="R902">
        <f t="shared" si="84"/>
        <v>0</v>
      </c>
      <c r="S902" s="12">
        <f t="shared" si="87"/>
        <v>42429.84956018519</v>
      </c>
      <c r="T902" s="13">
        <f t="shared" si="88"/>
        <v>42459.807893518519</v>
      </c>
      <c r="U902">
        <f t="shared" si="89"/>
        <v>2016</v>
      </c>
    </row>
    <row r="903" spans="1:21" ht="60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 t="s">
        <v>7235</v>
      </c>
      <c r="M903" t="b">
        <v>0</v>
      </c>
      <c r="N903" t="s">
        <v>8281</v>
      </c>
      <c r="O903" t="s">
        <v>8284</v>
      </c>
      <c r="P903" s="9">
        <f t="shared" si="85"/>
        <v>0</v>
      </c>
      <c r="Q903">
        <f t="shared" si="86"/>
        <v>0</v>
      </c>
      <c r="R903">
        <f t="shared" si="84"/>
        <v>0</v>
      </c>
      <c r="S903" s="12">
        <f t="shared" si="87"/>
        <v>40291.81150462963</v>
      </c>
      <c r="T903" s="13">
        <f t="shared" si="88"/>
        <v>40337.799305555556</v>
      </c>
      <c r="U903">
        <f t="shared" si="89"/>
        <v>2010</v>
      </c>
    </row>
    <row r="904" spans="1:21" ht="60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 s="9">
        <f t="shared" si="85"/>
        <v>0</v>
      </c>
      <c r="Q904">
        <f t="shared" si="86"/>
        <v>30</v>
      </c>
      <c r="R904">
        <f t="shared" si="84"/>
        <v>0</v>
      </c>
      <c r="S904" s="12">
        <f t="shared" si="87"/>
        <v>41829.965532407405</v>
      </c>
      <c r="T904" s="13">
        <f t="shared" si="88"/>
        <v>41881.645833333336</v>
      </c>
      <c r="U904">
        <f t="shared" si="89"/>
        <v>2014</v>
      </c>
    </row>
    <row r="905" spans="1:21" ht="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 s="9">
        <f t="shared" si="85"/>
        <v>3</v>
      </c>
      <c r="Q905">
        <f t="shared" si="86"/>
        <v>40</v>
      </c>
      <c r="R905">
        <f t="shared" si="84"/>
        <v>0</v>
      </c>
      <c r="S905" s="12">
        <f t="shared" si="87"/>
        <v>41149.796064814815</v>
      </c>
      <c r="T905" s="13">
        <f t="shared" si="88"/>
        <v>41175.100694444445</v>
      </c>
      <c r="U905">
        <f t="shared" si="89"/>
        <v>2012</v>
      </c>
    </row>
    <row r="906" spans="1:21" ht="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 s="9">
        <f t="shared" si="85"/>
        <v>0</v>
      </c>
      <c r="Q906">
        <f t="shared" si="86"/>
        <v>50.33</v>
      </c>
      <c r="R906">
        <f t="shared" si="84"/>
        <v>0</v>
      </c>
      <c r="S906" s="12">
        <f t="shared" si="87"/>
        <v>42342.080289351856</v>
      </c>
      <c r="T906" s="13">
        <f t="shared" si="88"/>
        <v>42372.080289351856</v>
      </c>
      <c r="U906">
        <f t="shared" si="89"/>
        <v>2015</v>
      </c>
    </row>
    <row r="907" spans="1:21" ht="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 s="9">
        <f t="shared" si="85"/>
        <v>3</v>
      </c>
      <c r="Q907">
        <f t="shared" si="86"/>
        <v>32.67</v>
      </c>
      <c r="R907">
        <f t="shared" si="84"/>
        <v>0</v>
      </c>
      <c r="S907" s="12">
        <f t="shared" si="87"/>
        <v>40507.239884259259</v>
      </c>
      <c r="T907" s="13">
        <f t="shared" si="88"/>
        <v>40567.239884259259</v>
      </c>
      <c r="U907">
        <f t="shared" si="89"/>
        <v>2010</v>
      </c>
    </row>
    <row r="908" spans="1:21" ht="30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 t="s">
        <v>7235</v>
      </c>
      <c r="M908" t="b">
        <v>0</v>
      </c>
      <c r="N908" t="s">
        <v>8281</v>
      </c>
      <c r="O908" t="s">
        <v>8284</v>
      </c>
      <c r="P908" s="9">
        <f t="shared" si="85"/>
        <v>0</v>
      </c>
      <c r="Q908">
        <f t="shared" si="86"/>
        <v>0</v>
      </c>
      <c r="R908">
        <f t="shared" si="84"/>
        <v>0</v>
      </c>
      <c r="S908" s="12">
        <f t="shared" si="87"/>
        <v>41681.189699074072</v>
      </c>
      <c r="T908" s="13">
        <f t="shared" si="88"/>
        <v>41711.148032407407</v>
      </c>
      <c r="U908">
        <f t="shared" si="89"/>
        <v>2014</v>
      </c>
    </row>
    <row r="909" spans="1:21" ht="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 t="s">
        <v>7235</v>
      </c>
      <c r="M909" t="b">
        <v>0</v>
      </c>
      <c r="N909" t="s">
        <v>8281</v>
      </c>
      <c r="O909" t="s">
        <v>8284</v>
      </c>
      <c r="P909" s="9">
        <f t="shared" si="85"/>
        <v>0</v>
      </c>
      <c r="Q909">
        <f t="shared" si="86"/>
        <v>0</v>
      </c>
      <c r="R909">
        <f t="shared" si="84"/>
        <v>0</v>
      </c>
      <c r="S909" s="12">
        <f t="shared" si="87"/>
        <v>40767.192395833335</v>
      </c>
      <c r="T909" s="13">
        <f t="shared" si="88"/>
        <v>40797.192395833335</v>
      </c>
      <c r="U909">
        <f t="shared" si="89"/>
        <v>2011</v>
      </c>
    </row>
    <row r="910" spans="1:21" ht="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 t="s">
        <v>7235</v>
      </c>
      <c r="M910" t="b">
        <v>0</v>
      </c>
      <c r="N910" t="s">
        <v>8281</v>
      </c>
      <c r="O910" t="s">
        <v>8284</v>
      </c>
      <c r="P910" s="9">
        <f t="shared" si="85"/>
        <v>0</v>
      </c>
      <c r="Q910">
        <f t="shared" si="86"/>
        <v>0</v>
      </c>
      <c r="R910">
        <f t="shared" si="84"/>
        <v>0</v>
      </c>
      <c r="S910" s="12">
        <f t="shared" si="87"/>
        <v>40340.801562499997</v>
      </c>
      <c r="T910" s="13">
        <f t="shared" si="88"/>
        <v>40386.207638888889</v>
      </c>
      <c r="U910">
        <f t="shared" si="89"/>
        <v>2010</v>
      </c>
    </row>
    <row r="911" spans="1:21" ht="60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 s="9">
        <f t="shared" si="85"/>
        <v>3</v>
      </c>
      <c r="Q911">
        <f t="shared" si="86"/>
        <v>65</v>
      </c>
      <c r="R911">
        <f t="shared" si="84"/>
        <v>0</v>
      </c>
      <c r="S911" s="12">
        <f t="shared" si="87"/>
        <v>41081.69027777778</v>
      </c>
      <c r="T911" s="13">
        <f t="shared" si="88"/>
        <v>41113.166666666664</v>
      </c>
      <c r="U911">
        <f t="shared" si="89"/>
        <v>2012</v>
      </c>
    </row>
    <row r="912" spans="1:21" ht="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 s="9">
        <f t="shared" si="85"/>
        <v>22</v>
      </c>
      <c r="Q912">
        <f t="shared" si="86"/>
        <v>24.6</v>
      </c>
      <c r="R912">
        <f t="shared" si="84"/>
        <v>1</v>
      </c>
      <c r="S912" s="12">
        <f t="shared" si="87"/>
        <v>42737.545358796298</v>
      </c>
      <c r="T912" s="13">
        <f t="shared" si="88"/>
        <v>42797.545358796298</v>
      </c>
      <c r="U912">
        <f t="shared" si="89"/>
        <v>2017</v>
      </c>
    </row>
    <row r="913" spans="1:21" ht="60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 t="s">
        <v>7235</v>
      </c>
      <c r="M913" t="b">
        <v>0</v>
      </c>
      <c r="N913" t="s">
        <v>8281</v>
      </c>
      <c r="O913" t="s">
        <v>8284</v>
      </c>
      <c r="P913" s="9">
        <f t="shared" si="85"/>
        <v>0</v>
      </c>
      <c r="Q913">
        <f t="shared" si="86"/>
        <v>0</v>
      </c>
      <c r="R913">
        <f t="shared" si="84"/>
        <v>0</v>
      </c>
      <c r="S913" s="12">
        <f t="shared" si="87"/>
        <v>41642.005150462966</v>
      </c>
      <c r="T913" s="13">
        <f t="shared" si="88"/>
        <v>41663.005150462966</v>
      </c>
      <c r="U913">
        <f t="shared" si="89"/>
        <v>2014</v>
      </c>
    </row>
    <row r="914" spans="1:21" ht="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 s="9">
        <f t="shared" si="85"/>
        <v>1</v>
      </c>
      <c r="Q914">
        <f t="shared" si="86"/>
        <v>15</v>
      </c>
      <c r="R914">
        <f t="shared" si="84"/>
        <v>0</v>
      </c>
      <c r="S914" s="12">
        <f t="shared" si="87"/>
        <v>41194.109340277777</v>
      </c>
      <c r="T914" s="13">
        <f t="shared" si="88"/>
        <v>41254.151006944441</v>
      </c>
      <c r="U914">
        <f t="shared" si="89"/>
        <v>2012</v>
      </c>
    </row>
    <row r="915" spans="1:21" ht="60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 s="9">
        <f t="shared" si="85"/>
        <v>7</v>
      </c>
      <c r="Q915">
        <f t="shared" si="86"/>
        <v>82.58</v>
      </c>
      <c r="R915">
        <f t="shared" si="84"/>
        <v>0</v>
      </c>
      <c r="S915" s="12">
        <f t="shared" si="87"/>
        <v>41004.139108796298</v>
      </c>
      <c r="T915" s="13">
        <f t="shared" si="88"/>
        <v>41034.139108796298</v>
      </c>
      <c r="U915">
        <f t="shared" si="89"/>
        <v>2012</v>
      </c>
    </row>
    <row r="916" spans="1:21" ht="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 t="s">
        <v>7235</v>
      </c>
      <c r="M916" t="b">
        <v>0</v>
      </c>
      <c r="N916" t="s">
        <v>8281</v>
      </c>
      <c r="O916" t="s">
        <v>8284</v>
      </c>
      <c r="P916" s="9">
        <f t="shared" si="85"/>
        <v>0</v>
      </c>
      <c r="Q916">
        <f t="shared" si="86"/>
        <v>0</v>
      </c>
      <c r="R916">
        <f t="shared" si="84"/>
        <v>0</v>
      </c>
      <c r="S916" s="12">
        <f t="shared" si="87"/>
        <v>41116.763275462967</v>
      </c>
      <c r="T916" s="13">
        <f t="shared" si="88"/>
        <v>41146.763275462967</v>
      </c>
      <c r="U916">
        <f t="shared" si="89"/>
        <v>2012</v>
      </c>
    </row>
    <row r="917" spans="1:21" ht="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 s="9">
        <f t="shared" si="85"/>
        <v>6</v>
      </c>
      <c r="Q917">
        <f t="shared" si="86"/>
        <v>41.67</v>
      </c>
      <c r="R917">
        <f t="shared" si="84"/>
        <v>0</v>
      </c>
      <c r="S917" s="12">
        <f t="shared" si="87"/>
        <v>40937.679560185185</v>
      </c>
      <c r="T917" s="13">
        <f t="shared" si="88"/>
        <v>40969.207638888889</v>
      </c>
      <c r="U917">
        <f t="shared" si="89"/>
        <v>2012</v>
      </c>
    </row>
    <row r="918" spans="1:21" ht="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 t="s">
        <v>7235</v>
      </c>
      <c r="M918" t="b">
        <v>0</v>
      </c>
      <c r="N918" t="s">
        <v>8281</v>
      </c>
      <c r="O918" t="s">
        <v>8284</v>
      </c>
      <c r="P918" s="9">
        <f t="shared" si="85"/>
        <v>0</v>
      </c>
      <c r="Q918">
        <f t="shared" si="86"/>
        <v>0</v>
      </c>
      <c r="R918">
        <f t="shared" si="84"/>
        <v>0</v>
      </c>
      <c r="S918" s="12">
        <f t="shared" si="87"/>
        <v>40434.853402777779</v>
      </c>
      <c r="T918" s="13">
        <f t="shared" si="88"/>
        <v>40473.208333333336</v>
      </c>
      <c r="U918">
        <f t="shared" si="89"/>
        <v>2010</v>
      </c>
    </row>
    <row r="919" spans="1:21" ht="60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 s="9">
        <f t="shared" si="85"/>
        <v>1</v>
      </c>
      <c r="Q919">
        <f t="shared" si="86"/>
        <v>30</v>
      </c>
      <c r="R919">
        <f t="shared" si="84"/>
        <v>0</v>
      </c>
      <c r="S919" s="12">
        <f t="shared" si="87"/>
        <v>41802.94363425926</v>
      </c>
      <c r="T919" s="13">
        <f t="shared" si="88"/>
        <v>41834.104166666664</v>
      </c>
      <c r="U919">
        <f t="shared" si="89"/>
        <v>2014</v>
      </c>
    </row>
    <row r="920" spans="1:21" ht="60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 s="9">
        <f t="shared" si="85"/>
        <v>5</v>
      </c>
      <c r="Q920">
        <f t="shared" si="86"/>
        <v>19.600000000000001</v>
      </c>
      <c r="R920">
        <f t="shared" si="84"/>
        <v>0</v>
      </c>
      <c r="S920" s="12">
        <f t="shared" si="87"/>
        <v>41944.916215277779</v>
      </c>
      <c r="T920" s="13">
        <f t="shared" si="88"/>
        <v>41974.957881944443</v>
      </c>
      <c r="U920">
        <f t="shared" si="89"/>
        <v>2014</v>
      </c>
    </row>
    <row r="921" spans="1:2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 s="9">
        <f t="shared" si="85"/>
        <v>1</v>
      </c>
      <c r="Q921">
        <f t="shared" si="86"/>
        <v>100</v>
      </c>
      <c r="R921">
        <f t="shared" si="84"/>
        <v>0</v>
      </c>
      <c r="S921" s="12">
        <f t="shared" si="87"/>
        <v>41227.641724537039</v>
      </c>
      <c r="T921" s="13">
        <f t="shared" si="88"/>
        <v>41262.641724537039</v>
      </c>
      <c r="U921">
        <f t="shared" si="89"/>
        <v>2012</v>
      </c>
    </row>
    <row r="922" spans="1:21" ht="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 t="s">
        <v>7235</v>
      </c>
      <c r="M922" t="b">
        <v>0</v>
      </c>
      <c r="N922" t="s">
        <v>8281</v>
      </c>
      <c r="O922" t="s">
        <v>8284</v>
      </c>
      <c r="P922" s="9">
        <f t="shared" si="85"/>
        <v>0</v>
      </c>
      <c r="Q922">
        <f t="shared" si="86"/>
        <v>0</v>
      </c>
      <c r="R922">
        <f t="shared" si="84"/>
        <v>0</v>
      </c>
      <c r="S922" s="12">
        <f t="shared" si="87"/>
        <v>41562.67155092593</v>
      </c>
      <c r="T922" s="13">
        <f t="shared" si="88"/>
        <v>41592.713217592594</v>
      </c>
      <c r="U922">
        <f t="shared" si="89"/>
        <v>2013</v>
      </c>
    </row>
    <row r="923" spans="1:21" ht="60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 s="9">
        <f t="shared" si="85"/>
        <v>31</v>
      </c>
      <c r="Q923">
        <f t="shared" si="86"/>
        <v>231.75</v>
      </c>
      <c r="R923">
        <f t="shared" si="84"/>
        <v>0</v>
      </c>
      <c r="S923" s="12">
        <f t="shared" si="87"/>
        <v>40847.171018518515</v>
      </c>
      <c r="T923" s="13">
        <f t="shared" si="88"/>
        <v>40889.212685185186</v>
      </c>
      <c r="U923">
        <f t="shared" si="89"/>
        <v>2011</v>
      </c>
    </row>
    <row r="924" spans="1:21" ht="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 s="9">
        <f t="shared" si="85"/>
        <v>21</v>
      </c>
      <c r="Q924">
        <f t="shared" si="86"/>
        <v>189.33</v>
      </c>
      <c r="R924">
        <f t="shared" si="84"/>
        <v>0</v>
      </c>
      <c r="S924" s="12">
        <f t="shared" si="87"/>
        <v>41878.530011574076</v>
      </c>
      <c r="T924" s="13">
        <f t="shared" si="88"/>
        <v>41913.530011574076</v>
      </c>
      <c r="U924">
        <f t="shared" si="89"/>
        <v>2014</v>
      </c>
    </row>
    <row r="925" spans="1:21" ht="60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 s="9">
        <f t="shared" si="85"/>
        <v>2</v>
      </c>
      <c r="Q925">
        <f t="shared" si="86"/>
        <v>55</v>
      </c>
      <c r="R925">
        <f t="shared" si="84"/>
        <v>0</v>
      </c>
      <c r="S925" s="12">
        <f t="shared" si="87"/>
        <v>41934.959756944445</v>
      </c>
      <c r="T925" s="13">
        <f t="shared" si="88"/>
        <v>41965.001423611116</v>
      </c>
      <c r="U925">
        <f t="shared" si="89"/>
        <v>2014</v>
      </c>
    </row>
    <row r="926" spans="1:21" ht="60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 s="9">
        <f t="shared" si="85"/>
        <v>11</v>
      </c>
      <c r="Q926">
        <f t="shared" si="86"/>
        <v>21.8</v>
      </c>
      <c r="R926">
        <f t="shared" ref="R926:R989" si="90">IF(D926&lt;1000,1,0)</f>
        <v>0</v>
      </c>
      <c r="S926" s="12">
        <f t="shared" si="87"/>
        <v>41288.942928240744</v>
      </c>
      <c r="T926" s="13">
        <f t="shared" si="88"/>
        <v>41318.942928240744</v>
      </c>
      <c r="U926">
        <f t="shared" si="89"/>
        <v>2013</v>
      </c>
    </row>
    <row r="927" spans="1:21" ht="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 s="9">
        <f t="shared" si="85"/>
        <v>3</v>
      </c>
      <c r="Q927">
        <f t="shared" si="86"/>
        <v>32</v>
      </c>
      <c r="R927">
        <f t="shared" si="90"/>
        <v>0</v>
      </c>
      <c r="S927" s="12">
        <f t="shared" si="87"/>
        <v>41575.880914351852</v>
      </c>
      <c r="T927" s="13">
        <f t="shared" si="88"/>
        <v>41605.922581018516</v>
      </c>
      <c r="U927">
        <f t="shared" si="89"/>
        <v>2013</v>
      </c>
    </row>
    <row r="928" spans="1:21" ht="60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 t="s">
        <v>7235</v>
      </c>
      <c r="M928" t="b">
        <v>0</v>
      </c>
      <c r="N928" t="s">
        <v>8281</v>
      </c>
      <c r="O928" t="s">
        <v>8284</v>
      </c>
      <c r="P928" s="9">
        <f t="shared" si="85"/>
        <v>0</v>
      </c>
      <c r="Q928">
        <f t="shared" si="86"/>
        <v>0</v>
      </c>
      <c r="R928">
        <f t="shared" si="90"/>
        <v>0</v>
      </c>
      <c r="S928" s="12">
        <f t="shared" si="87"/>
        <v>40338.02002314815</v>
      </c>
      <c r="T928" s="13">
        <f t="shared" si="88"/>
        <v>40367.944444444445</v>
      </c>
      <c r="U928">
        <f t="shared" si="89"/>
        <v>2010</v>
      </c>
    </row>
    <row r="929" spans="1:21" ht="30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 t="s">
        <v>7235</v>
      </c>
      <c r="M929" t="b">
        <v>0</v>
      </c>
      <c r="N929" t="s">
        <v>8281</v>
      </c>
      <c r="O929" t="s">
        <v>8284</v>
      </c>
      <c r="P929" s="9">
        <f t="shared" si="85"/>
        <v>0</v>
      </c>
      <c r="Q929">
        <f t="shared" si="86"/>
        <v>0</v>
      </c>
      <c r="R929">
        <f t="shared" si="90"/>
        <v>0</v>
      </c>
      <c r="S929" s="12">
        <f t="shared" si="87"/>
        <v>41013.822858796295</v>
      </c>
      <c r="T929" s="13">
        <f t="shared" si="88"/>
        <v>41043.822858796295</v>
      </c>
      <c r="U929">
        <f t="shared" si="89"/>
        <v>2012</v>
      </c>
    </row>
    <row r="930" spans="1:21" ht="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 s="9">
        <f t="shared" si="85"/>
        <v>11</v>
      </c>
      <c r="Q930">
        <f t="shared" si="86"/>
        <v>56.25</v>
      </c>
      <c r="R930">
        <f t="shared" si="90"/>
        <v>0</v>
      </c>
      <c r="S930" s="12">
        <f t="shared" si="87"/>
        <v>41180.86241898148</v>
      </c>
      <c r="T930" s="13">
        <f t="shared" si="88"/>
        <v>41231</v>
      </c>
      <c r="U930">
        <f t="shared" si="89"/>
        <v>2012</v>
      </c>
    </row>
    <row r="931" spans="1:21" ht="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 t="s">
        <v>7235</v>
      </c>
      <c r="M931" t="b">
        <v>0</v>
      </c>
      <c r="N931" t="s">
        <v>8281</v>
      </c>
      <c r="O931" t="s">
        <v>8284</v>
      </c>
      <c r="P931" s="9">
        <f t="shared" si="85"/>
        <v>0</v>
      </c>
      <c r="Q931">
        <f t="shared" si="86"/>
        <v>0</v>
      </c>
      <c r="R931">
        <f t="shared" si="90"/>
        <v>1</v>
      </c>
      <c r="S931" s="12">
        <f t="shared" si="87"/>
        <v>40978.238067129627</v>
      </c>
      <c r="T931" s="13">
        <f t="shared" si="88"/>
        <v>41008.196400462963</v>
      </c>
      <c r="U931">
        <f t="shared" si="89"/>
        <v>2012</v>
      </c>
    </row>
    <row r="932" spans="1:21" ht="60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 s="9">
        <f t="shared" si="85"/>
        <v>38</v>
      </c>
      <c r="Q932">
        <f t="shared" si="86"/>
        <v>69</v>
      </c>
      <c r="R932">
        <f t="shared" si="90"/>
        <v>1</v>
      </c>
      <c r="S932" s="12">
        <f t="shared" si="87"/>
        <v>40312.915578703702</v>
      </c>
      <c r="T932" s="13">
        <f t="shared" si="88"/>
        <v>40354.897222222222</v>
      </c>
      <c r="U932">
        <f t="shared" si="89"/>
        <v>2010</v>
      </c>
    </row>
    <row r="933" spans="1:21" ht="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 s="9">
        <f t="shared" si="85"/>
        <v>7</v>
      </c>
      <c r="Q933">
        <f t="shared" si="86"/>
        <v>18.71</v>
      </c>
      <c r="R933">
        <f t="shared" si="90"/>
        <v>0</v>
      </c>
      <c r="S933" s="12">
        <f t="shared" si="87"/>
        <v>41680.359976851854</v>
      </c>
      <c r="T933" s="13">
        <f t="shared" si="88"/>
        <v>41714.916666666664</v>
      </c>
      <c r="U933">
        <f t="shared" si="89"/>
        <v>2014</v>
      </c>
    </row>
    <row r="934" spans="1:21" ht="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 s="9">
        <f t="shared" si="85"/>
        <v>15</v>
      </c>
      <c r="Q934">
        <f t="shared" si="86"/>
        <v>46.03</v>
      </c>
      <c r="R934">
        <f t="shared" si="90"/>
        <v>0</v>
      </c>
      <c r="S934" s="12">
        <f t="shared" si="87"/>
        <v>41310.969270833331</v>
      </c>
      <c r="T934" s="13">
        <f t="shared" si="88"/>
        <v>41355.927604166667</v>
      </c>
      <c r="U934">
        <f t="shared" si="89"/>
        <v>2013</v>
      </c>
    </row>
    <row r="935" spans="1:21" ht="60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 s="9">
        <f t="shared" si="85"/>
        <v>6</v>
      </c>
      <c r="Q935">
        <f t="shared" si="86"/>
        <v>60</v>
      </c>
      <c r="R935">
        <f t="shared" si="90"/>
        <v>0</v>
      </c>
      <c r="S935" s="12">
        <f t="shared" si="87"/>
        <v>41711.169085648151</v>
      </c>
      <c r="T935" s="13">
        <f t="shared" si="88"/>
        <v>41771.169085648151</v>
      </c>
      <c r="U935">
        <f t="shared" si="89"/>
        <v>2014</v>
      </c>
    </row>
    <row r="936" spans="1:21" ht="60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 s="9">
        <f t="shared" si="85"/>
        <v>30</v>
      </c>
      <c r="Q936">
        <f t="shared" si="86"/>
        <v>50.67</v>
      </c>
      <c r="R936">
        <f t="shared" si="90"/>
        <v>0</v>
      </c>
      <c r="S936" s="12">
        <f t="shared" si="87"/>
        <v>41733.737083333333</v>
      </c>
      <c r="T936" s="13">
        <f t="shared" si="88"/>
        <v>41763.25</v>
      </c>
      <c r="U936">
        <f t="shared" si="89"/>
        <v>2014</v>
      </c>
    </row>
    <row r="937" spans="1:21" ht="60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 s="9">
        <f t="shared" si="85"/>
        <v>1</v>
      </c>
      <c r="Q937">
        <f t="shared" si="86"/>
        <v>25</v>
      </c>
      <c r="R937">
        <f t="shared" si="90"/>
        <v>0</v>
      </c>
      <c r="S937" s="12">
        <f t="shared" si="87"/>
        <v>42368.333668981482</v>
      </c>
      <c r="T937" s="13">
        <f t="shared" si="88"/>
        <v>42398.333668981482</v>
      </c>
      <c r="U937">
        <f t="shared" si="89"/>
        <v>2015</v>
      </c>
    </row>
    <row r="938" spans="1:21" ht="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 t="s">
        <v>7235</v>
      </c>
      <c r="M938" t="b">
        <v>0</v>
      </c>
      <c r="N938" t="s">
        <v>8281</v>
      </c>
      <c r="O938" t="s">
        <v>8284</v>
      </c>
      <c r="P938" s="9">
        <f t="shared" si="85"/>
        <v>0</v>
      </c>
      <c r="Q938">
        <f t="shared" si="86"/>
        <v>0</v>
      </c>
      <c r="R938">
        <f t="shared" si="90"/>
        <v>0</v>
      </c>
      <c r="S938" s="12">
        <f t="shared" si="87"/>
        <v>40883.024178240739</v>
      </c>
      <c r="T938" s="13">
        <f t="shared" si="88"/>
        <v>40926.833333333336</v>
      </c>
      <c r="U938">
        <f t="shared" si="89"/>
        <v>2011</v>
      </c>
    </row>
    <row r="939" spans="1:21" ht="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 s="9">
        <f t="shared" si="85"/>
        <v>1</v>
      </c>
      <c r="Q939">
        <f t="shared" si="86"/>
        <v>20</v>
      </c>
      <c r="R939">
        <f t="shared" si="90"/>
        <v>0</v>
      </c>
      <c r="S939" s="12">
        <f t="shared" si="87"/>
        <v>41551.798113425924</v>
      </c>
      <c r="T939" s="13">
        <f t="shared" si="88"/>
        <v>41581.839780092596</v>
      </c>
      <c r="U939">
        <f t="shared" si="89"/>
        <v>2013</v>
      </c>
    </row>
    <row r="940" spans="1:21" ht="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 s="9">
        <f t="shared" si="85"/>
        <v>0</v>
      </c>
      <c r="Q940">
        <f t="shared" si="86"/>
        <v>25</v>
      </c>
      <c r="R940">
        <f t="shared" si="90"/>
        <v>0</v>
      </c>
      <c r="S940" s="12">
        <f t="shared" si="87"/>
        <v>41124.479722222226</v>
      </c>
      <c r="T940" s="13">
        <f t="shared" si="88"/>
        <v>41154.479722222226</v>
      </c>
      <c r="U940">
        <f t="shared" si="89"/>
        <v>2012</v>
      </c>
    </row>
    <row r="941" spans="1:21" ht="60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 s="9">
        <f t="shared" si="85"/>
        <v>1</v>
      </c>
      <c r="Q941">
        <f t="shared" si="86"/>
        <v>20</v>
      </c>
      <c r="R941">
        <f t="shared" si="90"/>
        <v>0</v>
      </c>
      <c r="S941" s="12">
        <f t="shared" si="87"/>
        <v>41416.763171296298</v>
      </c>
      <c r="T941" s="13">
        <f t="shared" si="88"/>
        <v>41455.831944444442</v>
      </c>
      <c r="U941">
        <f t="shared" si="89"/>
        <v>2013</v>
      </c>
    </row>
    <row r="942" spans="1:21" ht="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 s="9">
        <f t="shared" si="85"/>
        <v>17</v>
      </c>
      <c r="Q942">
        <f t="shared" si="86"/>
        <v>110.29</v>
      </c>
      <c r="R942">
        <f t="shared" si="90"/>
        <v>0</v>
      </c>
      <c r="S942" s="12">
        <f t="shared" si="87"/>
        <v>42182.008402777778</v>
      </c>
      <c r="T942" s="13">
        <f t="shared" si="88"/>
        <v>42227.008402777778</v>
      </c>
      <c r="U942">
        <f t="shared" si="89"/>
        <v>2015</v>
      </c>
    </row>
    <row r="943" spans="1:21" ht="60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 s="9">
        <f t="shared" si="85"/>
        <v>2</v>
      </c>
      <c r="Q943">
        <f t="shared" si="86"/>
        <v>37.450000000000003</v>
      </c>
      <c r="R943">
        <f t="shared" si="90"/>
        <v>0</v>
      </c>
      <c r="S943" s="12">
        <f t="shared" si="87"/>
        <v>42746.096585648149</v>
      </c>
      <c r="T943" s="13">
        <f t="shared" si="88"/>
        <v>42776.096585648149</v>
      </c>
      <c r="U943">
        <f t="shared" si="89"/>
        <v>2017</v>
      </c>
    </row>
    <row r="944" spans="1:21" ht="60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 s="9">
        <f t="shared" si="85"/>
        <v>9</v>
      </c>
      <c r="Q944">
        <f t="shared" si="86"/>
        <v>41.75</v>
      </c>
      <c r="R944">
        <f t="shared" si="90"/>
        <v>0</v>
      </c>
      <c r="S944" s="12">
        <f t="shared" si="87"/>
        <v>42382.843287037031</v>
      </c>
      <c r="T944" s="13">
        <f t="shared" si="88"/>
        <v>42418.843287037031</v>
      </c>
      <c r="U944">
        <f t="shared" si="89"/>
        <v>2016</v>
      </c>
    </row>
    <row r="945" spans="1:21" ht="30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 s="9">
        <f t="shared" si="85"/>
        <v>10</v>
      </c>
      <c r="Q945">
        <f t="shared" si="86"/>
        <v>24.08</v>
      </c>
      <c r="R945">
        <f t="shared" si="90"/>
        <v>0</v>
      </c>
      <c r="S945" s="12">
        <f t="shared" si="87"/>
        <v>42673.66788194445</v>
      </c>
      <c r="T945" s="13">
        <f t="shared" si="88"/>
        <v>42703.709548611107</v>
      </c>
      <c r="U945">
        <f t="shared" si="89"/>
        <v>2016</v>
      </c>
    </row>
    <row r="946" spans="1:21" ht="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 s="9">
        <f t="shared" si="85"/>
        <v>13</v>
      </c>
      <c r="Q946">
        <f t="shared" si="86"/>
        <v>69.41</v>
      </c>
      <c r="R946">
        <f t="shared" si="90"/>
        <v>0</v>
      </c>
      <c r="S946" s="12">
        <f t="shared" si="87"/>
        <v>42444.583912037036</v>
      </c>
      <c r="T946" s="13">
        <f t="shared" si="88"/>
        <v>42478.583333333328</v>
      </c>
      <c r="U946">
        <f t="shared" si="89"/>
        <v>2016</v>
      </c>
    </row>
    <row r="947" spans="1:21" ht="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 s="9">
        <f t="shared" si="85"/>
        <v>2</v>
      </c>
      <c r="Q947">
        <f t="shared" si="86"/>
        <v>155.25</v>
      </c>
      <c r="R947">
        <f t="shared" si="90"/>
        <v>0</v>
      </c>
      <c r="S947" s="12">
        <f t="shared" si="87"/>
        <v>42732.872986111113</v>
      </c>
      <c r="T947" s="13">
        <f t="shared" si="88"/>
        <v>42784.999305555553</v>
      </c>
      <c r="U947">
        <f t="shared" si="89"/>
        <v>2016</v>
      </c>
    </row>
    <row r="948" spans="1:21" ht="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 s="9">
        <f t="shared" si="85"/>
        <v>2</v>
      </c>
      <c r="Q948">
        <f t="shared" si="86"/>
        <v>57.2</v>
      </c>
      <c r="R948">
        <f t="shared" si="90"/>
        <v>0</v>
      </c>
      <c r="S948" s="12">
        <f t="shared" si="87"/>
        <v>42592.750555555554</v>
      </c>
      <c r="T948" s="13">
        <f t="shared" si="88"/>
        <v>42622.750555555554</v>
      </c>
      <c r="U948">
        <f t="shared" si="89"/>
        <v>2016</v>
      </c>
    </row>
    <row r="949" spans="1:21" ht="60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 t="s">
        <v>7235</v>
      </c>
      <c r="M949" t="b">
        <v>0</v>
      </c>
      <c r="N949" t="s">
        <v>8275</v>
      </c>
      <c r="O949" t="s">
        <v>8277</v>
      </c>
      <c r="P949" s="9">
        <f t="shared" si="85"/>
        <v>0</v>
      </c>
      <c r="Q949">
        <f t="shared" si="86"/>
        <v>0</v>
      </c>
      <c r="R949">
        <f t="shared" si="90"/>
        <v>1</v>
      </c>
      <c r="S949" s="12">
        <f t="shared" si="87"/>
        <v>42491.781319444446</v>
      </c>
      <c r="T949" s="13">
        <f t="shared" si="88"/>
        <v>42551.781319444446</v>
      </c>
      <c r="U949">
        <f t="shared" si="89"/>
        <v>2016</v>
      </c>
    </row>
    <row r="950" spans="1:21" ht="60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 s="9">
        <f t="shared" si="85"/>
        <v>12</v>
      </c>
      <c r="Q950">
        <f t="shared" si="86"/>
        <v>60</v>
      </c>
      <c r="R950">
        <f t="shared" si="90"/>
        <v>0</v>
      </c>
      <c r="S950" s="12">
        <f t="shared" si="87"/>
        <v>42411.828287037039</v>
      </c>
      <c r="T950" s="13">
        <f t="shared" si="88"/>
        <v>42441.828287037039</v>
      </c>
      <c r="U950">
        <f t="shared" si="89"/>
        <v>2016</v>
      </c>
    </row>
    <row r="951" spans="1:21" ht="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 s="9">
        <f t="shared" si="85"/>
        <v>1</v>
      </c>
      <c r="Q951">
        <f t="shared" si="86"/>
        <v>39</v>
      </c>
      <c r="R951">
        <f t="shared" si="90"/>
        <v>0</v>
      </c>
      <c r="S951" s="12">
        <f t="shared" si="87"/>
        <v>42361.043703703705</v>
      </c>
      <c r="T951" s="13">
        <f t="shared" si="88"/>
        <v>42421.043703703705</v>
      </c>
      <c r="U951">
        <f t="shared" si="89"/>
        <v>2015</v>
      </c>
    </row>
    <row r="952" spans="1:21" ht="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 s="9">
        <f t="shared" si="85"/>
        <v>28</v>
      </c>
      <c r="Q952">
        <f t="shared" si="86"/>
        <v>58.42</v>
      </c>
      <c r="R952">
        <f t="shared" si="90"/>
        <v>0</v>
      </c>
      <c r="S952" s="12">
        <f t="shared" si="87"/>
        <v>42356.750706018516</v>
      </c>
      <c r="T952" s="13">
        <f t="shared" si="88"/>
        <v>42386.750706018516</v>
      </c>
      <c r="U952">
        <f t="shared" si="89"/>
        <v>2015</v>
      </c>
    </row>
    <row r="953" spans="1:2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 s="9">
        <f t="shared" si="85"/>
        <v>38</v>
      </c>
      <c r="Q953">
        <f t="shared" si="86"/>
        <v>158.63999999999999</v>
      </c>
      <c r="R953">
        <f t="shared" si="90"/>
        <v>0</v>
      </c>
      <c r="S953" s="12">
        <f t="shared" si="87"/>
        <v>42480.653611111105</v>
      </c>
      <c r="T953" s="13">
        <f t="shared" si="88"/>
        <v>42525.653611111105</v>
      </c>
      <c r="U953">
        <f t="shared" si="89"/>
        <v>2016</v>
      </c>
    </row>
    <row r="954" spans="1:21" ht="30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 s="9">
        <f t="shared" si="85"/>
        <v>40</v>
      </c>
      <c r="Q954">
        <f t="shared" si="86"/>
        <v>99.86</v>
      </c>
      <c r="R954">
        <f t="shared" si="90"/>
        <v>0</v>
      </c>
      <c r="S954" s="12">
        <f t="shared" si="87"/>
        <v>42662.613564814819</v>
      </c>
      <c r="T954" s="13">
        <f t="shared" si="88"/>
        <v>42692.655231481483</v>
      </c>
      <c r="U954">
        <f t="shared" si="89"/>
        <v>2016</v>
      </c>
    </row>
    <row r="955" spans="1:21" ht="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 s="9">
        <f t="shared" si="85"/>
        <v>1</v>
      </c>
      <c r="Q955">
        <f t="shared" si="86"/>
        <v>25.2</v>
      </c>
      <c r="R955">
        <f t="shared" si="90"/>
        <v>0</v>
      </c>
      <c r="S955" s="12">
        <f t="shared" si="87"/>
        <v>41999.164340277777</v>
      </c>
      <c r="T955" s="13">
        <f t="shared" si="88"/>
        <v>42029.164340277777</v>
      </c>
      <c r="U955">
        <f t="shared" si="89"/>
        <v>2014</v>
      </c>
    </row>
    <row r="956" spans="1:21" ht="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 s="9">
        <f t="shared" si="85"/>
        <v>43</v>
      </c>
      <c r="Q956">
        <f t="shared" si="86"/>
        <v>89.19</v>
      </c>
      <c r="R956">
        <f t="shared" si="90"/>
        <v>0</v>
      </c>
      <c r="S956" s="12">
        <f t="shared" si="87"/>
        <v>42194.833784722221</v>
      </c>
      <c r="T956" s="13">
        <f t="shared" si="88"/>
        <v>42236.833784722221</v>
      </c>
      <c r="U956">
        <f t="shared" si="89"/>
        <v>2015</v>
      </c>
    </row>
    <row r="957" spans="1:21" ht="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 s="9">
        <f t="shared" si="85"/>
        <v>6</v>
      </c>
      <c r="Q957">
        <f t="shared" si="86"/>
        <v>182.62</v>
      </c>
      <c r="R957">
        <f t="shared" si="90"/>
        <v>0</v>
      </c>
      <c r="S957" s="12">
        <f t="shared" si="87"/>
        <v>42586.295138888891</v>
      </c>
      <c r="T957" s="13">
        <f t="shared" si="88"/>
        <v>42626.295138888891</v>
      </c>
      <c r="U957">
        <f t="shared" si="89"/>
        <v>2016</v>
      </c>
    </row>
    <row r="958" spans="1:21" ht="60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 s="9">
        <f t="shared" si="85"/>
        <v>2</v>
      </c>
      <c r="Q958">
        <f t="shared" si="86"/>
        <v>50.65</v>
      </c>
      <c r="R958">
        <f t="shared" si="90"/>
        <v>0</v>
      </c>
      <c r="S958" s="12">
        <f t="shared" si="87"/>
        <v>42060.913877314815</v>
      </c>
      <c r="T958" s="13">
        <f t="shared" si="88"/>
        <v>42120.872210648144</v>
      </c>
      <c r="U958">
        <f t="shared" si="89"/>
        <v>2015</v>
      </c>
    </row>
    <row r="959" spans="1:21" ht="30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 s="9">
        <f t="shared" si="85"/>
        <v>2</v>
      </c>
      <c r="Q959">
        <f t="shared" si="86"/>
        <v>33.29</v>
      </c>
      <c r="R959">
        <f t="shared" si="90"/>
        <v>0</v>
      </c>
      <c r="S959" s="12">
        <f t="shared" si="87"/>
        <v>42660.552465277782</v>
      </c>
      <c r="T959" s="13">
        <f t="shared" si="88"/>
        <v>42691.594131944439</v>
      </c>
      <c r="U959">
        <f t="shared" si="89"/>
        <v>2016</v>
      </c>
    </row>
    <row r="960" spans="1:21" ht="60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 s="9">
        <f t="shared" si="85"/>
        <v>11</v>
      </c>
      <c r="Q960">
        <f t="shared" si="86"/>
        <v>51.82</v>
      </c>
      <c r="R960">
        <f t="shared" si="90"/>
        <v>0</v>
      </c>
      <c r="S960" s="12">
        <f t="shared" si="87"/>
        <v>42082.802812499998</v>
      </c>
      <c r="T960" s="13">
        <f t="shared" si="88"/>
        <v>42104.207638888889</v>
      </c>
      <c r="U960">
        <f t="shared" si="89"/>
        <v>2015</v>
      </c>
    </row>
    <row r="961" spans="1:21" ht="60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 s="9">
        <f t="shared" si="85"/>
        <v>39</v>
      </c>
      <c r="Q961">
        <f t="shared" si="86"/>
        <v>113.63</v>
      </c>
      <c r="R961">
        <f t="shared" si="90"/>
        <v>0</v>
      </c>
      <c r="S961" s="12">
        <f t="shared" si="87"/>
        <v>41993.174363425926</v>
      </c>
      <c r="T961" s="13">
        <f t="shared" si="88"/>
        <v>42023.174363425926</v>
      </c>
      <c r="U961">
        <f t="shared" si="89"/>
        <v>2014</v>
      </c>
    </row>
    <row r="962" spans="1:21" ht="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 s="9">
        <f t="shared" ref="P962:P1025" si="91">ROUND(E962/D962*100,0)</f>
        <v>46</v>
      </c>
      <c r="Q962">
        <f t="shared" ref="Q962:Q1025" si="92">IFERROR(ROUND(E962/L962,2),0)</f>
        <v>136.46</v>
      </c>
      <c r="R962">
        <f t="shared" si="90"/>
        <v>0</v>
      </c>
      <c r="S962" s="12">
        <f t="shared" ref="S962:S1025" si="93">(((J962/60)/60)/24)+DATE(1970,1,1)</f>
        <v>42766.626793981486</v>
      </c>
      <c r="T962" s="13">
        <f t="shared" ref="T962:T1025" si="94">(((I962/60)/60)/24)+DATE(1970,1,1)</f>
        <v>42808.585127314815</v>
      </c>
      <c r="U962">
        <f t="shared" ref="U962:U1025" si="95">YEAR(S962)</f>
        <v>2017</v>
      </c>
    </row>
    <row r="963" spans="1:21" ht="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 s="9">
        <f t="shared" si="91"/>
        <v>42</v>
      </c>
      <c r="Q963">
        <f t="shared" si="92"/>
        <v>364.35</v>
      </c>
      <c r="R963">
        <f t="shared" si="90"/>
        <v>0</v>
      </c>
      <c r="S963" s="12">
        <f t="shared" si="93"/>
        <v>42740.693692129629</v>
      </c>
      <c r="T963" s="13">
        <f t="shared" si="94"/>
        <v>42786.791666666672</v>
      </c>
      <c r="U963">
        <f t="shared" si="95"/>
        <v>2017</v>
      </c>
    </row>
    <row r="964" spans="1:21" ht="60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 s="9">
        <f t="shared" si="91"/>
        <v>28</v>
      </c>
      <c r="Q964">
        <f t="shared" si="92"/>
        <v>19.239999999999998</v>
      </c>
      <c r="R964">
        <f t="shared" si="90"/>
        <v>0</v>
      </c>
      <c r="S964" s="12">
        <f t="shared" si="93"/>
        <v>42373.712418981479</v>
      </c>
      <c r="T964" s="13">
        <f t="shared" si="94"/>
        <v>42411.712418981479</v>
      </c>
      <c r="U964">
        <f t="shared" si="95"/>
        <v>2016</v>
      </c>
    </row>
    <row r="965" spans="1:21" ht="30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 s="9">
        <f t="shared" si="91"/>
        <v>1</v>
      </c>
      <c r="Q965">
        <f t="shared" si="92"/>
        <v>41.89</v>
      </c>
      <c r="R965">
        <f t="shared" si="90"/>
        <v>0</v>
      </c>
      <c r="S965" s="12">
        <f t="shared" si="93"/>
        <v>42625.635636574079</v>
      </c>
      <c r="T965" s="13">
        <f t="shared" si="94"/>
        <v>42660.635636574079</v>
      </c>
      <c r="U965">
        <f t="shared" si="95"/>
        <v>2016</v>
      </c>
    </row>
    <row r="966" spans="1:21" ht="60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 s="9">
        <f t="shared" si="91"/>
        <v>1</v>
      </c>
      <c r="Q966">
        <f t="shared" si="92"/>
        <v>30.31</v>
      </c>
      <c r="R966">
        <f t="shared" si="90"/>
        <v>0</v>
      </c>
      <c r="S966" s="12">
        <f t="shared" si="93"/>
        <v>42208.628692129627</v>
      </c>
      <c r="T966" s="13">
        <f t="shared" si="94"/>
        <v>42248.628692129627</v>
      </c>
      <c r="U966">
        <f t="shared" si="95"/>
        <v>2015</v>
      </c>
    </row>
    <row r="967" spans="1:21" ht="60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 s="9">
        <f t="shared" si="91"/>
        <v>1</v>
      </c>
      <c r="Q967">
        <f t="shared" si="92"/>
        <v>49.67</v>
      </c>
      <c r="R967">
        <f t="shared" si="90"/>
        <v>0</v>
      </c>
      <c r="S967" s="12">
        <f t="shared" si="93"/>
        <v>42637.016736111109</v>
      </c>
      <c r="T967" s="13">
        <f t="shared" si="94"/>
        <v>42669.165972222225</v>
      </c>
      <c r="U967">
        <f t="shared" si="95"/>
        <v>2016</v>
      </c>
    </row>
    <row r="968" spans="1:21" ht="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 s="9">
        <f t="shared" si="91"/>
        <v>15</v>
      </c>
      <c r="Q968">
        <f t="shared" si="92"/>
        <v>59.2</v>
      </c>
      <c r="R968">
        <f t="shared" si="90"/>
        <v>0</v>
      </c>
      <c r="S968" s="12">
        <f t="shared" si="93"/>
        <v>42619.635787037041</v>
      </c>
      <c r="T968" s="13">
        <f t="shared" si="94"/>
        <v>42649.635787037041</v>
      </c>
      <c r="U968">
        <f t="shared" si="95"/>
        <v>2016</v>
      </c>
    </row>
    <row r="969" spans="1:21" ht="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 s="9">
        <f t="shared" si="91"/>
        <v>18</v>
      </c>
      <c r="Q969">
        <f t="shared" si="92"/>
        <v>43.98</v>
      </c>
      <c r="R969">
        <f t="shared" si="90"/>
        <v>0</v>
      </c>
      <c r="S969" s="12">
        <f t="shared" si="93"/>
        <v>42422.254328703704</v>
      </c>
      <c r="T969" s="13">
        <f t="shared" si="94"/>
        <v>42482.21266203704</v>
      </c>
      <c r="U969">
        <f t="shared" si="95"/>
        <v>2016</v>
      </c>
    </row>
    <row r="970" spans="1:21" ht="60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 s="9">
        <f t="shared" si="91"/>
        <v>1</v>
      </c>
      <c r="Q970">
        <f t="shared" si="92"/>
        <v>26.5</v>
      </c>
      <c r="R970">
        <f t="shared" si="90"/>
        <v>0</v>
      </c>
      <c r="S970" s="12">
        <f t="shared" si="93"/>
        <v>41836.847615740742</v>
      </c>
      <c r="T970" s="13">
        <f t="shared" si="94"/>
        <v>41866.847615740742</v>
      </c>
      <c r="U970">
        <f t="shared" si="95"/>
        <v>2014</v>
      </c>
    </row>
    <row r="971" spans="1:21" ht="30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 s="9">
        <f t="shared" si="91"/>
        <v>47</v>
      </c>
      <c r="Q971">
        <f t="shared" si="92"/>
        <v>1272.73</v>
      </c>
      <c r="R971">
        <f t="shared" si="90"/>
        <v>0</v>
      </c>
      <c r="S971" s="12">
        <f t="shared" si="93"/>
        <v>42742.30332175926</v>
      </c>
      <c r="T971" s="13">
        <f t="shared" si="94"/>
        <v>42775.30332175926</v>
      </c>
      <c r="U971">
        <f t="shared" si="95"/>
        <v>2017</v>
      </c>
    </row>
    <row r="972" spans="1:21" ht="60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 s="9">
        <f t="shared" si="91"/>
        <v>46</v>
      </c>
      <c r="Q972">
        <f t="shared" si="92"/>
        <v>164</v>
      </c>
      <c r="R972">
        <f t="shared" si="90"/>
        <v>0</v>
      </c>
      <c r="S972" s="12">
        <f t="shared" si="93"/>
        <v>42721.220520833333</v>
      </c>
      <c r="T972" s="13">
        <f t="shared" si="94"/>
        <v>42758.207638888889</v>
      </c>
      <c r="U972">
        <f t="shared" si="95"/>
        <v>2016</v>
      </c>
    </row>
    <row r="973" spans="1:21" ht="60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 s="9">
        <f t="shared" si="91"/>
        <v>0</v>
      </c>
      <c r="Q973">
        <f t="shared" si="92"/>
        <v>45.2</v>
      </c>
      <c r="R973">
        <f t="shared" si="90"/>
        <v>0</v>
      </c>
      <c r="S973" s="12">
        <f t="shared" si="93"/>
        <v>42111.709027777775</v>
      </c>
      <c r="T973" s="13">
        <f t="shared" si="94"/>
        <v>42156.709027777775</v>
      </c>
      <c r="U973">
        <f t="shared" si="95"/>
        <v>2015</v>
      </c>
    </row>
    <row r="974" spans="1:21" ht="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 s="9">
        <f t="shared" si="91"/>
        <v>35</v>
      </c>
      <c r="Q974">
        <f t="shared" si="92"/>
        <v>153.88999999999999</v>
      </c>
      <c r="R974">
        <f t="shared" si="90"/>
        <v>0</v>
      </c>
      <c r="S974" s="12">
        <f t="shared" si="93"/>
        <v>41856.865717592591</v>
      </c>
      <c r="T974" s="13">
        <f t="shared" si="94"/>
        <v>41886.290972222225</v>
      </c>
      <c r="U974">
        <f t="shared" si="95"/>
        <v>2014</v>
      </c>
    </row>
    <row r="975" spans="1:21" ht="60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 s="9">
        <f t="shared" si="91"/>
        <v>2</v>
      </c>
      <c r="Q975">
        <f t="shared" si="92"/>
        <v>51.38</v>
      </c>
      <c r="R975">
        <f t="shared" si="90"/>
        <v>0</v>
      </c>
      <c r="S975" s="12">
        <f t="shared" si="93"/>
        <v>42257.014965277776</v>
      </c>
      <c r="T975" s="13">
        <f t="shared" si="94"/>
        <v>42317.056631944448</v>
      </c>
      <c r="U975">
        <f t="shared" si="95"/>
        <v>2015</v>
      </c>
    </row>
    <row r="976" spans="1:21" ht="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 s="9">
        <f t="shared" si="91"/>
        <v>1</v>
      </c>
      <c r="Q976">
        <f t="shared" si="92"/>
        <v>93.33</v>
      </c>
      <c r="R976">
        <f t="shared" si="90"/>
        <v>0</v>
      </c>
      <c r="S976" s="12">
        <f t="shared" si="93"/>
        <v>42424.749490740738</v>
      </c>
      <c r="T976" s="13">
        <f t="shared" si="94"/>
        <v>42454.707824074074</v>
      </c>
      <c r="U976">
        <f t="shared" si="95"/>
        <v>2016</v>
      </c>
    </row>
    <row r="977" spans="1:21" ht="60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 s="9">
        <f t="shared" si="91"/>
        <v>3</v>
      </c>
      <c r="Q977">
        <f t="shared" si="92"/>
        <v>108.63</v>
      </c>
      <c r="R977">
        <f t="shared" si="90"/>
        <v>0</v>
      </c>
      <c r="S977" s="12">
        <f t="shared" si="93"/>
        <v>42489.696585648147</v>
      </c>
      <c r="T977" s="13">
        <f t="shared" si="94"/>
        <v>42549.696585648147</v>
      </c>
      <c r="U977">
        <f t="shared" si="95"/>
        <v>2016</v>
      </c>
    </row>
    <row r="978" spans="1:21" ht="60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 s="9">
        <f t="shared" si="91"/>
        <v>2</v>
      </c>
      <c r="Q978">
        <f t="shared" si="92"/>
        <v>160.5</v>
      </c>
      <c r="R978">
        <f t="shared" si="90"/>
        <v>0</v>
      </c>
      <c r="S978" s="12">
        <f t="shared" si="93"/>
        <v>42185.058993055558</v>
      </c>
      <c r="T978" s="13">
        <f t="shared" si="94"/>
        <v>42230.058993055558</v>
      </c>
      <c r="U978">
        <f t="shared" si="95"/>
        <v>2015</v>
      </c>
    </row>
    <row r="979" spans="1:21" ht="60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 s="9">
        <f t="shared" si="91"/>
        <v>34</v>
      </c>
      <c r="Q979">
        <f t="shared" si="92"/>
        <v>75.75</v>
      </c>
      <c r="R979">
        <f t="shared" si="90"/>
        <v>0</v>
      </c>
      <c r="S979" s="12">
        <f t="shared" si="93"/>
        <v>42391.942094907412</v>
      </c>
      <c r="T979" s="13">
        <f t="shared" si="94"/>
        <v>42421.942094907412</v>
      </c>
      <c r="U979">
        <f t="shared" si="95"/>
        <v>2016</v>
      </c>
    </row>
    <row r="980" spans="1:21" ht="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 s="9">
        <f t="shared" si="91"/>
        <v>56</v>
      </c>
      <c r="Q980">
        <f t="shared" si="92"/>
        <v>790.84</v>
      </c>
      <c r="R980">
        <f t="shared" si="90"/>
        <v>0</v>
      </c>
      <c r="S980" s="12">
        <f t="shared" si="93"/>
        <v>42395.309039351851</v>
      </c>
      <c r="T980" s="13">
        <f t="shared" si="94"/>
        <v>42425.309039351851</v>
      </c>
      <c r="U980">
        <f t="shared" si="95"/>
        <v>2016</v>
      </c>
    </row>
    <row r="981" spans="1:21" ht="60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 s="9">
        <f t="shared" si="91"/>
        <v>83</v>
      </c>
      <c r="Q981">
        <f t="shared" si="92"/>
        <v>301.94</v>
      </c>
      <c r="R981">
        <f t="shared" si="90"/>
        <v>0</v>
      </c>
      <c r="S981" s="12">
        <f t="shared" si="93"/>
        <v>42506.416990740734</v>
      </c>
      <c r="T981" s="13">
        <f t="shared" si="94"/>
        <v>42541.790972222225</v>
      </c>
      <c r="U981">
        <f t="shared" si="95"/>
        <v>2016</v>
      </c>
    </row>
    <row r="982" spans="1:21" ht="60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 s="9">
        <f t="shared" si="91"/>
        <v>15</v>
      </c>
      <c r="Q982">
        <f t="shared" si="92"/>
        <v>47.94</v>
      </c>
      <c r="R982">
        <f t="shared" si="90"/>
        <v>0</v>
      </c>
      <c r="S982" s="12">
        <f t="shared" si="93"/>
        <v>41928.904189814813</v>
      </c>
      <c r="T982" s="13">
        <f t="shared" si="94"/>
        <v>41973.945856481485</v>
      </c>
      <c r="U982">
        <f t="shared" si="95"/>
        <v>2014</v>
      </c>
    </row>
    <row r="983" spans="1:21" ht="60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 s="9">
        <f t="shared" si="91"/>
        <v>0</v>
      </c>
      <c r="Q983">
        <f t="shared" si="92"/>
        <v>2.75</v>
      </c>
      <c r="R983">
        <f t="shared" si="90"/>
        <v>0</v>
      </c>
      <c r="S983" s="12">
        <f t="shared" si="93"/>
        <v>41830.947013888886</v>
      </c>
      <c r="T983" s="13">
        <f t="shared" si="94"/>
        <v>41860.947013888886</v>
      </c>
      <c r="U983">
        <f t="shared" si="95"/>
        <v>2014</v>
      </c>
    </row>
    <row r="984" spans="1:21" ht="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 s="9">
        <f t="shared" si="91"/>
        <v>0</v>
      </c>
      <c r="Q984">
        <f t="shared" si="92"/>
        <v>1</v>
      </c>
      <c r="R984">
        <f t="shared" si="90"/>
        <v>0</v>
      </c>
      <c r="S984" s="12">
        <f t="shared" si="93"/>
        <v>42615.753310185188</v>
      </c>
      <c r="T984" s="13">
        <f t="shared" si="94"/>
        <v>42645.753310185188</v>
      </c>
      <c r="U984">
        <f t="shared" si="95"/>
        <v>2016</v>
      </c>
    </row>
    <row r="985" spans="1:21" ht="60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 s="9">
        <f t="shared" si="91"/>
        <v>30</v>
      </c>
      <c r="Q985">
        <f t="shared" si="92"/>
        <v>171.79</v>
      </c>
      <c r="R985">
        <f t="shared" si="90"/>
        <v>0</v>
      </c>
      <c r="S985" s="12">
        <f t="shared" si="93"/>
        <v>42574.667650462965</v>
      </c>
      <c r="T985" s="13">
        <f t="shared" si="94"/>
        <v>42605.870833333334</v>
      </c>
      <c r="U985">
        <f t="shared" si="95"/>
        <v>2016</v>
      </c>
    </row>
    <row r="986" spans="1:21" ht="90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 s="9">
        <f t="shared" si="91"/>
        <v>1</v>
      </c>
      <c r="Q986">
        <f t="shared" si="92"/>
        <v>35.33</v>
      </c>
      <c r="R986">
        <f t="shared" si="90"/>
        <v>0</v>
      </c>
      <c r="S986" s="12">
        <f t="shared" si="93"/>
        <v>42061.11583333333</v>
      </c>
      <c r="T986" s="13">
        <f t="shared" si="94"/>
        <v>42091.074166666673</v>
      </c>
      <c r="U986">
        <f t="shared" si="95"/>
        <v>2015</v>
      </c>
    </row>
    <row r="987" spans="1:21" ht="60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 s="9">
        <f t="shared" si="91"/>
        <v>6</v>
      </c>
      <c r="Q987">
        <f t="shared" si="92"/>
        <v>82.09</v>
      </c>
      <c r="R987">
        <f t="shared" si="90"/>
        <v>0</v>
      </c>
      <c r="S987" s="12">
        <f t="shared" si="93"/>
        <v>42339.967708333337</v>
      </c>
      <c r="T987" s="13">
        <f t="shared" si="94"/>
        <v>42369.958333333328</v>
      </c>
      <c r="U987">
        <f t="shared" si="95"/>
        <v>2015</v>
      </c>
    </row>
    <row r="988" spans="1:21" ht="60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 s="9">
        <f t="shared" si="91"/>
        <v>13</v>
      </c>
      <c r="Q988">
        <f t="shared" si="92"/>
        <v>110.87</v>
      </c>
      <c r="R988">
        <f t="shared" si="90"/>
        <v>0</v>
      </c>
      <c r="S988" s="12">
        <f t="shared" si="93"/>
        <v>42324.767361111109</v>
      </c>
      <c r="T988" s="13">
        <f t="shared" si="94"/>
        <v>42379</v>
      </c>
      <c r="U988">
        <f t="shared" si="95"/>
        <v>2015</v>
      </c>
    </row>
    <row r="989" spans="1:21" ht="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 s="9">
        <f t="shared" si="91"/>
        <v>13</v>
      </c>
      <c r="Q989">
        <f t="shared" si="92"/>
        <v>161.22</v>
      </c>
      <c r="R989">
        <f t="shared" si="90"/>
        <v>0</v>
      </c>
      <c r="S989" s="12">
        <f t="shared" si="93"/>
        <v>41773.294560185182</v>
      </c>
      <c r="T989" s="13">
        <f t="shared" si="94"/>
        <v>41813.294560185182</v>
      </c>
      <c r="U989">
        <f t="shared" si="95"/>
        <v>2014</v>
      </c>
    </row>
    <row r="990" spans="1:21" ht="60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 t="s">
        <v>7235</v>
      </c>
      <c r="M990" t="b">
        <v>0</v>
      </c>
      <c r="N990" t="s">
        <v>8275</v>
      </c>
      <c r="O990" t="s">
        <v>8277</v>
      </c>
      <c r="P990" s="9">
        <f t="shared" si="91"/>
        <v>0</v>
      </c>
      <c r="Q990">
        <f t="shared" si="92"/>
        <v>0</v>
      </c>
      <c r="R990">
        <f t="shared" ref="R990:R1053" si="96">IF(D990&lt;1000,1,0)</f>
        <v>0</v>
      </c>
      <c r="S990" s="12">
        <f t="shared" si="93"/>
        <v>42614.356770833328</v>
      </c>
      <c r="T990" s="13">
        <f t="shared" si="94"/>
        <v>42644.356770833328</v>
      </c>
      <c r="U990">
        <f t="shared" si="95"/>
        <v>2016</v>
      </c>
    </row>
    <row r="991" spans="1:21" ht="30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 s="9">
        <f t="shared" si="91"/>
        <v>17</v>
      </c>
      <c r="Q991">
        <f t="shared" si="92"/>
        <v>52.41</v>
      </c>
      <c r="R991">
        <f t="shared" si="96"/>
        <v>0</v>
      </c>
      <c r="S991" s="12">
        <f t="shared" si="93"/>
        <v>42611.933969907404</v>
      </c>
      <c r="T991" s="13">
        <f t="shared" si="94"/>
        <v>42641.933969907404</v>
      </c>
      <c r="U991">
        <f t="shared" si="95"/>
        <v>2016</v>
      </c>
    </row>
    <row r="992" spans="1:21" ht="60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 s="9">
        <f t="shared" si="91"/>
        <v>0</v>
      </c>
      <c r="Q992">
        <f t="shared" si="92"/>
        <v>13</v>
      </c>
      <c r="R992">
        <f t="shared" si="96"/>
        <v>0</v>
      </c>
      <c r="S992" s="12">
        <f t="shared" si="93"/>
        <v>41855.784305555557</v>
      </c>
      <c r="T992" s="13">
        <f t="shared" si="94"/>
        <v>41885.784305555557</v>
      </c>
      <c r="U992">
        <f t="shared" si="95"/>
        <v>2014</v>
      </c>
    </row>
    <row r="993" spans="1:21" ht="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 s="9">
        <f t="shared" si="91"/>
        <v>4</v>
      </c>
      <c r="Q993">
        <f t="shared" si="92"/>
        <v>30.29</v>
      </c>
      <c r="R993">
        <f t="shared" si="96"/>
        <v>0</v>
      </c>
      <c r="S993" s="12">
        <f t="shared" si="93"/>
        <v>42538.75680555556</v>
      </c>
      <c r="T993" s="13">
        <f t="shared" si="94"/>
        <v>42563.785416666666</v>
      </c>
      <c r="U993">
        <f t="shared" si="95"/>
        <v>2016</v>
      </c>
    </row>
    <row r="994" spans="1:21" ht="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 s="9">
        <f t="shared" si="91"/>
        <v>0</v>
      </c>
      <c r="Q994">
        <f t="shared" si="92"/>
        <v>116.75</v>
      </c>
      <c r="R994">
        <f t="shared" si="96"/>
        <v>0</v>
      </c>
      <c r="S994" s="12">
        <f t="shared" si="93"/>
        <v>42437.924988425926</v>
      </c>
      <c r="T994" s="13">
        <f t="shared" si="94"/>
        <v>42497.883321759262</v>
      </c>
      <c r="U994">
        <f t="shared" si="95"/>
        <v>2016</v>
      </c>
    </row>
    <row r="995" spans="1:21" ht="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 s="9">
        <f t="shared" si="91"/>
        <v>25</v>
      </c>
      <c r="Q995">
        <f t="shared" si="92"/>
        <v>89.6</v>
      </c>
      <c r="R995">
        <f t="shared" si="96"/>
        <v>0</v>
      </c>
      <c r="S995" s="12">
        <f t="shared" si="93"/>
        <v>42652.964907407411</v>
      </c>
      <c r="T995" s="13">
        <f t="shared" si="94"/>
        <v>42686.208333333328</v>
      </c>
      <c r="U995">
        <f t="shared" si="95"/>
        <v>2016</v>
      </c>
    </row>
    <row r="996" spans="1:21" ht="60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 s="9">
        <f t="shared" si="91"/>
        <v>2</v>
      </c>
      <c r="Q996">
        <f t="shared" si="92"/>
        <v>424.45</v>
      </c>
      <c r="R996">
        <f t="shared" si="96"/>
        <v>0</v>
      </c>
      <c r="S996" s="12">
        <f t="shared" si="93"/>
        <v>41921.263078703705</v>
      </c>
      <c r="T996" s="13">
        <f t="shared" si="94"/>
        <v>41973.957638888889</v>
      </c>
      <c r="U996">
        <f t="shared" si="95"/>
        <v>2014</v>
      </c>
    </row>
    <row r="997" spans="1:21" ht="60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 s="9">
        <f t="shared" si="91"/>
        <v>7</v>
      </c>
      <c r="Q997">
        <f t="shared" si="92"/>
        <v>80.67</v>
      </c>
      <c r="R997">
        <f t="shared" si="96"/>
        <v>0</v>
      </c>
      <c r="S997" s="12">
        <f t="shared" si="93"/>
        <v>41947.940740740742</v>
      </c>
      <c r="T997" s="13">
        <f t="shared" si="94"/>
        <v>41972.666666666672</v>
      </c>
      <c r="U997">
        <f t="shared" si="95"/>
        <v>2014</v>
      </c>
    </row>
    <row r="998" spans="1:21" ht="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 s="9">
        <f t="shared" si="91"/>
        <v>2</v>
      </c>
      <c r="Q998">
        <f t="shared" si="92"/>
        <v>13</v>
      </c>
      <c r="R998">
        <f t="shared" si="96"/>
        <v>0</v>
      </c>
      <c r="S998" s="12">
        <f t="shared" si="93"/>
        <v>41817.866435185184</v>
      </c>
      <c r="T998" s="13">
        <f t="shared" si="94"/>
        <v>41847.643750000003</v>
      </c>
      <c r="U998">
        <f t="shared" si="95"/>
        <v>2014</v>
      </c>
    </row>
    <row r="999" spans="1:21" ht="30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 s="9">
        <f t="shared" si="91"/>
        <v>1</v>
      </c>
      <c r="Q999">
        <f t="shared" si="92"/>
        <v>8.1300000000000008</v>
      </c>
      <c r="R999">
        <f t="shared" si="96"/>
        <v>0</v>
      </c>
      <c r="S999" s="12">
        <f t="shared" si="93"/>
        <v>41941.10297453704</v>
      </c>
      <c r="T999" s="13">
        <f t="shared" si="94"/>
        <v>41971.144641203704</v>
      </c>
      <c r="U999">
        <f t="shared" si="95"/>
        <v>2014</v>
      </c>
    </row>
    <row r="1000" spans="1:21" ht="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 s="9">
        <f t="shared" si="91"/>
        <v>59</v>
      </c>
      <c r="Q1000">
        <f t="shared" si="92"/>
        <v>153.43</v>
      </c>
      <c r="R1000">
        <f t="shared" si="96"/>
        <v>0</v>
      </c>
      <c r="S1000" s="12">
        <f t="shared" si="93"/>
        <v>42282.168993055559</v>
      </c>
      <c r="T1000" s="13">
        <f t="shared" si="94"/>
        <v>42327.210659722223</v>
      </c>
      <c r="U1000">
        <f t="shared" si="95"/>
        <v>2015</v>
      </c>
    </row>
    <row r="1001" spans="1:21" ht="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 s="9">
        <f t="shared" si="91"/>
        <v>8</v>
      </c>
      <c r="Q1001">
        <f t="shared" si="92"/>
        <v>292.08</v>
      </c>
      <c r="R1001">
        <f t="shared" si="96"/>
        <v>0</v>
      </c>
      <c r="S1001" s="12">
        <f t="shared" si="93"/>
        <v>41926.29965277778</v>
      </c>
      <c r="T1001" s="13">
        <f t="shared" si="94"/>
        <v>41956.334722222222</v>
      </c>
      <c r="U1001">
        <f t="shared" si="95"/>
        <v>2014</v>
      </c>
    </row>
    <row r="1002" spans="1:21" ht="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 s="9">
        <f t="shared" si="91"/>
        <v>2</v>
      </c>
      <c r="Q1002">
        <f t="shared" si="92"/>
        <v>3304</v>
      </c>
      <c r="R1002">
        <f t="shared" si="96"/>
        <v>0</v>
      </c>
      <c r="S1002" s="12">
        <f t="shared" si="93"/>
        <v>42749.059722222228</v>
      </c>
      <c r="T1002" s="13">
        <f t="shared" si="94"/>
        <v>42809.018055555556</v>
      </c>
      <c r="U1002">
        <f t="shared" si="95"/>
        <v>2017</v>
      </c>
    </row>
    <row r="1003" spans="1:21" ht="60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 s="9">
        <f t="shared" si="91"/>
        <v>104</v>
      </c>
      <c r="Q1003">
        <f t="shared" si="92"/>
        <v>1300</v>
      </c>
      <c r="R1003">
        <f t="shared" si="96"/>
        <v>0</v>
      </c>
      <c r="S1003" s="12">
        <f t="shared" si="93"/>
        <v>42720.720057870371</v>
      </c>
      <c r="T1003" s="13">
        <f t="shared" si="94"/>
        <v>42765.720057870371</v>
      </c>
      <c r="U1003">
        <f t="shared" si="95"/>
        <v>2016</v>
      </c>
    </row>
    <row r="1004" spans="1:21" ht="60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 s="9">
        <f t="shared" si="91"/>
        <v>30</v>
      </c>
      <c r="Q1004">
        <f t="shared" si="92"/>
        <v>134.55000000000001</v>
      </c>
      <c r="R1004">
        <f t="shared" si="96"/>
        <v>0</v>
      </c>
      <c r="S1004" s="12">
        <f t="shared" si="93"/>
        <v>42325.684189814812</v>
      </c>
      <c r="T1004" s="13">
        <f t="shared" si="94"/>
        <v>42355.249305555553</v>
      </c>
      <c r="U1004">
        <f t="shared" si="95"/>
        <v>2015</v>
      </c>
    </row>
    <row r="1005" spans="1:21" ht="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 s="9">
        <f t="shared" si="91"/>
        <v>16</v>
      </c>
      <c r="Q1005">
        <f t="shared" si="92"/>
        <v>214.07</v>
      </c>
      <c r="R1005">
        <f t="shared" si="96"/>
        <v>0</v>
      </c>
      <c r="S1005" s="12">
        <f t="shared" si="93"/>
        <v>42780.709039351852</v>
      </c>
      <c r="T1005" s="13">
        <f t="shared" si="94"/>
        <v>42810.667372685188</v>
      </c>
      <c r="U1005">
        <f t="shared" si="95"/>
        <v>2017</v>
      </c>
    </row>
    <row r="1006" spans="1:21" ht="30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 s="9">
        <f t="shared" si="91"/>
        <v>82</v>
      </c>
      <c r="Q1006">
        <f t="shared" si="92"/>
        <v>216.34</v>
      </c>
      <c r="R1006">
        <f t="shared" si="96"/>
        <v>0</v>
      </c>
      <c r="S1006" s="12">
        <f t="shared" si="93"/>
        <v>42388.708645833336</v>
      </c>
      <c r="T1006" s="13">
        <f t="shared" si="94"/>
        <v>42418.708645833336</v>
      </c>
      <c r="U1006">
        <f t="shared" si="95"/>
        <v>2016</v>
      </c>
    </row>
    <row r="1007" spans="1:21" ht="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 s="9">
        <f t="shared" si="91"/>
        <v>75</v>
      </c>
      <c r="Q1007">
        <f t="shared" si="92"/>
        <v>932.31</v>
      </c>
      <c r="R1007">
        <f t="shared" si="96"/>
        <v>0</v>
      </c>
      <c r="S1007" s="12">
        <f t="shared" si="93"/>
        <v>42276.624803240738</v>
      </c>
      <c r="T1007" s="13">
        <f t="shared" si="94"/>
        <v>42307.624803240738</v>
      </c>
      <c r="U1007">
        <f t="shared" si="95"/>
        <v>2015</v>
      </c>
    </row>
    <row r="1008" spans="1:21" ht="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 s="9">
        <f t="shared" si="91"/>
        <v>6</v>
      </c>
      <c r="Q1008">
        <f t="shared" si="92"/>
        <v>29.25</v>
      </c>
      <c r="R1008">
        <f t="shared" si="96"/>
        <v>0</v>
      </c>
      <c r="S1008" s="12">
        <f t="shared" si="93"/>
        <v>41977.040185185186</v>
      </c>
      <c r="T1008" s="13">
        <f t="shared" si="94"/>
        <v>41985.299305555556</v>
      </c>
      <c r="U1008">
        <f t="shared" si="95"/>
        <v>2014</v>
      </c>
    </row>
    <row r="1009" spans="1:21" ht="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 s="9">
        <f t="shared" si="91"/>
        <v>44</v>
      </c>
      <c r="Q1009">
        <f t="shared" si="92"/>
        <v>174.95</v>
      </c>
      <c r="R1009">
        <f t="shared" si="96"/>
        <v>0</v>
      </c>
      <c r="S1009" s="12">
        <f t="shared" si="93"/>
        <v>42676.583599537036</v>
      </c>
      <c r="T1009" s="13">
        <f t="shared" si="94"/>
        <v>42718.6252662037</v>
      </c>
      <c r="U1009">
        <f t="shared" si="95"/>
        <v>2016</v>
      </c>
    </row>
    <row r="1010" spans="1:21" ht="60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 s="9">
        <f t="shared" si="91"/>
        <v>0</v>
      </c>
      <c r="Q1010">
        <f t="shared" si="92"/>
        <v>250</v>
      </c>
      <c r="R1010">
        <f t="shared" si="96"/>
        <v>0</v>
      </c>
      <c r="S1010" s="12">
        <f t="shared" si="93"/>
        <v>42702.809201388889</v>
      </c>
      <c r="T1010" s="13">
        <f t="shared" si="94"/>
        <v>42732.809201388889</v>
      </c>
      <c r="U1010">
        <f t="shared" si="95"/>
        <v>2016</v>
      </c>
    </row>
    <row r="1011" spans="1:21" ht="60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 s="9">
        <f t="shared" si="91"/>
        <v>13</v>
      </c>
      <c r="Q1011">
        <f t="shared" si="92"/>
        <v>65</v>
      </c>
      <c r="R1011">
        <f t="shared" si="96"/>
        <v>0</v>
      </c>
      <c r="S1011" s="12">
        <f t="shared" si="93"/>
        <v>42510.604699074072</v>
      </c>
      <c r="T1011" s="13">
        <f t="shared" si="94"/>
        <v>42540.604699074072</v>
      </c>
      <c r="U1011">
        <f t="shared" si="95"/>
        <v>2016</v>
      </c>
    </row>
    <row r="1012" spans="1:21" ht="60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 s="9">
        <f t="shared" si="91"/>
        <v>0</v>
      </c>
      <c r="Q1012">
        <f t="shared" si="92"/>
        <v>55</v>
      </c>
      <c r="R1012">
        <f t="shared" si="96"/>
        <v>0</v>
      </c>
      <c r="S1012" s="12">
        <f t="shared" si="93"/>
        <v>42561.829421296294</v>
      </c>
      <c r="T1012" s="13">
        <f t="shared" si="94"/>
        <v>42618.124305555553</v>
      </c>
      <c r="U1012">
        <f t="shared" si="95"/>
        <v>2016</v>
      </c>
    </row>
    <row r="1013" spans="1:21" ht="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 s="9">
        <f t="shared" si="91"/>
        <v>0</v>
      </c>
      <c r="Q1013">
        <f t="shared" si="92"/>
        <v>75</v>
      </c>
      <c r="R1013">
        <f t="shared" si="96"/>
        <v>0</v>
      </c>
      <c r="S1013" s="12">
        <f t="shared" si="93"/>
        <v>41946.898090277777</v>
      </c>
      <c r="T1013" s="13">
        <f t="shared" si="94"/>
        <v>41991.898090277777</v>
      </c>
      <c r="U1013">
        <f t="shared" si="95"/>
        <v>2014</v>
      </c>
    </row>
    <row r="1014" spans="1:21" ht="60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 s="9">
        <f t="shared" si="91"/>
        <v>21535</v>
      </c>
      <c r="Q1014">
        <f t="shared" si="92"/>
        <v>1389.36</v>
      </c>
      <c r="R1014">
        <f t="shared" si="96"/>
        <v>0</v>
      </c>
      <c r="S1014" s="12">
        <f t="shared" si="93"/>
        <v>42714.440416666665</v>
      </c>
      <c r="T1014" s="13">
        <f t="shared" si="94"/>
        <v>42759.440416666665</v>
      </c>
      <c r="U1014">
        <f t="shared" si="95"/>
        <v>2016</v>
      </c>
    </row>
    <row r="1015" spans="1:21" ht="60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 s="9">
        <f t="shared" si="91"/>
        <v>35</v>
      </c>
      <c r="Q1015">
        <f t="shared" si="92"/>
        <v>95.91</v>
      </c>
      <c r="R1015">
        <f t="shared" si="96"/>
        <v>0</v>
      </c>
      <c r="S1015" s="12">
        <f t="shared" si="93"/>
        <v>42339.833981481483</v>
      </c>
      <c r="T1015" s="13">
        <f t="shared" si="94"/>
        <v>42367.833333333328</v>
      </c>
      <c r="U1015">
        <f t="shared" si="95"/>
        <v>2015</v>
      </c>
    </row>
    <row r="1016" spans="1:21" ht="30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 s="9">
        <f t="shared" si="91"/>
        <v>31</v>
      </c>
      <c r="Q1016">
        <f t="shared" si="92"/>
        <v>191.25</v>
      </c>
      <c r="R1016">
        <f t="shared" si="96"/>
        <v>0</v>
      </c>
      <c r="S1016" s="12">
        <f t="shared" si="93"/>
        <v>41955.002488425926</v>
      </c>
      <c r="T1016" s="13">
        <f t="shared" si="94"/>
        <v>42005.002488425926</v>
      </c>
      <c r="U1016">
        <f t="shared" si="95"/>
        <v>2014</v>
      </c>
    </row>
    <row r="1017" spans="1:21" ht="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 s="9">
        <f t="shared" si="91"/>
        <v>3</v>
      </c>
      <c r="Q1017">
        <f t="shared" si="92"/>
        <v>40</v>
      </c>
      <c r="R1017">
        <f t="shared" si="96"/>
        <v>0</v>
      </c>
      <c r="S1017" s="12">
        <f t="shared" si="93"/>
        <v>42303.878414351857</v>
      </c>
      <c r="T1017" s="13">
        <f t="shared" si="94"/>
        <v>42333.920081018514</v>
      </c>
      <c r="U1017">
        <f t="shared" si="95"/>
        <v>2015</v>
      </c>
    </row>
    <row r="1018" spans="1:21" ht="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 s="9">
        <f t="shared" si="91"/>
        <v>3</v>
      </c>
      <c r="Q1018">
        <f t="shared" si="92"/>
        <v>74.790000000000006</v>
      </c>
      <c r="R1018">
        <f t="shared" si="96"/>
        <v>0</v>
      </c>
      <c r="S1018" s="12">
        <f t="shared" si="93"/>
        <v>42422.107129629629</v>
      </c>
      <c r="T1018" s="13">
        <f t="shared" si="94"/>
        <v>42467.065462962957</v>
      </c>
      <c r="U1018">
        <f t="shared" si="95"/>
        <v>2016</v>
      </c>
    </row>
    <row r="1019" spans="1:21" ht="60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 s="9">
        <f t="shared" si="91"/>
        <v>23</v>
      </c>
      <c r="Q1019">
        <f t="shared" si="92"/>
        <v>161.12</v>
      </c>
      <c r="R1019">
        <f t="shared" si="96"/>
        <v>0</v>
      </c>
      <c r="S1019" s="12">
        <f t="shared" si="93"/>
        <v>42289.675173611111</v>
      </c>
      <c r="T1019" s="13">
        <f t="shared" si="94"/>
        <v>42329.716840277775</v>
      </c>
      <c r="U1019">
        <f t="shared" si="95"/>
        <v>2015</v>
      </c>
    </row>
    <row r="1020" spans="1:21" ht="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 s="9">
        <f t="shared" si="91"/>
        <v>3</v>
      </c>
      <c r="Q1020">
        <f t="shared" si="92"/>
        <v>88.71</v>
      </c>
      <c r="R1020">
        <f t="shared" si="96"/>
        <v>0</v>
      </c>
      <c r="S1020" s="12">
        <f t="shared" si="93"/>
        <v>42535.492280092592</v>
      </c>
      <c r="T1020" s="13">
        <f t="shared" si="94"/>
        <v>42565.492280092592</v>
      </c>
      <c r="U1020">
        <f t="shared" si="95"/>
        <v>2016</v>
      </c>
    </row>
    <row r="1021" spans="1:21" ht="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 s="9">
        <f t="shared" si="91"/>
        <v>47</v>
      </c>
      <c r="Q1021">
        <f t="shared" si="92"/>
        <v>53.25</v>
      </c>
      <c r="R1021">
        <f t="shared" si="96"/>
        <v>0</v>
      </c>
      <c r="S1021" s="12">
        <f t="shared" si="93"/>
        <v>42009.973946759259</v>
      </c>
      <c r="T1021" s="13">
        <f t="shared" si="94"/>
        <v>42039.973946759259</v>
      </c>
      <c r="U1021">
        <f t="shared" si="95"/>
        <v>2015</v>
      </c>
    </row>
    <row r="1022" spans="1:21" ht="60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 s="9">
        <f t="shared" si="91"/>
        <v>206</v>
      </c>
      <c r="Q1022">
        <f t="shared" si="92"/>
        <v>106.2</v>
      </c>
      <c r="R1022">
        <f t="shared" si="96"/>
        <v>0</v>
      </c>
      <c r="S1022" s="12">
        <f t="shared" si="93"/>
        <v>42127.069548611107</v>
      </c>
      <c r="T1022" s="13">
        <f t="shared" si="94"/>
        <v>42157.032638888893</v>
      </c>
      <c r="U1022">
        <f t="shared" si="95"/>
        <v>2015</v>
      </c>
    </row>
    <row r="1023" spans="1:21" ht="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 s="9">
        <f t="shared" si="91"/>
        <v>352</v>
      </c>
      <c r="Q1023">
        <f t="shared" si="92"/>
        <v>22.08</v>
      </c>
      <c r="R1023">
        <f t="shared" si="96"/>
        <v>0</v>
      </c>
      <c r="S1023" s="12">
        <f t="shared" si="93"/>
        <v>42271.251979166671</v>
      </c>
      <c r="T1023" s="13">
        <f t="shared" si="94"/>
        <v>42294.166666666672</v>
      </c>
      <c r="U1023">
        <f t="shared" si="95"/>
        <v>2015</v>
      </c>
    </row>
    <row r="1024" spans="1:21" ht="30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 s="9">
        <f t="shared" si="91"/>
        <v>115</v>
      </c>
      <c r="Q1024">
        <f t="shared" si="92"/>
        <v>31.05</v>
      </c>
      <c r="R1024">
        <f t="shared" si="96"/>
        <v>0</v>
      </c>
      <c r="S1024" s="12">
        <f t="shared" si="93"/>
        <v>42111.646724537044</v>
      </c>
      <c r="T1024" s="13">
        <f t="shared" si="94"/>
        <v>42141.646724537044</v>
      </c>
      <c r="U1024">
        <f t="shared" si="95"/>
        <v>2015</v>
      </c>
    </row>
    <row r="1025" spans="1:21" ht="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 s="9">
        <f t="shared" si="91"/>
        <v>237</v>
      </c>
      <c r="Q1025">
        <f t="shared" si="92"/>
        <v>36.21</v>
      </c>
      <c r="R1025">
        <f t="shared" si="96"/>
        <v>0</v>
      </c>
      <c r="S1025" s="12">
        <f t="shared" si="93"/>
        <v>42145.919687500005</v>
      </c>
      <c r="T1025" s="13">
        <f t="shared" si="94"/>
        <v>42175.919687500005</v>
      </c>
      <c r="U1025">
        <f t="shared" si="95"/>
        <v>2015</v>
      </c>
    </row>
    <row r="1026" spans="1:21" ht="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 s="9">
        <f t="shared" ref="P1026:P1089" si="97">ROUND(E1026/D1026*100,0)</f>
        <v>119</v>
      </c>
      <c r="Q1026">
        <f t="shared" ref="Q1026:Q1089" si="98">IFERROR(ROUND(E1026/L1026,2),0)</f>
        <v>388.98</v>
      </c>
      <c r="R1026">
        <f t="shared" si="96"/>
        <v>0</v>
      </c>
      <c r="S1026" s="12">
        <f t="shared" ref="S1026:S1089" si="99">(((J1026/60)/60)/24)+DATE(1970,1,1)</f>
        <v>42370.580590277779</v>
      </c>
      <c r="T1026" s="13">
        <f t="shared" ref="T1026:T1089" si="100">(((I1026/60)/60)/24)+DATE(1970,1,1)</f>
        <v>42400.580590277779</v>
      </c>
      <c r="U1026">
        <f t="shared" ref="U1026:U1089" si="101">YEAR(S1026)</f>
        <v>2016</v>
      </c>
    </row>
    <row r="1027" spans="1:21" ht="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 s="9">
        <f t="shared" si="97"/>
        <v>110</v>
      </c>
      <c r="Q1027">
        <f t="shared" si="98"/>
        <v>71.849999999999994</v>
      </c>
      <c r="R1027">
        <f t="shared" si="96"/>
        <v>0</v>
      </c>
      <c r="S1027" s="12">
        <f t="shared" si="99"/>
        <v>42049.833761574075</v>
      </c>
      <c r="T1027" s="13">
        <f t="shared" si="100"/>
        <v>42079.792094907403</v>
      </c>
      <c r="U1027">
        <f t="shared" si="101"/>
        <v>2015</v>
      </c>
    </row>
    <row r="1028" spans="1:21" ht="60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 s="9">
        <f t="shared" si="97"/>
        <v>100</v>
      </c>
      <c r="Q1028">
        <f t="shared" si="98"/>
        <v>57.38</v>
      </c>
      <c r="R1028">
        <f t="shared" si="96"/>
        <v>0</v>
      </c>
      <c r="S1028" s="12">
        <f t="shared" si="99"/>
        <v>42426.407592592594</v>
      </c>
      <c r="T1028" s="13">
        <f t="shared" si="100"/>
        <v>42460.365925925929</v>
      </c>
      <c r="U1028">
        <f t="shared" si="101"/>
        <v>2016</v>
      </c>
    </row>
    <row r="1029" spans="1:21" ht="60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 s="9">
        <f t="shared" si="97"/>
        <v>103</v>
      </c>
      <c r="Q1029">
        <f t="shared" si="98"/>
        <v>69.67</v>
      </c>
      <c r="R1029">
        <f t="shared" si="96"/>
        <v>0</v>
      </c>
      <c r="S1029" s="12">
        <f t="shared" si="99"/>
        <v>41905.034108796295</v>
      </c>
      <c r="T1029" s="13">
        <f t="shared" si="100"/>
        <v>41935.034108796295</v>
      </c>
      <c r="U1029">
        <f t="shared" si="101"/>
        <v>2014</v>
      </c>
    </row>
    <row r="1030" spans="1:21" ht="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 s="9">
        <f t="shared" si="97"/>
        <v>117</v>
      </c>
      <c r="Q1030">
        <f t="shared" si="98"/>
        <v>45.99</v>
      </c>
      <c r="R1030">
        <f t="shared" si="96"/>
        <v>0</v>
      </c>
      <c r="S1030" s="12">
        <f t="shared" si="99"/>
        <v>42755.627372685187</v>
      </c>
      <c r="T1030" s="13">
        <f t="shared" si="100"/>
        <v>42800.833333333328</v>
      </c>
      <c r="U1030">
        <f t="shared" si="101"/>
        <v>2017</v>
      </c>
    </row>
    <row r="1031" spans="1:21" ht="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 s="9">
        <f t="shared" si="97"/>
        <v>112</v>
      </c>
      <c r="Q1031">
        <f t="shared" si="98"/>
        <v>79.260000000000005</v>
      </c>
      <c r="R1031">
        <f t="shared" si="96"/>
        <v>0</v>
      </c>
      <c r="S1031" s="12">
        <f t="shared" si="99"/>
        <v>42044.711886574078</v>
      </c>
      <c r="T1031" s="13">
        <f t="shared" si="100"/>
        <v>42098.915972222225</v>
      </c>
      <c r="U1031">
        <f t="shared" si="101"/>
        <v>2015</v>
      </c>
    </row>
    <row r="1032" spans="1:21" ht="30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 s="9">
        <f t="shared" si="97"/>
        <v>342</v>
      </c>
      <c r="Q1032">
        <f t="shared" si="98"/>
        <v>43.03</v>
      </c>
      <c r="R1032">
        <f t="shared" si="96"/>
        <v>0</v>
      </c>
      <c r="S1032" s="12">
        <f t="shared" si="99"/>
        <v>42611.483206018514</v>
      </c>
      <c r="T1032" s="13">
        <f t="shared" si="100"/>
        <v>42625.483206018514</v>
      </c>
      <c r="U1032">
        <f t="shared" si="101"/>
        <v>2016</v>
      </c>
    </row>
    <row r="1033" spans="1:21" ht="60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 s="9">
        <f t="shared" si="97"/>
        <v>107</v>
      </c>
      <c r="Q1033">
        <f t="shared" si="98"/>
        <v>108.48</v>
      </c>
      <c r="R1033">
        <f t="shared" si="96"/>
        <v>0</v>
      </c>
      <c r="S1033" s="12">
        <f t="shared" si="99"/>
        <v>42324.764004629629</v>
      </c>
      <c r="T1033" s="13">
        <f t="shared" si="100"/>
        <v>42354.764004629629</v>
      </c>
      <c r="U1033">
        <f t="shared" si="101"/>
        <v>2015</v>
      </c>
    </row>
    <row r="1034" spans="1:2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 s="9">
        <f t="shared" si="97"/>
        <v>108</v>
      </c>
      <c r="Q1034">
        <f t="shared" si="98"/>
        <v>61.03</v>
      </c>
      <c r="R1034">
        <f t="shared" si="96"/>
        <v>0</v>
      </c>
      <c r="S1034" s="12">
        <f t="shared" si="99"/>
        <v>42514.666956018518</v>
      </c>
      <c r="T1034" s="13">
        <f t="shared" si="100"/>
        <v>42544.666956018518</v>
      </c>
      <c r="U1034">
        <f t="shared" si="101"/>
        <v>2016</v>
      </c>
    </row>
    <row r="1035" spans="1:21" ht="60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 s="9">
        <f t="shared" si="97"/>
        <v>103</v>
      </c>
      <c r="Q1035">
        <f t="shared" si="98"/>
        <v>50.59</v>
      </c>
      <c r="R1035">
        <f t="shared" si="96"/>
        <v>0</v>
      </c>
      <c r="S1035" s="12">
        <f t="shared" si="99"/>
        <v>42688.732407407413</v>
      </c>
      <c r="T1035" s="13">
        <f t="shared" si="100"/>
        <v>42716.732407407413</v>
      </c>
      <c r="U1035">
        <f t="shared" si="101"/>
        <v>2016</v>
      </c>
    </row>
    <row r="1036" spans="1:21" ht="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 s="9">
        <f t="shared" si="97"/>
        <v>130</v>
      </c>
      <c r="Q1036">
        <f t="shared" si="98"/>
        <v>39.159999999999997</v>
      </c>
      <c r="R1036">
        <f t="shared" si="96"/>
        <v>0</v>
      </c>
      <c r="S1036" s="12">
        <f t="shared" si="99"/>
        <v>42555.166712962964</v>
      </c>
      <c r="T1036" s="13">
        <f t="shared" si="100"/>
        <v>42587.165972222225</v>
      </c>
      <c r="U1036">
        <f t="shared" si="101"/>
        <v>2016</v>
      </c>
    </row>
    <row r="1037" spans="1:21" ht="60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 s="9">
        <f t="shared" si="97"/>
        <v>108</v>
      </c>
      <c r="Q1037">
        <f t="shared" si="98"/>
        <v>65.16</v>
      </c>
      <c r="R1037">
        <f t="shared" si="96"/>
        <v>0</v>
      </c>
      <c r="S1037" s="12">
        <f t="shared" si="99"/>
        <v>42016.641435185185</v>
      </c>
      <c r="T1037" s="13">
        <f t="shared" si="100"/>
        <v>42046.641435185185</v>
      </c>
      <c r="U1037">
        <f t="shared" si="101"/>
        <v>2015</v>
      </c>
    </row>
    <row r="1038" spans="1:21" ht="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 s="9">
        <f t="shared" si="97"/>
        <v>112</v>
      </c>
      <c r="Q1038">
        <f t="shared" si="98"/>
        <v>23.96</v>
      </c>
      <c r="R1038">
        <f t="shared" si="96"/>
        <v>0</v>
      </c>
      <c r="S1038" s="12">
        <f t="shared" si="99"/>
        <v>41249.448958333334</v>
      </c>
      <c r="T1038" s="13">
        <f t="shared" si="100"/>
        <v>41281.333333333336</v>
      </c>
      <c r="U1038">
        <f t="shared" si="101"/>
        <v>2012</v>
      </c>
    </row>
    <row r="1039" spans="1:21" ht="60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 s="9">
        <f t="shared" si="97"/>
        <v>102</v>
      </c>
      <c r="Q1039">
        <f t="shared" si="98"/>
        <v>48.62</v>
      </c>
      <c r="R1039">
        <f t="shared" si="96"/>
        <v>0</v>
      </c>
      <c r="S1039" s="12">
        <f t="shared" si="99"/>
        <v>42119.822476851856</v>
      </c>
      <c r="T1039" s="13">
        <f t="shared" si="100"/>
        <v>42142.208333333328</v>
      </c>
      <c r="U1039">
        <f t="shared" si="101"/>
        <v>2015</v>
      </c>
    </row>
    <row r="1040" spans="1:21" ht="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 s="9">
        <f t="shared" si="97"/>
        <v>145</v>
      </c>
      <c r="Q1040">
        <f t="shared" si="98"/>
        <v>35.74</v>
      </c>
      <c r="R1040">
        <f t="shared" si="96"/>
        <v>0</v>
      </c>
      <c r="S1040" s="12">
        <f t="shared" si="99"/>
        <v>42418.231747685189</v>
      </c>
      <c r="T1040" s="13">
        <f t="shared" si="100"/>
        <v>42448.190081018518</v>
      </c>
      <c r="U1040">
        <f t="shared" si="101"/>
        <v>2016</v>
      </c>
    </row>
    <row r="1041" spans="1:21" ht="60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 s="9">
        <f t="shared" si="97"/>
        <v>128</v>
      </c>
      <c r="Q1041">
        <f t="shared" si="98"/>
        <v>21.37</v>
      </c>
      <c r="R1041">
        <f t="shared" si="96"/>
        <v>1</v>
      </c>
      <c r="S1041" s="12">
        <f t="shared" si="99"/>
        <v>42692.109328703707</v>
      </c>
      <c r="T1041" s="13">
        <f t="shared" si="100"/>
        <v>42717.332638888889</v>
      </c>
      <c r="U1041">
        <f t="shared" si="101"/>
        <v>2016</v>
      </c>
    </row>
    <row r="1042" spans="1:21" ht="60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 s="9">
        <f t="shared" si="97"/>
        <v>0</v>
      </c>
      <c r="Q1042">
        <f t="shared" si="98"/>
        <v>250</v>
      </c>
      <c r="R1042">
        <f t="shared" si="96"/>
        <v>0</v>
      </c>
      <c r="S1042" s="12">
        <f t="shared" si="99"/>
        <v>42579.708437499998</v>
      </c>
      <c r="T1042" s="13">
        <f t="shared" si="100"/>
        <v>42609.708437499998</v>
      </c>
      <c r="U1042">
        <f t="shared" si="101"/>
        <v>2016</v>
      </c>
    </row>
    <row r="1043" spans="1:21" ht="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 t="s">
        <v>7235</v>
      </c>
      <c r="M1043" t="b">
        <v>0</v>
      </c>
      <c r="N1043" t="s">
        <v>8287</v>
      </c>
      <c r="O1043" t="s">
        <v>8288</v>
      </c>
      <c r="P1043" s="9">
        <f t="shared" si="97"/>
        <v>0</v>
      </c>
      <c r="Q1043">
        <f t="shared" si="98"/>
        <v>0</v>
      </c>
      <c r="R1043">
        <f t="shared" si="96"/>
        <v>1</v>
      </c>
      <c r="S1043" s="12">
        <f t="shared" si="99"/>
        <v>41831.060092592597</v>
      </c>
      <c r="T1043" s="13">
        <f t="shared" si="100"/>
        <v>41851.060092592597</v>
      </c>
      <c r="U1043">
        <f t="shared" si="101"/>
        <v>2014</v>
      </c>
    </row>
    <row r="1044" spans="1:21" ht="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 s="9">
        <f t="shared" si="97"/>
        <v>2</v>
      </c>
      <c r="Q1044">
        <f t="shared" si="98"/>
        <v>10</v>
      </c>
      <c r="R1044">
        <f t="shared" si="96"/>
        <v>1</v>
      </c>
      <c r="S1044" s="12">
        <f t="shared" si="99"/>
        <v>41851.696157407408</v>
      </c>
      <c r="T1044" s="13">
        <f t="shared" si="100"/>
        <v>41894.416666666664</v>
      </c>
      <c r="U1044">
        <f t="shared" si="101"/>
        <v>2014</v>
      </c>
    </row>
    <row r="1045" spans="1:21" ht="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 s="9">
        <f t="shared" si="97"/>
        <v>9</v>
      </c>
      <c r="Q1045">
        <f t="shared" si="98"/>
        <v>29.24</v>
      </c>
      <c r="R1045">
        <f t="shared" si="96"/>
        <v>0</v>
      </c>
      <c r="S1045" s="12">
        <f t="shared" si="99"/>
        <v>42114.252951388888</v>
      </c>
      <c r="T1045" s="13">
        <f t="shared" si="100"/>
        <v>42144.252951388888</v>
      </c>
      <c r="U1045">
        <f t="shared" si="101"/>
        <v>2015</v>
      </c>
    </row>
    <row r="1046" spans="1:21" ht="60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 s="9">
        <f t="shared" si="97"/>
        <v>0</v>
      </c>
      <c r="Q1046">
        <f t="shared" si="98"/>
        <v>3</v>
      </c>
      <c r="R1046">
        <f t="shared" si="96"/>
        <v>0</v>
      </c>
      <c r="S1046" s="12">
        <f t="shared" si="99"/>
        <v>42011.925937499997</v>
      </c>
      <c r="T1046" s="13">
        <f t="shared" si="100"/>
        <v>42068.852083333331</v>
      </c>
      <c r="U1046">
        <f t="shared" si="101"/>
        <v>2015</v>
      </c>
    </row>
    <row r="1047" spans="1:21" ht="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 s="9">
        <f t="shared" si="97"/>
        <v>3</v>
      </c>
      <c r="Q1047">
        <f t="shared" si="98"/>
        <v>33.25</v>
      </c>
      <c r="R1047">
        <f t="shared" si="96"/>
        <v>0</v>
      </c>
      <c r="S1047" s="12">
        <f t="shared" si="99"/>
        <v>41844.874421296299</v>
      </c>
      <c r="T1047" s="13">
        <f t="shared" si="100"/>
        <v>41874.874421296299</v>
      </c>
      <c r="U1047">
        <f t="shared" si="101"/>
        <v>2014</v>
      </c>
    </row>
    <row r="1048" spans="1:21" ht="60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 t="s">
        <v>7235</v>
      </c>
      <c r="M1048" t="b">
        <v>0</v>
      </c>
      <c r="N1048" t="s">
        <v>8287</v>
      </c>
      <c r="O1048" t="s">
        <v>8288</v>
      </c>
      <c r="P1048" s="9">
        <f t="shared" si="97"/>
        <v>0</v>
      </c>
      <c r="Q1048">
        <f t="shared" si="98"/>
        <v>0</v>
      </c>
      <c r="R1048">
        <f t="shared" si="96"/>
        <v>0</v>
      </c>
      <c r="S1048" s="12">
        <f t="shared" si="99"/>
        <v>42319.851388888885</v>
      </c>
      <c r="T1048" s="13">
        <f t="shared" si="100"/>
        <v>42364.851388888885</v>
      </c>
      <c r="U1048">
        <f t="shared" si="101"/>
        <v>2015</v>
      </c>
    </row>
    <row r="1049" spans="1:21" ht="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 s="9">
        <f t="shared" si="97"/>
        <v>0</v>
      </c>
      <c r="Q1049">
        <f t="shared" si="98"/>
        <v>1</v>
      </c>
      <c r="R1049">
        <f t="shared" si="96"/>
        <v>0</v>
      </c>
      <c r="S1049" s="12">
        <f t="shared" si="99"/>
        <v>41918.818460648145</v>
      </c>
      <c r="T1049" s="13">
        <f t="shared" si="100"/>
        <v>41948.860127314816</v>
      </c>
      <c r="U1049">
        <f t="shared" si="101"/>
        <v>2014</v>
      </c>
    </row>
    <row r="1050" spans="1:21" ht="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 s="9">
        <f t="shared" si="97"/>
        <v>1</v>
      </c>
      <c r="Q1050">
        <f t="shared" si="98"/>
        <v>53</v>
      </c>
      <c r="R1050">
        <f t="shared" si="96"/>
        <v>0</v>
      </c>
      <c r="S1050" s="12">
        <f t="shared" si="99"/>
        <v>42598.053113425922</v>
      </c>
      <c r="T1050" s="13">
        <f t="shared" si="100"/>
        <v>42638.053113425922</v>
      </c>
      <c r="U1050">
        <f t="shared" si="101"/>
        <v>2016</v>
      </c>
    </row>
    <row r="1051" spans="1:2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 t="s">
        <v>7235</v>
      </c>
      <c r="M1051" t="b">
        <v>0</v>
      </c>
      <c r="N1051" t="s">
        <v>8287</v>
      </c>
      <c r="O1051" t="s">
        <v>8288</v>
      </c>
      <c r="P1051" s="9">
        <f t="shared" si="97"/>
        <v>0</v>
      </c>
      <c r="Q1051">
        <f t="shared" si="98"/>
        <v>0</v>
      </c>
      <c r="R1051">
        <f t="shared" si="96"/>
        <v>0</v>
      </c>
      <c r="S1051" s="12">
        <f t="shared" si="99"/>
        <v>42382.431076388893</v>
      </c>
      <c r="T1051" s="13">
        <f t="shared" si="100"/>
        <v>42412.431076388893</v>
      </c>
      <c r="U1051">
        <f t="shared" si="101"/>
        <v>2016</v>
      </c>
    </row>
    <row r="1052" spans="1:21" ht="30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 t="s">
        <v>7235</v>
      </c>
      <c r="M1052" t="b">
        <v>0</v>
      </c>
      <c r="N1052" t="s">
        <v>8287</v>
      </c>
      <c r="O1052" t="s">
        <v>8288</v>
      </c>
      <c r="P1052" s="9">
        <f t="shared" si="97"/>
        <v>0</v>
      </c>
      <c r="Q1052">
        <f t="shared" si="98"/>
        <v>0</v>
      </c>
      <c r="R1052">
        <f t="shared" si="96"/>
        <v>0</v>
      </c>
      <c r="S1052" s="12">
        <f t="shared" si="99"/>
        <v>42231.7971875</v>
      </c>
      <c r="T1052" s="13">
        <f t="shared" si="100"/>
        <v>42261.7971875</v>
      </c>
      <c r="U1052">
        <f t="shared" si="101"/>
        <v>2015</v>
      </c>
    </row>
    <row r="1053" spans="1:21" ht="60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 t="s">
        <v>7235</v>
      </c>
      <c r="M1053" t="b">
        <v>0</v>
      </c>
      <c r="N1053" t="s">
        <v>8287</v>
      </c>
      <c r="O1053" t="s">
        <v>8288</v>
      </c>
      <c r="P1053" s="9">
        <f t="shared" si="97"/>
        <v>0</v>
      </c>
      <c r="Q1053">
        <f t="shared" si="98"/>
        <v>0</v>
      </c>
      <c r="R1053">
        <f t="shared" si="96"/>
        <v>1</v>
      </c>
      <c r="S1053" s="12">
        <f t="shared" si="99"/>
        <v>41850.014178240745</v>
      </c>
      <c r="T1053" s="13">
        <f t="shared" si="100"/>
        <v>41878.014178240745</v>
      </c>
      <c r="U1053">
        <f t="shared" si="101"/>
        <v>2014</v>
      </c>
    </row>
    <row r="1054" spans="1:21" ht="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 t="s">
        <v>7235</v>
      </c>
      <c r="M1054" t="b">
        <v>0</v>
      </c>
      <c r="N1054" t="s">
        <v>8287</v>
      </c>
      <c r="O1054" t="s">
        <v>8288</v>
      </c>
      <c r="P1054" s="9">
        <f t="shared" si="97"/>
        <v>0</v>
      </c>
      <c r="Q1054">
        <f t="shared" si="98"/>
        <v>0</v>
      </c>
      <c r="R1054">
        <f t="shared" ref="R1054:R1117" si="102">IF(D1054&lt;1000,1,0)</f>
        <v>0</v>
      </c>
      <c r="S1054" s="12">
        <f t="shared" si="99"/>
        <v>42483.797395833331</v>
      </c>
      <c r="T1054" s="13">
        <f t="shared" si="100"/>
        <v>42527.839583333334</v>
      </c>
      <c r="U1054">
        <f t="shared" si="101"/>
        <v>2016</v>
      </c>
    </row>
    <row r="1055" spans="1:21" ht="60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 s="9">
        <f t="shared" si="97"/>
        <v>1</v>
      </c>
      <c r="Q1055">
        <f t="shared" si="98"/>
        <v>15</v>
      </c>
      <c r="R1055">
        <f t="shared" si="102"/>
        <v>0</v>
      </c>
      <c r="S1055" s="12">
        <f t="shared" si="99"/>
        <v>42775.172824074078</v>
      </c>
      <c r="T1055" s="13">
        <f t="shared" si="100"/>
        <v>42800.172824074078</v>
      </c>
      <c r="U1055">
        <f t="shared" si="101"/>
        <v>2017</v>
      </c>
    </row>
    <row r="1056" spans="1:21" ht="60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 t="s">
        <v>7235</v>
      </c>
      <c r="M1056" t="b">
        <v>0</v>
      </c>
      <c r="N1056" t="s">
        <v>8287</v>
      </c>
      <c r="O1056" t="s">
        <v>8288</v>
      </c>
      <c r="P1056" s="9">
        <f t="shared" si="97"/>
        <v>0</v>
      </c>
      <c r="Q1056">
        <f t="shared" si="98"/>
        <v>0</v>
      </c>
      <c r="R1056">
        <f t="shared" si="102"/>
        <v>0</v>
      </c>
      <c r="S1056" s="12">
        <f t="shared" si="99"/>
        <v>41831.851840277777</v>
      </c>
      <c r="T1056" s="13">
        <f t="shared" si="100"/>
        <v>41861.916666666664</v>
      </c>
      <c r="U1056">
        <f t="shared" si="101"/>
        <v>2014</v>
      </c>
    </row>
    <row r="1057" spans="1:21" ht="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 t="s">
        <v>7235</v>
      </c>
      <c r="M1057" t="b">
        <v>0</v>
      </c>
      <c r="N1057" t="s">
        <v>8287</v>
      </c>
      <c r="O1057" t="s">
        <v>8288</v>
      </c>
      <c r="P1057" s="9">
        <f t="shared" si="97"/>
        <v>0</v>
      </c>
      <c r="Q1057">
        <f t="shared" si="98"/>
        <v>0</v>
      </c>
      <c r="R1057">
        <f t="shared" si="102"/>
        <v>0</v>
      </c>
      <c r="S1057" s="12">
        <f t="shared" si="99"/>
        <v>42406.992418981477</v>
      </c>
      <c r="T1057" s="13">
        <f t="shared" si="100"/>
        <v>42436.992418981477</v>
      </c>
      <c r="U1057">
        <f t="shared" si="101"/>
        <v>2016</v>
      </c>
    </row>
    <row r="1058" spans="1:21" ht="60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 t="s">
        <v>7235</v>
      </c>
      <c r="M1058" t="b">
        <v>0</v>
      </c>
      <c r="N1058" t="s">
        <v>8287</v>
      </c>
      <c r="O1058" t="s">
        <v>8288</v>
      </c>
      <c r="P1058" s="9">
        <f t="shared" si="97"/>
        <v>0</v>
      </c>
      <c r="Q1058">
        <f t="shared" si="98"/>
        <v>0</v>
      </c>
      <c r="R1058">
        <f t="shared" si="102"/>
        <v>0</v>
      </c>
      <c r="S1058" s="12">
        <f t="shared" si="99"/>
        <v>42058.719641203701</v>
      </c>
      <c r="T1058" s="13">
        <f t="shared" si="100"/>
        <v>42118.677974537044</v>
      </c>
      <c r="U1058">
        <f t="shared" si="101"/>
        <v>2015</v>
      </c>
    </row>
    <row r="1059" spans="1:21" ht="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 t="s">
        <v>7235</v>
      </c>
      <c r="M1059" t="b">
        <v>0</v>
      </c>
      <c r="N1059" t="s">
        <v>8287</v>
      </c>
      <c r="O1059" t="s">
        <v>8288</v>
      </c>
      <c r="P1059" s="9">
        <f t="shared" si="97"/>
        <v>0</v>
      </c>
      <c r="Q1059">
        <f t="shared" si="98"/>
        <v>0</v>
      </c>
      <c r="R1059">
        <f t="shared" si="102"/>
        <v>0</v>
      </c>
      <c r="S1059" s="12">
        <f t="shared" si="99"/>
        <v>42678.871331018512</v>
      </c>
      <c r="T1059" s="13">
        <f t="shared" si="100"/>
        <v>42708.912997685184</v>
      </c>
      <c r="U1059">
        <f t="shared" si="101"/>
        <v>2016</v>
      </c>
    </row>
    <row r="1060" spans="1:21" ht="60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 t="s">
        <v>7235</v>
      </c>
      <c r="M1060" t="b">
        <v>0</v>
      </c>
      <c r="N1060" t="s">
        <v>8287</v>
      </c>
      <c r="O1060" t="s">
        <v>8288</v>
      </c>
      <c r="P1060" s="9">
        <f t="shared" si="97"/>
        <v>0</v>
      </c>
      <c r="Q1060">
        <f t="shared" si="98"/>
        <v>0</v>
      </c>
      <c r="R1060">
        <f t="shared" si="102"/>
        <v>0</v>
      </c>
      <c r="S1060" s="12">
        <f t="shared" si="99"/>
        <v>42047.900960648149</v>
      </c>
      <c r="T1060" s="13">
        <f t="shared" si="100"/>
        <v>42089</v>
      </c>
      <c r="U1060">
        <f t="shared" si="101"/>
        <v>2015</v>
      </c>
    </row>
    <row r="1061" spans="1:2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 t="s">
        <v>7235</v>
      </c>
      <c r="M1061" t="b">
        <v>0</v>
      </c>
      <c r="N1061" t="s">
        <v>8287</v>
      </c>
      <c r="O1061" t="s">
        <v>8288</v>
      </c>
      <c r="P1061" s="9">
        <f t="shared" si="97"/>
        <v>0</v>
      </c>
      <c r="Q1061">
        <f t="shared" si="98"/>
        <v>0</v>
      </c>
      <c r="R1061">
        <f t="shared" si="102"/>
        <v>0</v>
      </c>
      <c r="S1061" s="12">
        <f t="shared" si="99"/>
        <v>42046.79</v>
      </c>
      <c r="T1061" s="13">
        <f t="shared" si="100"/>
        <v>42076.748333333337</v>
      </c>
      <c r="U1061">
        <f t="shared" si="101"/>
        <v>2015</v>
      </c>
    </row>
    <row r="1062" spans="1:21" ht="60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 s="9">
        <f t="shared" si="97"/>
        <v>1</v>
      </c>
      <c r="Q1062">
        <f t="shared" si="98"/>
        <v>50</v>
      </c>
      <c r="R1062">
        <f t="shared" si="102"/>
        <v>0</v>
      </c>
      <c r="S1062" s="12">
        <f t="shared" si="99"/>
        <v>42079.913113425922</v>
      </c>
      <c r="T1062" s="13">
        <f t="shared" si="100"/>
        <v>42109.913113425922</v>
      </c>
      <c r="U1062">
        <f t="shared" si="101"/>
        <v>2015</v>
      </c>
    </row>
    <row r="1063" spans="1:21" ht="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 t="s">
        <v>7235</v>
      </c>
      <c r="M1063" t="b">
        <v>0</v>
      </c>
      <c r="N1063" t="s">
        <v>8287</v>
      </c>
      <c r="O1063" t="s">
        <v>8288</v>
      </c>
      <c r="P1063" s="9">
        <f t="shared" si="97"/>
        <v>0</v>
      </c>
      <c r="Q1063">
        <f t="shared" si="98"/>
        <v>0</v>
      </c>
      <c r="R1063">
        <f t="shared" si="102"/>
        <v>0</v>
      </c>
      <c r="S1063" s="12">
        <f t="shared" si="99"/>
        <v>42432.276712962965</v>
      </c>
      <c r="T1063" s="13">
        <f t="shared" si="100"/>
        <v>42492.041666666672</v>
      </c>
      <c r="U1063">
        <f t="shared" si="101"/>
        <v>2016</v>
      </c>
    </row>
    <row r="1064" spans="1:21" ht="30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 s="9">
        <f t="shared" si="97"/>
        <v>95</v>
      </c>
      <c r="Q1064">
        <f t="shared" si="98"/>
        <v>47.5</v>
      </c>
      <c r="R1064">
        <f t="shared" si="102"/>
        <v>1</v>
      </c>
      <c r="S1064" s="12">
        <f t="shared" si="99"/>
        <v>42556.807187500002</v>
      </c>
      <c r="T1064" s="13">
        <f t="shared" si="100"/>
        <v>42563.807187500002</v>
      </c>
      <c r="U1064">
        <f t="shared" si="101"/>
        <v>2016</v>
      </c>
    </row>
    <row r="1065" spans="1:21" ht="60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 t="s">
        <v>7235</v>
      </c>
      <c r="M1065" t="b">
        <v>0</v>
      </c>
      <c r="N1065" t="s">
        <v>8287</v>
      </c>
      <c r="O1065" t="s">
        <v>8288</v>
      </c>
      <c r="P1065" s="9">
        <f t="shared" si="97"/>
        <v>0</v>
      </c>
      <c r="Q1065">
        <f t="shared" si="98"/>
        <v>0</v>
      </c>
      <c r="R1065">
        <f t="shared" si="102"/>
        <v>0</v>
      </c>
      <c r="S1065" s="12">
        <f t="shared" si="99"/>
        <v>42583.030810185184</v>
      </c>
      <c r="T1065" s="13">
        <f t="shared" si="100"/>
        <v>42613.030810185184</v>
      </c>
      <c r="U1065">
        <f t="shared" si="101"/>
        <v>2016</v>
      </c>
    </row>
    <row r="1066" spans="1:21" ht="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 s="9">
        <f t="shared" si="97"/>
        <v>9</v>
      </c>
      <c r="Q1066">
        <f t="shared" si="98"/>
        <v>65.67</v>
      </c>
      <c r="R1066">
        <f t="shared" si="102"/>
        <v>0</v>
      </c>
      <c r="S1066" s="12">
        <f t="shared" si="99"/>
        <v>41417.228043981479</v>
      </c>
      <c r="T1066" s="13">
        <f t="shared" si="100"/>
        <v>41462.228043981479</v>
      </c>
      <c r="U1066">
        <f t="shared" si="101"/>
        <v>2013</v>
      </c>
    </row>
    <row r="1067" spans="1:21" ht="60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 s="9">
        <f t="shared" si="97"/>
        <v>3</v>
      </c>
      <c r="Q1067">
        <f t="shared" si="98"/>
        <v>16.2</v>
      </c>
      <c r="R1067">
        <f t="shared" si="102"/>
        <v>0</v>
      </c>
      <c r="S1067" s="12">
        <f t="shared" si="99"/>
        <v>41661.381041666667</v>
      </c>
      <c r="T1067" s="13">
        <f t="shared" si="100"/>
        <v>41689.381041666667</v>
      </c>
      <c r="U1067">
        <f t="shared" si="101"/>
        <v>2014</v>
      </c>
    </row>
    <row r="1068" spans="1:21" ht="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 s="9">
        <f t="shared" si="97"/>
        <v>3</v>
      </c>
      <c r="Q1068">
        <f t="shared" si="98"/>
        <v>34.130000000000003</v>
      </c>
      <c r="R1068">
        <f t="shared" si="102"/>
        <v>0</v>
      </c>
      <c r="S1068" s="12">
        <f t="shared" si="99"/>
        <v>41445.962754629632</v>
      </c>
      <c r="T1068" s="13">
        <f t="shared" si="100"/>
        <v>41490.962754629632</v>
      </c>
      <c r="U1068">
        <f t="shared" si="101"/>
        <v>2013</v>
      </c>
    </row>
    <row r="1069" spans="1:21" ht="60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 s="9">
        <f t="shared" si="97"/>
        <v>26</v>
      </c>
      <c r="Q1069">
        <f t="shared" si="98"/>
        <v>13</v>
      </c>
      <c r="R1069">
        <f t="shared" si="102"/>
        <v>1</v>
      </c>
      <c r="S1069" s="12">
        <f t="shared" si="99"/>
        <v>41599.855682870373</v>
      </c>
      <c r="T1069" s="13">
        <f t="shared" si="100"/>
        <v>41629.855682870373</v>
      </c>
      <c r="U1069">
        <f t="shared" si="101"/>
        <v>2013</v>
      </c>
    </row>
    <row r="1070" spans="1:21" ht="60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 s="9">
        <f t="shared" si="97"/>
        <v>0</v>
      </c>
      <c r="Q1070">
        <f t="shared" si="98"/>
        <v>11.25</v>
      </c>
      <c r="R1070">
        <f t="shared" si="102"/>
        <v>0</v>
      </c>
      <c r="S1070" s="12">
        <f t="shared" si="99"/>
        <v>42440.371111111104</v>
      </c>
      <c r="T1070" s="13">
        <f t="shared" si="100"/>
        <v>42470.329444444447</v>
      </c>
      <c r="U1070">
        <f t="shared" si="101"/>
        <v>2016</v>
      </c>
    </row>
    <row r="1071" spans="1:21" ht="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 s="9">
        <f t="shared" si="97"/>
        <v>39</v>
      </c>
      <c r="Q1071">
        <f t="shared" si="98"/>
        <v>40.479999999999997</v>
      </c>
      <c r="R1071">
        <f t="shared" si="102"/>
        <v>0</v>
      </c>
      <c r="S1071" s="12">
        <f t="shared" si="99"/>
        <v>41572.229849537034</v>
      </c>
      <c r="T1071" s="13">
        <f t="shared" si="100"/>
        <v>41604.271516203706</v>
      </c>
      <c r="U1071">
        <f t="shared" si="101"/>
        <v>2013</v>
      </c>
    </row>
    <row r="1072" spans="1:21" ht="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 s="9">
        <f t="shared" si="97"/>
        <v>1</v>
      </c>
      <c r="Q1072">
        <f t="shared" si="98"/>
        <v>35</v>
      </c>
      <c r="R1072">
        <f t="shared" si="102"/>
        <v>0</v>
      </c>
      <c r="S1072" s="12">
        <f t="shared" si="99"/>
        <v>41163.011828703704</v>
      </c>
      <c r="T1072" s="13">
        <f t="shared" si="100"/>
        <v>41183.011828703704</v>
      </c>
      <c r="U1072">
        <f t="shared" si="101"/>
        <v>2012</v>
      </c>
    </row>
    <row r="1073" spans="1:21" ht="60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 t="s">
        <v>7235</v>
      </c>
      <c r="M1073" t="b">
        <v>0</v>
      </c>
      <c r="N1073" t="s">
        <v>8289</v>
      </c>
      <c r="O1073" t="s">
        <v>8290</v>
      </c>
      <c r="P1073" s="9">
        <f t="shared" si="97"/>
        <v>0</v>
      </c>
      <c r="Q1073">
        <f t="shared" si="98"/>
        <v>0</v>
      </c>
      <c r="R1073">
        <f t="shared" si="102"/>
        <v>1</v>
      </c>
      <c r="S1073" s="12">
        <f t="shared" si="99"/>
        <v>42295.753391203703</v>
      </c>
      <c r="T1073" s="13">
        <f t="shared" si="100"/>
        <v>42325.795057870375</v>
      </c>
      <c r="U1073">
        <f t="shared" si="101"/>
        <v>2015</v>
      </c>
    </row>
    <row r="1074" spans="1:21" ht="60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 s="9">
        <f t="shared" si="97"/>
        <v>0</v>
      </c>
      <c r="Q1074">
        <f t="shared" si="98"/>
        <v>12.75</v>
      </c>
      <c r="R1074">
        <f t="shared" si="102"/>
        <v>0</v>
      </c>
      <c r="S1074" s="12">
        <f t="shared" si="99"/>
        <v>41645.832141203704</v>
      </c>
      <c r="T1074" s="13">
        <f t="shared" si="100"/>
        <v>41675.832141203704</v>
      </c>
      <c r="U1074">
        <f t="shared" si="101"/>
        <v>2014</v>
      </c>
    </row>
    <row r="1075" spans="1:21" ht="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 s="9">
        <f t="shared" si="97"/>
        <v>1</v>
      </c>
      <c r="Q1075">
        <f t="shared" si="98"/>
        <v>10</v>
      </c>
      <c r="R1075">
        <f t="shared" si="102"/>
        <v>1</v>
      </c>
      <c r="S1075" s="12">
        <f t="shared" si="99"/>
        <v>40802.964594907404</v>
      </c>
      <c r="T1075" s="13">
        <f t="shared" si="100"/>
        <v>40832.964594907404</v>
      </c>
      <c r="U1075">
        <f t="shared" si="101"/>
        <v>2011</v>
      </c>
    </row>
    <row r="1076" spans="1:21" ht="60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 s="9">
        <f t="shared" si="97"/>
        <v>6</v>
      </c>
      <c r="Q1076">
        <f t="shared" si="98"/>
        <v>113.57</v>
      </c>
      <c r="R1076">
        <f t="shared" si="102"/>
        <v>0</v>
      </c>
      <c r="S1076" s="12">
        <f t="shared" si="99"/>
        <v>41613.172974537039</v>
      </c>
      <c r="T1076" s="13">
        <f t="shared" si="100"/>
        <v>41643.172974537039</v>
      </c>
      <c r="U1076">
        <f t="shared" si="101"/>
        <v>2013</v>
      </c>
    </row>
    <row r="1077" spans="1:21" ht="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 s="9">
        <f t="shared" si="97"/>
        <v>5</v>
      </c>
      <c r="Q1077">
        <f t="shared" si="98"/>
        <v>15</v>
      </c>
      <c r="R1077">
        <f t="shared" si="102"/>
        <v>0</v>
      </c>
      <c r="S1077" s="12">
        <f t="shared" si="99"/>
        <v>41005.904120370367</v>
      </c>
      <c r="T1077" s="13">
        <f t="shared" si="100"/>
        <v>41035.904120370367</v>
      </c>
      <c r="U1077">
        <f t="shared" si="101"/>
        <v>2012</v>
      </c>
    </row>
    <row r="1078" spans="1:21" ht="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 s="9">
        <f t="shared" si="97"/>
        <v>63</v>
      </c>
      <c r="Q1078">
        <f t="shared" si="98"/>
        <v>48.28</v>
      </c>
      <c r="R1078">
        <f t="shared" si="102"/>
        <v>0</v>
      </c>
      <c r="S1078" s="12">
        <f t="shared" si="99"/>
        <v>41838.377893518518</v>
      </c>
      <c r="T1078" s="13">
        <f t="shared" si="100"/>
        <v>41893.377893518518</v>
      </c>
      <c r="U1078">
        <f t="shared" si="101"/>
        <v>2014</v>
      </c>
    </row>
    <row r="1079" spans="1:21" ht="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 s="9">
        <f t="shared" si="97"/>
        <v>29</v>
      </c>
      <c r="Q1079">
        <f t="shared" si="98"/>
        <v>43.98</v>
      </c>
      <c r="R1079">
        <f t="shared" si="102"/>
        <v>0</v>
      </c>
      <c r="S1079" s="12">
        <f t="shared" si="99"/>
        <v>42353.16679398148</v>
      </c>
      <c r="T1079" s="13">
        <f t="shared" si="100"/>
        <v>42383.16679398148</v>
      </c>
      <c r="U1079">
        <f t="shared" si="101"/>
        <v>2015</v>
      </c>
    </row>
    <row r="1080" spans="1:21" ht="60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 s="9">
        <f t="shared" si="97"/>
        <v>8</v>
      </c>
      <c r="Q1080">
        <f t="shared" si="98"/>
        <v>9</v>
      </c>
      <c r="R1080">
        <f t="shared" si="102"/>
        <v>1</v>
      </c>
      <c r="S1080" s="12">
        <f t="shared" si="99"/>
        <v>40701.195844907408</v>
      </c>
      <c r="T1080" s="13">
        <f t="shared" si="100"/>
        <v>40746.195844907408</v>
      </c>
      <c r="U1080">
        <f t="shared" si="101"/>
        <v>2011</v>
      </c>
    </row>
    <row r="1081" spans="1:21" ht="60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 s="9">
        <f t="shared" si="97"/>
        <v>3</v>
      </c>
      <c r="Q1081">
        <f t="shared" si="98"/>
        <v>37.67</v>
      </c>
      <c r="R1081">
        <f t="shared" si="102"/>
        <v>0</v>
      </c>
      <c r="S1081" s="12">
        <f t="shared" si="99"/>
        <v>42479.566388888896</v>
      </c>
      <c r="T1081" s="13">
        <f t="shared" si="100"/>
        <v>42504.566388888896</v>
      </c>
      <c r="U1081">
        <f t="shared" si="101"/>
        <v>2016</v>
      </c>
    </row>
    <row r="1082" spans="1:21" ht="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 s="9">
        <f t="shared" si="97"/>
        <v>9</v>
      </c>
      <c r="Q1082">
        <f t="shared" si="98"/>
        <v>18.579999999999998</v>
      </c>
      <c r="R1082">
        <f t="shared" si="102"/>
        <v>0</v>
      </c>
      <c r="S1082" s="12">
        <f t="shared" si="99"/>
        <v>41740.138113425928</v>
      </c>
      <c r="T1082" s="13">
        <f t="shared" si="100"/>
        <v>41770.138113425928</v>
      </c>
      <c r="U1082">
        <f t="shared" si="101"/>
        <v>2014</v>
      </c>
    </row>
    <row r="1083" spans="1:21" ht="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 s="9">
        <f t="shared" si="97"/>
        <v>0</v>
      </c>
      <c r="Q1083">
        <f t="shared" si="98"/>
        <v>3</v>
      </c>
      <c r="R1083">
        <f t="shared" si="102"/>
        <v>0</v>
      </c>
      <c r="S1083" s="12">
        <f t="shared" si="99"/>
        <v>42002.926990740743</v>
      </c>
      <c r="T1083" s="13">
        <f t="shared" si="100"/>
        <v>42032.926990740743</v>
      </c>
      <c r="U1083">
        <f t="shared" si="101"/>
        <v>2014</v>
      </c>
    </row>
    <row r="1084" spans="1:21" ht="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 s="9">
        <f t="shared" si="97"/>
        <v>1</v>
      </c>
      <c r="Q1084">
        <f t="shared" si="98"/>
        <v>18.670000000000002</v>
      </c>
      <c r="R1084">
        <f t="shared" si="102"/>
        <v>0</v>
      </c>
      <c r="S1084" s="12">
        <f t="shared" si="99"/>
        <v>41101.906111111115</v>
      </c>
      <c r="T1084" s="13">
        <f t="shared" si="100"/>
        <v>41131.906111111115</v>
      </c>
      <c r="U1084">
        <f t="shared" si="101"/>
        <v>2012</v>
      </c>
    </row>
    <row r="1085" spans="1:21" ht="60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 s="9">
        <f t="shared" si="97"/>
        <v>1</v>
      </c>
      <c r="Q1085">
        <f t="shared" si="98"/>
        <v>410</v>
      </c>
      <c r="R1085">
        <f t="shared" si="102"/>
        <v>0</v>
      </c>
      <c r="S1085" s="12">
        <f t="shared" si="99"/>
        <v>41793.659525462965</v>
      </c>
      <c r="T1085" s="13">
        <f t="shared" si="100"/>
        <v>41853.659525462965</v>
      </c>
      <c r="U1085">
        <f t="shared" si="101"/>
        <v>2014</v>
      </c>
    </row>
    <row r="1086" spans="1:2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 t="s">
        <v>7235</v>
      </c>
      <c r="M1086" t="b">
        <v>0</v>
      </c>
      <c r="N1086" t="s">
        <v>8289</v>
      </c>
      <c r="O1086" t="s">
        <v>8290</v>
      </c>
      <c r="P1086" s="9">
        <f t="shared" si="97"/>
        <v>0</v>
      </c>
      <c r="Q1086">
        <f t="shared" si="98"/>
        <v>0</v>
      </c>
      <c r="R1086">
        <f t="shared" si="102"/>
        <v>1</v>
      </c>
      <c r="S1086" s="12">
        <f t="shared" si="99"/>
        <v>41829.912083333329</v>
      </c>
      <c r="T1086" s="13">
        <f t="shared" si="100"/>
        <v>41859.912083333329</v>
      </c>
      <c r="U1086">
        <f t="shared" si="101"/>
        <v>2014</v>
      </c>
    </row>
    <row r="1087" spans="1:21" ht="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 s="9">
        <f t="shared" si="97"/>
        <v>3</v>
      </c>
      <c r="Q1087">
        <f t="shared" si="98"/>
        <v>114</v>
      </c>
      <c r="R1087">
        <f t="shared" si="102"/>
        <v>0</v>
      </c>
      <c r="S1087" s="12">
        <f t="shared" si="99"/>
        <v>42413.671006944445</v>
      </c>
      <c r="T1087" s="13">
        <f t="shared" si="100"/>
        <v>42443.629340277781</v>
      </c>
      <c r="U1087">
        <f t="shared" si="101"/>
        <v>2016</v>
      </c>
    </row>
    <row r="1088" spans="1:2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 s="9">
        <f t="shared" si="97"/>
        <v>0</v>
      </c>
      <c r="Q1088">
        <f t="shared" si="98"/>
        <v>7.5</v>
      </c>
      <c r="R1088">
        <f t="shared" si="102"/>
        <v>0</v>
      </c>
      <c r="S1088" s="12">
        <f t="shared" si="99"/>
        <v>41845.866793981484</v>
      </c>
      <c r="T1088" s="13">
        <f t="shared" si="100"/>
        <v>41875.866793981484</v>
      </c>
      <c r="U1088">
        <f t="shared" si="101"/>
        <v>2014</v>
      </c>
    </row>
    <row r="1089" spans="1:21" ht="60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 t="s">
        <v>7235</v>
      </c>
      <c r="M1089" t="b">
        <v>0</v>
      </c>
      <c r="N1089" t="s">
        <v>8289</v>
      </c>
      <c r="O1089" t="s">
        <v>8290</v>
      </c>
      <c r="P1089" s="9">
        <f t="shared" si="97"/>
        <v>0</v>
      </c>
      <c r="Q1089">
        <f t="shared" si="98"/>
        <v>0</v>
      </c>
      <c r="R1089">
        <f t="shared" si="102"/>
        <v>0</v>
      </c>
      <c r="S1089" s="12">
        <f t="shared" si="99"/>
        <v>41775.713969907411</v>
      </c>
      <c r="T1089" s="13">
        <f t="shared" si="100"/>
        <v>41805.713969907411</v>
      </c>
      <c r="U1089">
        <f t="shared" si="101"/>
        <v>2014</v>
      </c>
    </row>
    <row r="1090" spans="1:21" ht="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 s="9">
        <f t="shared" ref="P1090:P1153" si="103">ROUND(E1090/D1090*100,0)</f>
        <v>14</v>
      </c>
      <c r="Q1090">
        <f t="shared" ref="Q1090:Q1153" si="104">IFERROR(ROUND(E1090/L1090,2),0)</f>
        <v>43.42</v>
      </c>
      <c r="R1090">
        <f t="shared" si="102"/>
        <v>0</v>
      </c>
      <c r="S1090" s="12">
        <f t="shared" ref="S1090:S1153" si="105">(((J1090/60)/60)/24)+DATE(1970,1,1)</f>
        <v>41723.799386574072</v>
      </c>
      <c r="T1090" s="13">
        <f t="shared" ref="T1090:T1153" si="106">(((I1090/60)/60)/24)+DATE(1970,1,1)</f>
        <v>41753.799386574072</v>
      </c>
      <c r="U1090">
        <f t="shared" ref="U1090:U1153" si="107">YEAR(S1090)</f>
        <v>2014</v>
      </c>
    </row>
    <row r="1091" spans="1:21" ht="30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 s="9">
        <f t="shared" si="103"/>
        <v>8</v>
      </c>
      <c r="Q1091">
        <f t="shared" si="104"/>
        <v>23.96</v>
      </c>
      <c r="R1091">
        <f t="shared" si="102"/>
        <v>0</v>
      </c>
      <c r="S1091" s="12">
        <f t="shared" si="105"/>
        <v>42151.189525462964</v>
      </c>
      <c r="T1091" s="13">
        <f t="shared" si="106"/>
        <v>42181.189525462964</v>
      </c>
      <c r="U1091">
        <f t="shared" si="107"/>
        <v>2015</v>
      </c>
    </row>
    <row r="1092" spans="1:21" ht="60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 s="9">
        <f t="shared" si="103"/>
        <v>0</v>
      </c>
      <c r="Q1092">
        <f t="shared" si="104"/>
        <v>5</v>
      </c>
      <c r="R1092">
        <f t="shared" si="102"/>
        <v>0</v>
      </c>
      <c r="S1092" s="12">
        <f t="shared" si="105"/>
        <v>42123.185798611114</v>
      </c>
      <c r="T1092" s="13">
        <f t="shared" si="106"/>
        <v>42153.185798611114</v>
      </c>
      <c r="U1092">
        <f t="shared" si="107"/>
        <v>2015</v>
      </c>
    </row>
    <row r="1093" spans="1:21" ht="60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 s="9">
        <f t="shared" si="103"/>
        <v>13</v>
      </c>
      <c r="Q1093">
        <f t="shared" si="104"/>
        <v>12.5</v>
      </c>
      <c r="R1093">
        <f t="shared" si="102"/>
        <v>1</v>
      </c>
      <c r="S1093" s="12">
        <f t="shared" si="105"/>
        <v>42440.820277777777</v>
      </c>
      <c r="T1093" s="13">
        <f t="shared" si="106"/>
        <v>42470.778611111105</v>
      </c>
      <c r="U1093">
        <f t="shared" si="107"/>
        <v>2016</v>
      </c>
    </row>
    <row r="1094" spans="1:21" ht="60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 s="9">
        <f t="shared" si="103"/>
        <v>1</v>
      </c>
      <c r="Q1094">
        <f t="shared" si="104"/>
        <v>3</v>
      </c>
      <c r="R1094">
        <f t="shared" si="102"/>
        <v>0</v>
      </c>
      <c r="S1094" s="12">
        <f t="shared" si="105"/>
        <v>41250.025902777779</v>
      </c>
      <c r="T1094" s="13">
        <f t="shared" si="106"/>
        <v>41280.025902777779</v>
      </c>
      <c r="U1094">
        <f t="shared" si="107"/>
        <v>2012</v>
      </c>
    </row>
    <row r="1095" spans="1:21" ht="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 s="9">
        <f t="shared" si="103"/>
        <v>14</v>
      </c>
      <c r="Q1095">
        <f t="shared" si="104"/>
        <v>10.56</v>
      </c>
      <c r="R1095">
        <f t="shared" si="102"/>
        <v>1</v>
      </c>
      <c r="S1095" s="12">
        <f t="shared" si="105"/>
        <v>42396.973807870367</v>
      </c>
      <c r="T1095" s="13">
        <f t="shared" si="106"/>
        <v>42411.973807870367</v>
      </c>
      <c r="U1095">
        <f t="shared" si="107"/>
        <v>2016</v>
      </c>
    </row>
    <row r="1096" spans="1:21" ht="60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 s="9">
        <f t="shared" si="103"/>
        <v>18</v>
      </c>
      <c r="Q1096">
        <f t="shared" si="104"/>
        <v>122</v>
      </c>
      <c r="R1096">
        <f t="shared" si="102"/>
        <v>0</v>
      </c>
      <c r="S1096" s="12">
        <f t="shared" si="105"/>
        <v>40795.713344907403</v>
      </c>
      <c r="T1096" s="13">
        <f t="shared" si="106"/>
        <v>40825.713344907403</v>
      </c>
      <c r="U1096">
        <f t="shared" si="107"/>
        <v>2011</v>
      </c>
    </row>
    <row r="1097" spans="1:21" ht="60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 s="9">
        <f t="shared" si="103"/>
        <v>5</v>
      </c>
      <c r="Q1097">
        <f t="shared" si="104"/>
        <v>267.81</v>
      </c>
      <c r="R1097">
        <f t="shared" si="102"/>
        <v>0</v>
      </c>
      <c r="S1097" s="12">
        <f t="shared" si="105"/>
        <v>41486.537268518521</v>
      </c>
      <c r="T1097" s="13">
        <f t="shared" si="106"/>
        <v>41516.537268518521</v>
      </c>
      <c r="U1097">
        <f t="shared" si="107"/>
        <v>2013</v>
      </c>
    </row>
    <row r="1098" spans="1:21" ht="60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 s="9">
        <f t="shared" si="103"/>
        <v>18</v>
      </c>
      <c r="Q1098">
        <f t="shared" si="104"/>
        <v>74.209999999999994</v>
      </c>
      <c r="R1098">
        <f t="shared" si="102"/>
        <v>0</v>
      </c>
      <c r="S1098" s="12">
        <f t="shared" si="105"/>
        <v>41885.51798611111</v>
      </c>
      <c r="T1098" s="13">
        <f t="shared" si="106"/>
        <v>41916.145833333336</v>
      </c>
      <c r="U1098">
        <f t="shared" si="107"/>
        <v>2014</v>
      </c>
    </row>
    <row r="1099" spans="1:21" ht="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 s="9">
        <f t="shared" si="103"/>
        <v>0</v>
      </c>
      <c r="Q1099">
        <f t="shared" si="104"/>
        <v>6.71</v>
      </c>
      <c r="R1099">
        <f t="shared" si="102"/>
        <v>0</v>
      </c>
      <c r="S1099" s="12">
        <f t="shared" si="105"/>
        <v>41660.792557870373</v>
      </c>
      <c r="T1099" s="13">
        <f t="shared" si="106"/>
        <v>41700.792557870373</v>
      </c>
      <c r="U1099">
        <f t="shared" si="107"/>
        <v>2014</v>
      </c>
    </row>
    <row r="1100" spans="1:21" ht="30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 s="9">
        <f t="shared" si="103"/>
        <v>7</v>
      </c>
      <c r="Q1100">
        <f t="shared" si="104"/>
        <v>81.95</v>
      </c>
      <c r="R1100">
        <f t="shared" si="102"/>
        <v>0</v>
      </c>
      <c r="S1100" s="12">
        <f t="shared" si="105"/>
        <v>41712.762673611112</v>
      </c>
      <c r="T1100" s="13">
        <f t="shared" si="106"/>
        <v>41742.762673611112</v>
      </c>
      <c r="U1100">
        <f t="shared" si="107"/>
        <v>2014</v>
      </c>
    </row>
    <row r="1101" spans="1:21" ht="60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 s="9">
        <f t="shared" si="103"/>
        <v>1</v>
      </c>
      <c r="Q1101">
        <f t="shared" si="104"/>
        <v>25</v>
      </c>
      <c r="R1101">
        <f t="shared" si="102"/>
        <v>0</v>
      </c>
      <c r="S1101" s="12">
        <f t="shared" si="105"/>
        <v>42107.836435185185</v>
      </c>
      <c r="T1101" s="13">
        <f t="shared" si="106"/>
        <v>42137.836435185185</v>
      </c>
      <c r="U1101">
        <f t="shared" si="107"/>
        <v>2015</v>
      </c>
    </row>
    <row r="1102" spans="1:21" ht="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 s="9">
        <f t="shared" si="103"/>
        <v>3</v>
      </c>
      <c r="Q1102">
        <f t="shared" si="104"/>
        <v>10</v>
      </c>
      <c r="R1102">
        <f t="shared" si="102"/>
        <v>0</v>
      </c>
      <c r="S1102" s="12">
        <f t="shared" si="105"/>
        <v>42384.110775462963</v>
      </c>
      <c r="T1102" s="13">
        <f t="shared" si="106"/>
        <v>42414.110775462963</v>
      </c>
      <c r="U1102">
        <f t="shared" si="107"/>
        <v>2016</v>
      </c>
    </row>
    <row r="1103" spans="1:21" ht="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 s="9">
        <f t="shared" si="103"/>
        <v>0</v>
      </c>
      <c r="Q1103">
        <f t="shared" si="104"/>
        <v>6.83</v>
      </c>
      <c r="R1103">
        <f t="shared" si="102"/>
        <v>0</v>
      </c>
      <c r="S1103" s="12">
        <f t="shared" si="105"/>
        <v>42538.77243055556</v>
      </c>
      <c r="T1103" s="13">
        <f t="shared" si="106"/>
        <v>42565.758333333331</v>
      </c>
      <c r="U1103">
        <f t="shared" si="107"/>
        <v>2016</v>
      </c>
    </row>
    <row r="1104" spans="1:21" ht="60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 s="9">
        <f t="shared" si="103"/>
        <v>5</v>
      </c>
      <c r="Q1104">
        <f t="shared" si="104"/>
        <v>17.71</v>
      </c>
      <c r="R1104">
        <f t="shared" si="102"/>
        <v>0</v>
      </c>
      <c r="S1104" s="12">
        <f t="shared" si="105"/>
        <v>41577.045428240745</v>
      </c>
      <c r="T1104" s="13">
        <f t="shared" si="106"/>
        <v>41617.249305555553</v>
      </c>
      <c r="U1104">
        <f t="shared" si="107"/>
        <v>2013</v>
      </c>
    </row>
    <row r="1105" spans="1:21" ht="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 s="9">
        <f t="shared" si="103"/>
        <v>2</v>
      </c>
      <c r="Q1105">
        <f t="shared" si="104"/>
        <v>16.2</v>
      </c>
      <c r="R1105">
        <f t="shared" si="102"/>
        <v>0</v>
      </c>
      <c r="S1105" s="12">
        <f t="shared" si="105"/>
        <v>42479.22210648148</v>
      </c>
      <c r="T1105" s="13">
        <f t="shared" si="106"/>
        <v>42539.22210648148</v>
      </c>
      <c r="U1105">
        <f t="shared" si="107"/>
        <v>2016</v>
      </c>
    </row>
    <row r="1106" spans="1:21" ht="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 s="9">
        <f t="shared" si="103"/>
        <v>5</v>
      </c>
      <c r="Q1106">
        <f t="shared" si="104"/>
        <v>80.3</v>
      </c>
      <c r="R1106">
        <f t="shared" si="102"/>
        <v>0</v>
      </c>
      <c r="S1106" s="12">
        <f t="shared" si="105"/>
        <v>41771.40996527778</v>
      </c>
      <c r="T1106" s="13">
        <f t="shared" si="106"/>
        <v>41801.40996527778</v>
      </c>
      <c r="U1106">
        <f t="shared" si="107"/>
        <v>2014</v>
      </c>
    </row>
    <row r="1107" spans="1:21" ht="60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 s="9">
        <f t="shared" si="103"/>
        <v>0</v>
      </c>
      <c r="Q1107">
        <f t="shared" si="104"/>
        <v>71.55</v>
      </c>
      <c r="R1107">
        <f t="shared" si="102"/>
        <v>0</v>
      </c>
      <c r="S1107" s="12">
        <f t="shared" si="105"/>
        <v>41692.135729166665</v>
      </c>
      <c r="T1107" s="13">
        <f t="shared" si="106"/>
        <v>41722.0940625</v>
      </c>
      <c r="U1107">
        <f t="shared" si="107"/>
        <v>2014</v>
      </c>
    </row>
    <row r="1108" spans="1:21" ht="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 s="9">
        <f t="shared" si="103"/>
        <v>41</v>
      </c>
      <c r="Q1108">
        <f t="shared" si="104"/>
        <v>23.57</v>
      </c>
      <c r="R1108">
        <f t="shared" si="102"/>
        <v>1</v>
      </c>
      <c r="S1108" s="12">
        <f t="shared" si="105"/>
        <v>40973.740451388891</v>
      </c>
      <c r="T1108" s="13">
        <f t="shared" si="106"/>
        <v>41003.698784722219</v>
      </c>
      <c r="U1108">
        <f t="shared" si="107"/>
        <v>2012</v>
      </c>
    </row>
    <row r="1109" spans="1:21" ht="60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 t="s">
        <v>7235</v>
      </c>
      <c r="M1109" t="b">
        <v>0</v>
      </c>
      <c r="N1109" t="s">
        <v>8289</v>
      </c>
      <c r="O1109" t="s">
        <v>8290</v>
      </c>
      <c r="P1109" s="9">
        <f t="shared" si="103"/>
        <v>0</v>
      </c>
      <c r="Q1109">
        <f t="shared" si="104"/>
        <v>0</v>
      </c>
      <c r="R1109">
        <f t="shared" si="102"/>
        <v>0</v>
      </c>
      <c r="S1109" s="12">
        <f t="shared" si="105"/>
        <v>41813.861388888887</v>
      </c>
      <c r="T1109" s="13">
        <f t="shared" si="106"/>
        <v>41843.861388888887</v>
      </c>
      <c r="U1109">
        <f t="shared" si="107"/>
        <v>2014</v>
      </c>
    </row>
    <row r="1110" spans="1:21" ht="60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 s="9">
        <f t="shared" si="103"/>
        <v>3</v>
      </c>
      <c r="Q1110">
        <f t="shared" si="104"/>
        <v>34.880000000000003</v>
      </c>
      <c r="R1110">
        <f t="shared" si="102"/>
        <v>0</v>
      </c>
      <c r="S1110" s="12">
        <f t="shared" si="105"/>
        <v>40952.636979166666</v>
      </c>
      <c r="T1110" s="13">
        <f t="shared" si="106"/>
        <v>41012.595312500001</v>
      </c>
      <c r="U1110">
        <f t="shared" si="107"/>
        <v>2012</v>
      </c>
    </row>
    <row r="1111" spans="1:21" ht="60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 s="9">
        <f t="shared" si="103"/>
        <v>0</v>
      </c>
      <c r="Q1111">
        <f t="shared" si="104"/>
        <v>15</v>
      </c>
      <c r="R1111">
        <f t="shared" si="102"/>
        <v>0</v>
      </c>
      <c r="S1111" s="12">
        <f t="shared" si="105"/>
        <v>42662.752199074079</v>
      </c>
      <c r="T1111" s="13">
        <f t="shared" si="106"/>
        <v>42692.793865740736</v>
      </c>
      <c r="U1111">
        <f t="shared" si="107"/>
        <v>2016</v>
      </c>
    </row>
    <row r="1112" spans="1:21" ht="60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 s="9">
        <f t="shared" si="103"/>
        <v>1</v>
      </c>
      <c r="Q1112">
        <f t="shared" si="104"/>
        <v>23.18</v>
      </c>
      <c r="R1112">
        <f t="shared" si="102"/>
        <v>0</v>
      </c>
      <c r="S1112" s="12">
        <f t="shared" si="105"/>
        <v>41220.933124999996</v>
      </c>
      <c r="T1112" s="13">
        <f t="shared" si="106"/>
        <v>41250.933124999996</v>
      </c>
      <c r="U1112">
        <f t="shared" si="107"/>
        <v>2012</v>
      </c>
    </row>
    <row r="1113" spans="1:21" ht="60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 s="9">
        <f t="shared" si="103"/>
        <v>0</v>
      </c>
      <c r="Q1113">
        <f t="shared" si="104"/>
        <v>1</v>
      </c>
      <c r="R1113">
        <f t="shared" si="102"/>
        <v>0</v>
      </c>
      <c r="S1113" s="12">
        <f t="shared" si="105"/>
        <v>42347.203587962969</v>
      </c>
      <c r="T1113" s="13">
        <f t="shared" si="106"/>
        <v>42377.203587962969</v>
      </c>
      <c r="U1113">
        <f t="shared" si="107"/>
        <v>2015</v>
      </c>
    </row>
    <row r="1114" spans="1:21" ht="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 s="9">
        <f t="shared" si="103"/>
        <v>36</v>
      </c>
      <c r="Q1114">
        <f t="shared" si="104"/>
        <v>100.23</v>
      </c>
      <c r="R1114">
        <f t="shared" si="102"/>
        <v>0</v>
      </c>
      <c r="S1114" s="12">
        <f t="shared" si="105"/>
        <v>41963.759386574078</v>
      </c>
      <c r="T1114" s="13">
        <f t="shared" si="106"/>
        <v>42023.354166666672</v>
      </c>
      <c r="U1114">
        <f t="shared" si="107"/>
        <v>2014</v>
      </c>
    </row>
    <row r="1115" spans="1:21" ht="60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 s="9">
        <f t="shared" si="103"/>
        <v>1</v>
      </c>
      <c r="Q1115">
        <f t="shared" si="104"/>
        <v>5</v>
      </c>
      <c r="R1115">
        <f t="shared" si="102"/>
        <v>0</v>
      </c>
      <c r="S1115" s="12">
        <f t="shared" si="105"/>
        <v>41835.977083333331</v>
      </c>
      <c r="T1115" s="13">
        <f t="shared" si="106"/>
        <v>41865.977083333331</v>
      </c>
      <c r="U1115">
        <f t="shared" si="107"/>
        <v>2014</v>
      </c>
    </row>
    <row r="1116" spans="1:21" ht="60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 s="9">
        <f t="shared" si="103"/>
        <v>0</v>
      </c>
      <c r="Q1116">
        <f t="shared" si="104"/>
        <v>3.33</v>
      </c>
      <c r="R1116">
        <f t="shared" si="102"/>
        <v>0</v>
      </c>
      <c r="S1116" s="12">
        <f t="shared" si="105"/>
        <v>41526.345914351856</v>
      </c>
      <c r="T1116" s="13">
        <f t="shared" si="106"/>
        <v>41556.345914351856</v>
      </c>
      <c r="U1116">
        <f t="shared" si="107"/>
        <v>2013</v>
      </c>
    </row>
    <row r="1117" spans="1:21" ht="60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 s="9">
        <f t="shared" si="103"/>
        <v>0</v>
      </c>
      <c r="Q1117">
        <f t="shared" si="104"/>
        <v>13.25</v>
      </c>
      <c r="R1117">
        <f t="shared" si="102"/>
        <v>0</v>
      </c>
      <c r="S1117" s="12">
        <f t="shared" si="105"/>
        <v>42429.695543981477</v>
      </c>
      <c r="T1117" s="13">
        <f t="shared" si="106"/>
        <v>42459.653877314813</v>
      </c>
      <c r="U1117">
        <f t="shared" si="107"/>
        <v>2016</v>
      </c>
    </row>
    <row r="1118" spans="1:21" ht="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 s="9">
        <f t="shared" si="103"/>
        <v>0</v>
      </c>
      <c r="Q1118">
        <f t="shared" si="104"/>
        <v>17.850000000000001</v>
      </c>
      <c r="R1118">
        <f t="shared" ref="R1118:R1181" si="108">IF(D1118&lt;1000,1,0)</f>
        <v>0</v>
      </c>
      <c r="S1118" s="12">
        <f t="shared" si="105"/>
        <v>41009.847314814811</v>
      </c>
      <c r="T1118" s="13">
        <f t="shared" si="106"/>
        <v>41069.847314814811</v>
      </c>
      <c r="U1118">
        <f t="shared" si="107"/>
        <v>2012</v>
      </c>
    </row>
    <row r="1119" spans="1:21" ht="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 s="9">
        <f t="shared" si="103"/>
        <v>8</v>
      </c>
      <c r="Q1119">
        <f t="shared" si="104"/>
        <v>10.38</v>
      </c>
      <c r="R1119">
        <f t="shared" si="108"/>
        <v>0</v>
      </c>
      <c r="S1119" s="12">
        <f t="shared" si="105"/>
        <v>42333.598530092597</v>
      </c>
      <c r="T1119" s="13">
        <f t="shared" si="106"/>
        <v>42363.598530092597</v>
      </c>
      <c r="U1119">
        <f t="shared" si="107"/>
        <v>2015</v>
      </c>
    </row>
    <row r="1120" spans="1:21" ht="60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 s="9">
        <f t="shared" si="103"/>
        <v>2</v>
      </c>
      <c r="Q1120">
        <f t="shared" si="104"/>
        <v>36.33</v>
      </c>
      <c r="R1120">
        <f t="shared" si="108"/>
        <v>0</v>
      </c>
      <c r="S1120" s="12">
        <f t="shared" si="105"/>
        <v>41704.16642361111</v>
      </c>
      <c r="T1120" s="13">
        <f t="shared" si="106"/>
        <v>41734.124756944446</v>
      </c>
      <c r="U1120">
        <f t="shared" si="107"/>
        <v>2014</v>
      </c>
    </row>
    <row r="1121" spans="1:21" ht="60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 s="9">
        <f t="shared" si="103"/>
        <v>0</v>
      </c>
      <c r="Q1121">
        <f t="shared" si="104"/>
        <v>5</v>
      </c>
      <c r="R1121">
        <f t="shared" si="108"/>
        <v>0</v>
      </c>
      <c r="S1121" s="12">
        <f t="shared" si="105"/>
        <v>41722.792407407411</v>
      </c>
      <c r="T1121" s="13">
        <f t="shared" si="106"/>
        <v>41735.792407407411</v>
      </c>
      <c r="U1121">
        <f t="shared" si="107"/>
        <v>2014</v>
      </c>
    </row>
    <row r="1122" spans="1:21" ht="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 t="s">
        <v>7235</v>
      </c>
      <c r="M1122" t="b">
        <v>0</v>
      </c>
      <c r="N1122" t="s">
        <v>8289</v>
      </c>
      <c r="O1122" t="s">
        <v>8290</v>
      </c>
      <c r="P1122" s="9">
        <f t="shared" si="103"/>
        <v>0</v>
      </c>
      <c r="Q1122">
        <f t="shared" si="104"/>
        <v>0</v>
      </c>
      <c r="R1122">
        <f t="shared" si="108"/>
        <v>0</v>
      </c>
      <c r="S1122" s="12">
        <f t="shared" si="105"/>
        <v>40799.872685185182</v>
      </c>
      <c r="T1122" s="13">
        <f t="shared" si="106"/>
        <v>40844.872685185182</v>
      </c>
      <c r="U1122">
        <f t="shared" si="107"/>
        <v>2011</v>
      </c>
    </row>
    <row r="1123" spans="1:21" ht="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 s="9">
        <f t="shared" si="103"/>
        <v>0</v>
      </c>
      <c r="Q1123">
        <f t="shared" si="104"/>
        <v>5.8</v>
      </c>
      <c r="R1123">
        <f t="shared" si="108"/>
        <v>0</v>
      </c>
      <c r="S1123" s="12">
        <f t="shared" si="105"/>
        <v>42412.934212962966</v>
      </c>
      <c r="T1123" s="13">
        <f t="shared" si="106"/>
        <v>42442.892546296294</v>
      </c>
      <c r="U1123">
        <f t="shared" si="107"/>
        <v>2016</v>
      </c>
    </row>
    <row r="1124" spans="1:21" ht="60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 t="s">
        <v>7235</v>
      </c>
      <c r="M1124" t="b">
        <v>0</v>
      </c>
      <c r="N1124" t="s">
        <v>8289</v>
      </c>
      <c r="O1124" t="s">
        <v>8290</v>
      </c>
      <c r="P1124" s="9">
        <f t="shared" si="103"/>
        <v>0</v>
      </c>
      <c r="Q1124">
        <f t="shared" si="104"/>
        <v>0</v>
      </c>
      <c r="R1124">
        <f t="shared" si="108"/>
        <v>0</v>
      </c>
      <c r="S1124" s="12">
        <f t="shared" si="105"/>
        <v>41410.703993055555</v>
      </c>
      <c r="T1124" s="13">
        <f t="shared" si="106"/>
        <v>41424.703993055555</v>
      </c>
      <c r="U1124">
        <f t="shared" si="107"/>
        <v>2013</v>
      </c>
    </row>
    <row r="1125" spans="1:21" ht="60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 s="9">
        <f t="shared" si="103"/>
        <v>0</v>
      </c>
      <c r="Q1125">
        <f t="shared" si="104"/>
        <v>3.67</v>
      </c>
      <c r="R1125">
        <f t="shared" si="108"/>
        <v>0</v>
      </c>
      <c r="S1125" s="12">
        <f t="shared" si="105"/>
        <v>41718.5237037037</v>
      </c>
      <c r="T1125" s="13">
        <f t="shared" si="106"/>
        <v>41748.5237037037</v>
      </c>
      <c r="U1125">
        <f t="shared" si="107"/>
        <v>2014</v>
      </c>
    </row>
    <row r="1126" spans="1:21" ht="60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 s="9">
        <f t="shared" si="103"/>
        <v>0</v>
      </c>
      <c r="Q1126">
        <f t="shared" si="104"/>
        <v>60.71</v>
      </c>
      <c r="R1126">
        <f t="shared" si="108"/>
        <v>0</v>
      </c>
      <c r="S1126" s="12">
        <f t="shared" si="105"/>
        <v>42094.667256944449</v>
      </c>
      <c r="T1126" s="13">
        <f t="shared" si="106"/>
        <v>42124.667256944449</v>
      </c>
      <c r="U1126">
        <f t="shared" si="107"/>
        <v>2015</v>
      </c>
    </row>
    <row r="1127" spans="1:21" ht="60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 t="s">
        <v>7235</v>
      </c>
      <c r="M1127" t="b">
        <v>0</v>
      </c>
      <c r="N1127" t="s">
        <v>8289</v>
      </c>
      <c r="O1127" t="s">
        <v>8291</v>
      </c>
      <c r="P1127" s="9">
        <f t="shared" si="103"/>
        <v>0</v>
      </c>
      <c r="Q1127">
        <f t="shared" si="104"/>
        <v>0</v>
      </c>
      <c r="R1127">
        <f t="shared" si="108"/>
        <v>0</v>
      </c>
      <c r="S1127" s="12">
        <f t="shared" si="105"/>
        <v>42212.624189814815</v>
      </c>
      <c r="T1127" s="13">
        <f t="shared" si="106"/>
        <v>42272.624189814815</v>
      </c>
      <c r="U1127">
        <f t="shared" si="107"/>
        <v>2015</v>
      </c>
    </row>
    <row r="1128" spans="1:21" ht="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 s="9">
        <f t="shared" si="103"/>
        <v>1</v>
      </c>
      <c r="Q1128">
        <f t="shared" si="104"/>
        <v>5</v>
      </c>
      <c r="R1128">
        <f t="shared" si="108"/>
        <v>0</v>
      </c>
      <c r="S1128" s="12">
        <f t="shared" si="105"/>
        <v>42535.327476851846</v>
      </c>
      <c r="T1128" s="13">
        <f t="shared" si="106"/>
        <v>42565.327476851846</v>
      </c>
      <c r="U1128">
        <f t="shared" si="107"/>
        <v>2016</v>
      </c>
    </row>
    <row r="1129" spans="1:21" ht="60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 s="9">
        <f t="shared" si="103"/>
        <v>2</v>
      </c>
      <c r="Q1129">
        <f t="shared" si="104"/>
        <v>25.43</v>
      </c>
      <c r="R1129">
        <f t="shared" si="108"/>
        <v>0</v>
      </c>
      <c r="S1129" s="12">
        <f t="shared" si="105"/>
        <v>41926.854166666664</v>
      </c>
      <c r="T1129" s="13">
        <f t="shared" si="106"/>
        <v>41957.895833333328</v>
      </c>
      <c r="U1129">
        <f t="shared" si="107"/>
        <v>2014</v>
      </c>
    </row>
    <row r="1130" spans="1:2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 s="9">
        <f t="shared" si="103"/>
        <v>0</v>
      </c>
      <c r="Q1130">
        <f t="shared" si="104"/>
        <v>1</v>
      </c>
      <c r="R1130">
        <f t="shared" si="108"/>
        <v>0</v>
      </c>
      <c r="S1130" s="12">
        <f t="shared" si="105"/>
        <v>41828.649502314816</v>
      </c>
      <c r="T1130" s="13">
        <f t="shared" si="106"/>
        <v>41858.649502314816</v>
      </c>
      <c r="U1130">
        <f t="shared" si="107"/>
        <v>2014</v>
      </c>
    </row>
    <row r="1131" spans="1:21" ht="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 s="9">
        <f t="shared" si="103"/>
        <v>0</v>
      </c>
      <c r="Q1131">
        <f t="shared" si="104"/>
        <v>10.5</v>
      </c>
      <c r="R1131">
        <f t="shared" si="108"/>
        <v>0</v>
      </c>
      <c r="S1131" s="12">
        <f t="shared" si="105"/>
        <v>42496.264965277776</v>
      </c>
      <c r="T1131" s="13">
        <f t="shared" si="106"/>
        <v>42526.264965277776</v>
      </c>
      <c r="U1131">
        <f t="shared" si="107"/>
        <v>2016</v>
      </c>
    </row>
    <row r="1132" spans="1:21" ht="60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 s="9">
        <f t="shared" si="103"/>
        <v>0</v>
      </c>
      <c r="Q1132">
        <f t="shared" si="104"/>
        <v>3.67</v>
      </c>
      <c r="R1132">
        <f t="shared" si="108"/>
        <v>0</v>
      </c>
      <c r="S1132" s="12">
        <f t="shared" si="105"/>
        <v>41908.996527777781</v>
      </c>
      <c r="T1132" s="13">
        <f t="shared" si="106"/>
        <v>41969.038194444445</v>
      </c>
      <c r="U1132">
        <f t="shared" si="107"/>
        <v>2014</v>
      </c>
    </row>
    <row r="1133" spans="1:21" ht="60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 t="s">
        <v>7235</v>
      </c>
      <c r="M1133" t="b">
        <v>0</v>
      </c>
      <c r="N1133" t="s">
        <v>8289</v>
      </c>
      <c r="O1133" t="s">
        <v>8291</v>
      </c>
      <c r="P1133" s="9">
        <f t="shared" si="103"/>
        <v>0</v>
      </c>
      <c r="Q1133">
        <f t="shared" si="104"/>
        <v>0</v>
      </c>
      <c r="R1133">
        <f t="shared" si="108"/>
        <v>0</v>
      </c>
      <c r="S1133" s="12">
        <f t="shared" si="105"/>
        <v>42332.908194444448</v>
      </c>
      <c r="T1133" s="13">
        <f t="shared" si="106"/>
        <v>42362.908194444448</v>
      </c>
      <c r="U1133">
        <f t="shared" si="107"/>
        <v>2015</v>
      </c>
    </row>
    <row r="1134" spans="1:21" ht="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 s="9">
        <f t="shared" si="103"/>
        <v>14</v>
      </c>
      <c r="Q1134">
        <f t="shared" si="104"/>
        <v>110.62</v>
      </c>
      <c r="R1134">
        <f t="shared" si="108"/>
        <v>0</v>
      </c>
      <c r="S1134" s="12">
        <f t="shared" si="105"/>
        <v>42706.115405092598</v>
      </c>
      <c r="T1134" s="13">
        <f t="shared" si="106"/>
        <v>42736.115405092598</v>
      </c>
      <c r="U1134">
        <f t="shared" si="107"/>
        <v>2016</v>
      </c>
    </row>
    <row r="1135" spans="1:21" ht="60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 s="9">
        <f t="shared" si="103"/>
        <v>1</v>
      </c>
      <c r="Q1135">
        <f t="shared" si="104"/>
        <v>20</v>
      </c>
      <c r="R1135">
        <f t="shared" si="108"/>
        <v>0</v>
      </c>
      <c r="S1135" s="12">
        <f t="shared" si="105"/>
        <v>41821.407187500001</v>
      </c>
      <c r="T1135" s="13">
        <f t="shared" si="106"/>
        <v>41851.407187500001</v>
      </c>
      <c r="U1135">
        <f t="shared" si="107"/>
        <v>2014</v>
      </c>
    </row>
    <row r="1136" spans="1:21" ht="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 s="9">
        <f t="shared" si="103"/>
        <v>0</v>
      </c>
      <c r="Q1136">
        <f t="shared" si="104"/>
        <v>1</v>
      </c>
      <c r="R1136">
        <f t="shared" si="108"/>
        <v>0</v>
      </c>
      <c r="S1136" s="12">
        <f t="shared" si="105"/>
        <v>41958.285046296296</v>
      </c>
      <c r="T1136" s="13">
        <f t="shared" si="106"/>
        <v>41972.189583333333</v>
      </c>
      <c r="U1136">
        <f t="shared" si="107"/>
        <v>2014</v>
      </c>
    </row>
    <row r="1137" spans="1:21" ht="60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 s="9">
        <f t="shared" si="103"/>
        <v>5</v>
      </c>
      <c r="Q1137">
        <f t="shared" si="104"/>
        <v>50</v>
      </c>
      <c r="R1137">
        <f t="shared" si="108"/>
        <v>0</v>
      </c>
      <c r="S1137" s="12">
        <f t="shared" si="105"/>
        <v>42558.989513888882</v>
      </c>
      <c r="T1137" s="13">
        <f t="shared" si="106"/>
        <v>42588.989513888882</v>
      </c>
      <c r="U1137">
        <f t="shared" si="107"/>
        <v>2016</v>
      </c>
    </row>
    <row r="1138" spans="1:21" ht="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 s="9">
        <f t="shared" si="103"/>
        <v>6</v>
      </c>
      <c r="Q1138">
        <f t="shared" si="104"/>
        <v>45</v>
      </c>
      <c r="R1138">
        <f t="shared" si="108"/>
        <v>0</v>
      </c>
      <c r="S1138" s="12">
        <f t="shared" si="105"/>
        <v>42327.671631944439</v>
      </c>
      <c r="T1138" s="13">
        <f t="shared" si="106"/>
        <v>42357.671631944439</v>
      </c>
      <c r="U1138">
        <f t="shared" si="107"/>
        <v>2015</v>
      </c>
    </row>
    <row r="1139" spans="1:21" ht="60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 s="9">
        <f t="shared" si="103"/>
        <v>40</v>
      </c>
      <c r="Q1139">
        <f t="shared" si="104"/>
        <v>253.21</v>
      </c>
      <c r="R1139">
        <f t="shared" si="108"/>
        <v>0</v>
      </c>
      <c r="S1139" s="12">
        <f t="shared" si="105"/>
        <v>42453.819687499999</v>
      </c>
      <c r="T1139" s="13">
        <f t="shared" si="106"/>
        <v>42483.819687499999</v>
      </c>
      <c r="U1139">
        <f t="shared" si="107"/>
        <v>2016</v>
      </c>
    </row>
    <row r="1140" spans="1:21" ht="60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 s="9">
        <f t="shared" si="103"/>
        <v>0</v>
      </c>
      <c r="Q1140">
        <f t="shared" si="104"/>
        <v>31.25</v>
      </c>
      <c r="R1140">
        <f t="shared" si="108"/>
        <v>0</v>
      </c>
      <c r="S1140" s="12">
        <f t="shared" si="105"/>
        <v>42736.9066087963</v>
      </c>
      <c r="T1140" s="13">
        <f t="shared" si="106"/>
        <v>42756.9066087963</v>
      </c>
      <c r="U1140">
        <f t="shared" si="107"/>
        <v>2017</v>
      </c>
    </row>
    <row r="1141" spans="1:21" ht="60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 s="9">
        <f t="shared" si="103"/>
        <v>0</v>
      </c>
      <c r="Q1141">
        <f t="shared" si="104"/>
        <v>5</v>
      </c>
      <c r="R1141">
        <f t="shared" si="108"/>
        <v>0</v>
      </c>
      <c r="S1141" s="12">
        <f t="shared" si="105"/>
        <v>41975.347523148142</v>
      </c>
      <c r="T1141" s="13">
        <f t="shared" si="106"/>
        <v>42005.347523148142</v>
      </c>
      <c r="U1141">
        <f t="shared" si="107"/>
        <v>2014</v>
      </c>
    </row>
    <row r="1142" spans="1:21" ht="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 t="s">
        <v>7235</v>
      </c>
      <c r="M1142" t="b">
        <v>0</v>
      </c>
      <c r="N1142" t="s">
        <v>8289</v>
      </c>
      <c r="O1142" t="s">
        <v>8291</v>
      </c>
      <c r="P1142" s="9">
        <f t="shared" si="103"/>
        <v>0</v>
      </c>
      <c r="Q1142">
        <f t="shared" si="104"/>
        <v>0</v>
      </c>
      <c r="R1142">
        <f t="shared" si="108"/>
        <v>0</v>
      </c>
      <c r="S1142" s="12">
        <f t="shared" si="105"/>
        <v>42192.462048611109</v>
      </c>
      <c r="T1142" s="13">
        <f t="shared" si="106"/>
        <v>42222.462048611109</v>
      </c>
      <c r="U1142">
        <f t="shared" si="107"/>
        <v>2015</v>
      </c>
    </row>
    <row r="1143" spans="1:2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 t="s">
        <v>7235</v>
      </c>
      <c r="M1143" t="b">
        <v>0</v>
      </c>
      <c r="N1143" t="s">
        <v>8289</v>
      </c>
      <c r="O1143" t="s">
        <v>8291</v>
      </c>
      <c r="P1143" s="9">
        <f t="shared" si="103"/>
        <v>0</v>
      </c>
      <c r="Q1143">
        <f t="shared" si="104"/>
        <v>0</v>
      </c>
      <c r="R1143">
        <f t="shared" si="108"/>
        <v>1</v>
      </c>
      <c r="S1143" s="12">
        <f t="shared" si="105"/>
        <v>42164.699652777781</v>
      </c>
      <c r="T1143" s="13">
        <f t="shared" si="106"/>
        <v>42194.699652777781</v>
      </c>
      <c r="U1143">
        <f t="shared" si="107"/>
        <v>2015</v>
      </c>
    </row>
    <row r="1144" spans="1:21" ht="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 t="s">
        <v>7235</v>
      </c>
      <c r="M1144" t="b">
        <v>0</v>
      </c>
      <c r="N1144" t="s">
        <v>8289</v>
      </c>
      <c r="O1144" t="s">
        <v>8291</v>
      </c>
      <c r="P1144" s="9">
        <f t="shared" si="103"/>
        <v>0</v>
      </c>
      <c r="Q1144">
        <f t="shared" si="104"/>
        <v>0</v>
      </c>
      <c r="R1144">
        <f t="shared" si="108"/>
        <v>0</v>
      </c>
      <c r="S1144" s="12">
        <f t="shared" si="105"/>
        <v>42022.006099537044</v>
      </c>
      <c r="T1144" s="13">
        <f t="shared" si="106"/>
        <v>42052.006099537044</v>
      </c>
      <c r="U1144">
        <f t="shared" si="107"/>
        <v>2015</v>
      </c>
    </row>
    <row r="1145" spans="1:21" ht="60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 s="9">
        <f t="shared" si="103"/>
        <v>0</v>
      </c>
      <c r="Q1145">
        <f t="shared" si="104"/>
        <v>23.25</v>
      </c>
      <c r="R1145">
        <f t="shared" si="108"/>
        <v>0</v>
      </c>
      <c r="S1145" s="12">
        <f t="shared" si="105"/>
        <v>42325.19358796296</v>
      </c>
      <c r="T1145" s="13">
        <f t="shared" si="106"/>
        <v>42355.19358796296</v>
      </c>
      <c r="U1145">
        <f t="shared" si="107"/>
        <v>2015</v>
      </c>
    </row>
    <row r="1146" spans="1:21" ht="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 t="s">
        <v>7235</v>
      </c>
      <c r="M1146" t="b">
        <v>0</v>
      </c>
      <c r="N1146" t="s">
        <v>8292</v>
      </c>
      <c r="O1146" t="s">
        <v>8293</v>
      </c>
      <c r="P1146" s="9">
        <f t="shared" si="103"/>
        <v>0</v>
      </c>
      <c r="Q1146">
        <f t="shared" si="104"/>
        <v>0</v>
      </c>
      <c r="R1146">
        <f t="shared" si="108"/>
        <v>0</v>
      </c>
      <c r="S1146" s="12">
        <f t="shared" si="105"/>
        <v>42093.181944444441</v>
      </c>
      <c r="T1146" s="13">
        <f t="shared" si="106"/>
        <v>42123.181944444441</v>
      </c>
      <c r="U1146">
        <f t="shared" si="107"/>
        <v>2015</v>
      </c>
    </row>
    <row r="1147" spans="1:21" ht="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 s="9">
        <f t="shared" si="103"/>
        <v>0</v>
      </c>
      <c r="Q1147">
        <f t="shared" si="104"/>
        <v>100</v>
      </c>
      <c r="R1147">
        <f t="shared" si="108"/>
        <v>0</v>
      </c>
      <c r="S1147" s="12">
        <f t="shared" si="105"/>
        <v>41854.747592592597</v>
      </c>
      <c r="T1147" s="13">
        <f t="shared" si="106"/>
        <v>41914.747592592597</v>
      </c>
      <c r="U1147">
        <f t="shared" si="107"/>
        <v>2014</v>
      </c>
    </row>
    <row r="1148" spans="1:21" ht="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 s="9">
        <f t="shared" si="103"/>
        <v>9</v>
      </c>
      <c r="Q1148">
        <f t="shared" si="104"/>
        <v>44.17</v>
      </c>
      <c r="R1148">
        <f t="shared" si="108"/>
        <v>0</v>
      </c>
      <c r="S1148" s="12">
        <f t="shared" si="105"/>
        <v>41723.9533912037</v>
      </c>
      <c r="T1148" s="13">
        <f t="shared" si="106"/>
        <v>41761.9533912037</v>
      </c>
      <c r="U1148">
        <f t="shared" si="107"/>
        <v>2014</v>
      </c>
    </row>
    <row r="1149" spans="1:21" ht="60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 t="s">
        <v>7235</v>
      </c>
      <c r="M1149" t="b">
        <v>0</v>
      </c>
      <c r="N1149" t="s">
        <v>8292</v>
      </c>
      <c r="O1149" t="s">
        <v>8293</v>
      </c>
      <c r="P1149" s="9">
        <f t="shared" si="103"/>
        <v>0</v>
      </c>
      <c r="Q1149">
        <f t="shared" si="104"/>
        <v>0</v>
      </c>
      <c r="R1149">
        <f t="shared" si="108"/>
        <v>0</v>
      </c>
      <c r="S1149" s="12">
        <f t="shared" si="105"/>
        <v>41871.972025462965</v>
      </c>
      <c r="T1149" s="13">
        <f t="shared" si="106"/>
        <v>41931.972025462965</v>
      </c>
      <c r="U1149">
        <f t="shared" si="107"/>
        <v>2014</v>
      </c>
    </row>
    <row r="1150" spans="1:21" ht="30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 s="9">
        <f t="shared" si="103"/>
        <v>0</v>
      </c>
      <c r="Q1150">
        <f t="shared" si="104"/>
        <v>24.33</v>
      </c>
      <c r="R1150">
        <f t="shared" si="108"/>
        <v>0</v>
      </c>
      <c r="S1150" s="12">
        <f t="shared" si="105"/>
        <v>42675.171076388884</v>
      </c>
      <c r="T1150" s="13">
        <f t="shared" si="106"/>
        <v>42705.212743055556</v>
      </c>
      <c r="U1150">
        <f t="shared" si="107"/>
        <v>2016</v>
      </c>
    </row>
    <row r="1151" spans="1:21" ht="30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 s="9">
        <f t="shared" si="103"/>
        <v>0</v>
      </c>
      <c r="Q1151">
        <f t="shared" si="104"/>
        <v>37.5</v>
      </c>
      <c r="R1151">
        <f t="shared" si="108"/>
        <v>0</v>
      </c>
      <c r="S1151" s="12">
        <f t="shared" si="105"/>
        <v>42507.71025462963</v>
      </c>
      <c r="T1151" s="13">
        <f t="shared" si="106"/>
        <v>42537.71025462963</v>
      </c>
      <c r="U1151">
        <f t="shared" si="107"/>
        <v>2016</v>
      </c>
    </row>
    <row r="1152" spans="1:21" ht="30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 s="9">
        <f t="shared" si="103"/>
        <v>10</v>
      </c>
      <c r="Q1152">
        <f t="shared" si="104"/>
        <v>42</v>
      </c>
      <c r="R1152">
        <f t="shared" si="108"/>
        <v>0</v>
      </c>
      <c r="S1152" s="12">
        <f t="shared" si="105"/>
        <v>42317.954571759255</v>
      </c>
      <c r="T1152" s="13">
        <f t="shared" si="106"/>
        <v>42377.954571759255</v>
      </c>
      <c r="U1152">
        <f t="shared" si="107"/>
        <v>2015</v>
      </c>
    </row>
    <row r="1153" spans="1:21" ht="60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 t="s">
        <v>7235</v>
      </c>
      <c r="M1153" t="b">
        <v>0</v>
      </c>
      <c r="N1153" t="s">
        <v>8292</v>
      </c>
      <c r="O1153" t="s">
        <v>8293</v>
      </c>
      <c r="P1153" s="9">
        <f t="shared" si="103"/>
        <v>0</v>
      </c>
      <c r="Q1153">
        <f t="shared" si="104"/>
        <v>0</v>
      </c>
      <c r="R1153">
        <f t="shared" si="108"/>
        <v>0</v>
      </c>
      <c r="S1153" s="12">
        <f t="shared" si="105"/>
        <v>42224.102581018517</v>
      </c>
      <c r="T1153" s="13">
        <f t="shared" si="106"/>
        <v>42254.102581018517</v>
      </c>
      <c r="U1153">
        <f t="shared" si="107"/>
        <v>2015</v>
      </c>
    </row>
    <row r="1154" spans="1:2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 s="9">
        <f t="shared" ref="P1154:P1217" si="109">ROUND(E1154/D1154*100,0)</f>
        <v>6</v>
      </c>
      <c r="Q1154">
        <f t="shared" ref="Q1154:Q1217" si="110">IFERROR(ROUND(E1154/L1154,2),0)</f>
        <v>60.73</v>
      </c>
      <c r="R1154">
        <f t="shared" si="108"/>
        <v>0</v>
      </c>
      <c r="S1154" s="12">
        <f t="shared" ref="S1154:S1217" si="111">(((J1154/60)/60)/24)+DATE(1970,1,1)</f>
        <v>42109.709629629629</v>
      </c>
      <c r="T1154" s="13">
        <f t="shared" ref="T1154:T1217" si="112">(((I1154/60)/60)/24)+DATE(1970,1,1)</f>
        <v>42139.709629629629</v>
      </c>
      <c r="U1154">
        <f t="shared" ref="U1154:U1217" si="113">YEAR(S1154)</f>
        <v>2015</v>
      </c>
    </row>
    <row r="1155" spans="1:21" ht="30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 s="9">
        <f t="shared" si="109"/>
        <v>1</v>
      </c>
      <c r="Q1155">
        <f t="shared" si="110"/>
        <v>50</v>
      </c>
      <c r="R1155">
        <f t="shared" si="108"/>
        <v>0</v>
      </c>
      <c r="S1155" s="12">
        <f t="shared" si="111"/>
        <v>42143.714178240742</v>
      </c>
      <c r="T1155" s="13">
        <f t="shared" si="112"/>
        <v>42173.714178240742</v>
      </c>
      <c r="U1155">
        <f t="shared" si="113"/>
        <v>2015</v>
      </c>
    </row>
    <row r="1156" spans="1:21" ht="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 s="9">
        <f t="shared" si="109"/>
        <v>7</v>
      </c>
      <c r="Q1156">
        <f t="shared" si="110"/>
        <v>108.33</v>
      </c>
      <c r="R1156">
        <f t="shared" si="108"/>
        <v>0</v>
      </c>
      <c r="S1156" s="12">
        <f t="shared" si="111"/>
        <v>42223.108865740738</v>
      </c>
      <c r="T1156" s="13">
        <f t="shared" si="112"/>
        <v>42253.108865740738</v>
      </c>
      <c r="U1156">
        <f t="shared" si="113"/>
        <v>2015</v>
      </c>
    </row>
    <row r="1157" spans="1:21" ht="60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 s="9">
        <f t="shared" si="109"/>
        <v>1</v>
      </c>
      <c r="Q1157">
        <f t="shared" si="110"/>
        <v>23.5</v>
      </c>
      <c r="R1157">
        <f t="shared" si="108"/>
        <v>0</v>
      </c>
      <c r="S1157" s="12">
        <f t="shared" si="111"/>
        <v>41835.763981481483</v>
      </c>
      <c r="T1157" s="13">
        <f t="shared" si="112"/>
        <v>41865.763981481483</v>
      </c>
      <c r="U1157">
        <f t="shared" si="113"/>
        <v>2014</v>
      </c>
    </row>
    <row r="1158" spans="1:21" ht="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 t="s">
        <v>7235</v>
      </c>
      <c r="M1158" t="b">
        <v>0</v>
      </c>
      <c r="N1158" t="s">
        <v>8292</v>
      </c>
      <c r="O1158" t="s">
        <v>8293</v>
      </c>
      <c r="P1158" s="9">
        <f t="shared" si="109"/>
        <v>0</v>
      </c>
      <c r="Q1158">
        <f t="shared" si="110"/>
        <v>0</v>
      </c>
      <c r="R1158">
        <f t="shared" si="108"/>
        <v>0</v>
      </c>
      <c r="S1158" s="12">
        <f t="shared" si="111"/>
        <v>42029.07131944444</v>
      </c>
      <c r="T1158" s="13">
        <f t="shared" si="112"/>
        <v>42059.07131944444</v>
      </c>
      <c r="U1158">
        <f t="shared" si="113"/>
        <v>2015</v>
      </c>
    </row>
    <row r="1159" spans="1:21" ht="60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 s="9">
        <f t="shared" si="109"/>
        <v>2</v>
      </c>
      <c r="Q1159">
        <f t="shared" si="110"/>
        <v>50.33</v>
      </c>
      <c r="R1159">
        <f t="shared" si="108"/>
        <v>0</v>
      </c>
      <c r="S1159" s="12">
        <f t="shared" si="111"/>
        <v>41918.628240740742</v>
      </c>
      <c r="T1159" s="13">
        <f t="shared" si="112"/>
        <v>41978.669907407413</v>
      </c>
      <c r="U1159">
        <f t="shared" si="113"/>
        <v>2014</v>
      </c>
    </row>
    <row r="1160" spans="1:21" ht="60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 s="9">
        <f t="shared" si="109"/>
        <v>0</v>
      </c>
      <c r="Q1160">
        <f t="shared" si="110"/>
        <v>11.67</v>
      </c>
      <c r="R1160">
        <f t="shared" si="108"/>
        <v>0</v>
      </c>
      <c r="S1160" s="12">
        <f t="shared" si="111"/>
        <v>41952.09175925926</v>
      </c>
      <c r="T1160" s="13">
        <f t="shared" si="112"/>
        <v>41982.09175925926</v>
      </c>
      <c r="U1160">
        <f t="shared" si="113"/>
        <v>2014</v>
      </c>
    </row>
    <row r="1161" spans="1:21" ht="60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 t="s">
        <v>7235</v>
      </c>
      <c r="M1161" t="b">
        <v>0</v>
      </c>
      <c r="N1161" t="s">
        <v>8292</v>
      </c>
      <c r="O1161" t="s">
        <v>8293</v>
      </c>
      <c r="P1161" s="9">
        <f t="shared" si="109"/>
        <v>0</v>
      </c>
      <c r="Q1161">
        <f t="shared" si="110"/>
        <v>0</v>
      </c>
      <c r="R1161">
        <f t="shared" si="108"/>
        <v>0</v>
      </c>
      <c r="S1161" s="12">
        <f t="shared" si="111"/>
        <v>42154.726446759261</v>
      </c>
      <c r="T1161" s="13">
        <f t="shared" si="112"/>
        <v>42185.65625</v>
      </c>
      <c r="U1161">
        <f t="shared" si="113"/>
        <v>2015</v>
      </c>
    </row>
    <row r="1162" spans="1:21" ht="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 s="9">
        <f t="shared" si="109"/>
        <v>4</v>
      </c>
      <c r="Q1162">
        <f t="shared" si="110"/>
        <v>60.79</v>
      </c>
      <c r="R1162">
        <f t="shared" si="108"/>
        <v>0</v>
      </c>
      <c r="S1162" s="12">
        <f t="shared" si="111"/>
        <v>42061.154930555553</v>
      </c>
      <c r="T1162" s="13">
        <f t="shared" si="112"/>
        <v>42091.113263888896</v>
      </c>
      <c r="U1162">
        <f t="shared" si="113"/>
        <v>2015</v>
      </c>
    </row>
    <row r="1163" spans="1:21" ht="60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 t="s">
        <v>7235</v>
      </c>
      <c r="M1163" t="b">
        <v>0</v>
      </c>
      <c r="N1163" t="s">
        <v>8292</v>
      </c>
      <c r="O1163" t="s">
        <v>8293</v>
      </c>
      <c r="P1163" s="9">
        <f t="shared" si="109"/>
        <v>0</v>
      </c>
      <c r="Q1163">
        <f t="shared" si="110"/>
        <v>0</v>
      </c>
      <c r="R1163">
        <f t="shared" si="108"/>
        <v>0</v>
      </c>
      <c r="S1163" s="12">
        <f t="shared" si="111"/>
        <v>42122.629502314812</v>
      </c>
      <c r="T1163" s="13">
        <f t="shared" si="112"/>
        <v>42143.629502314812</v>
      </c>
      <c r="U1163">
        <f t="shared" si="113"/>
        <v>2015</v>
      </c>
    </row>
    <row r="1164" spans="1:21" ht="60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 s="9">
        <f t="shared" si="109"/>
        <v>0</v>
      </c>
      <c r="Q1164">
        <f t="shared" si="110"/>
        <v>17.5</v>
      </c>
      <c r="R1164">
        <f t="shared" si="108"/>
        <v>0</v>
      </c>
      <c r="S1164" s="12">
        <f t="shared" si="111"/>
        <v>41876.683611111112</v>
      </c>
      <c r="T1164" s="13">
        <f t="shared" si="112"/>
        <v>41907.683611111112</v>
      </c>
      <c r="U1164">
        <f t="shared" si="113"/>
        <v>2014</v>
      </c>
    </row>
    <row r="1165" spans="1:21" ht="60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 t="s">
        <v>7235</v>
      </c>
      <c r="M1165" t="b">
        <v>0</v>
      </c>
      <c r="N1165" t="s">
        <v>8292</v>
      </c>
      <c r="O1165" t="s">
        <v>8293</v>
      </c>
      <c r="P1165" s="9">
        <f t="shared" si="109"/>
        <v>0</v>
      </c>
      <c r="Q1165">
        <f t="shared" si="110"/>
        <v>0</v>
      </c>
      <c r="R1165">
        <f t="shared" si="108"/>
        <v>0</v>
      </c>
      <c r="S1165" s="12">
        <f t="shared" si="111"/>
        <v>41830.723611111112</v>
      </c>
      <c r="T1165" s="13">
        <f t="shared" si="112"/>
        <v>41860.723611111112</v>
      </c>
      <c r="U1165">
        <f t="shared" si="113"/>
        <v>2014</v>
      </c>
    </row>
    <row r="1166" spans="1:21" ht="60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 t="s">
        <v>7235</v>
      </c>
      <c r="M1166" t="b">
        <v>0</v>
      </c>
      <c r="N1166" t="s">
        <v>8292</v>
      </c>
      <c r="O1166" t="s">
        <v>8293</v>
      </c>
      <c r="P1166" s="9">
        <f t="shared" si="109"/>
        <v>0</v>
      </c>
      <c r="Q1166">
        <f t="shared" si="110"/>
        <v>0</v>
      </c>
      <c r="R1166">
        <f t="shared" si="108"/>
        <v>0</v>
      </c>
      <c r="S1166" s="12">
        <f t="shared" si="111"/>
        <v>42509.724328703705</v>
      </c>
      <c r="T1166" s="13">
        <f t="shared" si="112"/>
        <v>42539.724328703705</v>
      </c>
      <c r="U1166">
        <f t="shared" si="113"/>
        <v>2016</v>
      </c>
    </row>
    <row r="1167" spans="1:21" ht="60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 s="9">
        <f t="shared" si="109"/>
        <v>21</v>
      </c>
      <c r="Q1167">
        <f t="shared" si="110"/>
        <v>82.82</v>
      </c>
      <c r="R1167">
        <f t="shared" si="108"/>
        <v>0</v>
      </c>
      <c r="S1167" s="12">
        <f t="shared" si="111"/>
        <v>41792.214467592588</v>
      </c>
      <c r="T1167" s="13">
        <f t="shared" si="112"/>
        <v>41826.214467592588</v>
      </c>
      <c r="U1167">
        <f t="shared" si="113"/>
        <v>2014</v>
      </c>
    </row>
    <row r="1168" spans="1:21" ht="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 s="9">
        <f t="shared" si="109"/>
        <v>19</v>
      </c>
      <c r="Q1168">
        <f t="shared" si="110"/>
        <v>358.88</v>
      </c>
      <c r="R1168">
        <f t="shared" si="108"/>
        <v>0</v>
      </c>
      <c r="S1168" s="12">
        <f t="shared" si="111"/>
        <v>42150.485439814816</v>
      </c>
      <c r="T1168" s="13">
        <f t="shared" si="112"/>
        <v>42181.166666666672</v>
      </c>
      <c r="U1168">
        <f t="shared" si="113"/>
        <v>2015</v>
      </c>
    </row>
    <row r="1169" spans="1:21" ht="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 s="9">
        <f t="shared" si="109"/>
        <v>2</v>
      </c>
      <c r="Q1169">
        <f t="shared" si="110"/>
        <v>61.19</v>
      </c>
      <c r="R1169">
        <f t="shared" si="108"/>
        <v>0</v>
      </c>
      <c r="S1169" s="12">
        <f t="shared" si="111"/>
        <v>41863.734895833331</v>
      </c>
      <c r="T1169" s="13">
        <f t="shared" si="112"/>
        <v>41894.734895833331</v>
      </c>
      <c r="U1169">
        <f t="shared" si="113"/>
        <v>2014</v>
      </c>
    </row>
    <row r="1170" spans="1:21" ht="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 s="9">
        <f t="shared" si="109"/>
        <v>6</v>
      </c>
      <c r="Q1170">
        <f t="shared" si="110"/>
        <v>340</v>
      </c>
      <c r="R1170">
        <f t="shared" si="108"/>
        <v>0</v>
      </c>
      <c r="S1170" s="12">
        <f t="shared" si="111"/>
        <v>42605.053993055553</v>
      </c>
      <c r="T1170" s="13">
        <f t="shared" si="112"/>
        <v>42635.053993055553</v>
      </c>
      <c r="U1170">
        <f t="shared" si="113"/>
        <v>2016</v>
      </c>
    </row>
    <row r="1171" spans="1:21" ht="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 s="9">
        <f t="shared" si="109"/>
        <v>0</v>
      </c>
      <c r="Q1171">
        <f t="shared" si="110"/>
        <v>5.67</v>
      </c>
      <c r="R1171">
        <f t="shared" si="108"/>
        <v>0</v>
      </c>
      <c r="S1171" s="12">
        <f t="shared" si="111"/>
        <v>42027.353738425925</v>
      </c>
      <c r="T1171" s="13">
        <f t="shared" si="112"/>
        <v>42057.353738425925</v>
      </c>
      <c r="U1171">
        <f t="shared" si="113"/>
        <v>2015</v>
      </c>
    </row>
    <row r="1172" spans="1:21" ht="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 s="9">
        <f t="shared" si="109"/>
        <v>0</v>
      </c>
      <c r="Q1172">
        <f t="shared" si="110"/>
        <v>50</v>
      </c>
      <c r="R1172">
        <f t="shared" si="108"/>
        <v>0</v>
      </c>
      <c r="S1172" s="12">
        <f t="shared" si="111"/>
        <v>42124.893182870372</v>
      </c>
      <c r="T1172" s="13">
        <f t="shared" si="112"/>
        <v>42154.893182870372</v>
      </c>
      <c r="U1172">
        <f t="shared" si="113"/>
        <v>2015</v>
      </c>
    </row>
    <row r="1173" spans="1:21" ht="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 s="9">
        <f t="shared" si="109"/>
        <v>0</v>
      </c>
      <c r="Q1173">
        <f t="shared" si="110"/>
        <v>25</v>
      </c>
      <c r="R1173">
        <f t="shared" si="108"/>
        <v>0</v>
      </c>
      <c r="S1173" s="12">
        <f t="shared" si="111"/>
        <v>41938.804710648146</v>
      </c>
      <c r="T1173" s="13">
        <f t="shared" si="112"/>
        <v>41956.846377314811</v>
      </c>
      <c r="U1173">
        <f t="shared" si="113"/>
        <v>2014</v>
      </c>
    </row>
    <row r="1174" spans="1:21" ht="30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 t="s">
        <v>7235</v>
      </c>
      <c r="M1174" t="b">
        <v>0</v>
      </c>
      <c r="N1174" t="s">
        <v>8292</v>
      </c>
      <c r="O1174" t="s">
        <v>8293</v>
      </c>
      <c r="P1174" s="9">
        <f t="shared" si="109"/>
        <v>0</v>
      </c>
      <c r="Q1174">
        <f t="shared" si="110"/>
        <v>0</v>
      </c>
      <c r="R1174">
        <f t="shared" si="108"/>
        <v>0</v>
      </c>
      <c r="S1174" s="12">
        <f t="shared" si="111"/>
        <v>41841.682314814818</v>
      </c>
      <c r="T1174" s="13">
        <f t="shared" si="112"/>
        <v>41871.682314814818</v>
      </c>
      <c r="U1174">
        <f t="shared" si="113"/>
        <v>2014</v>
      </c>
    </row>
    <row r="1175" spans="1:21" ht="60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 s="9">
        <f t="shared" si="109"/>
        <v>0</v>
      </c>
      <c r="Q1175">
        <f t="shared" si="110"/>
        <v>30</v>
      </c>
      <c r="R1175">
        <f t="shared" si="108"/>
        <v>0</v>
      </c>
      <c r="S1175" s="12">
        <f t="shared" si="111"/>
        <v>42184.185844907406</v>
      </c>
      <c r="T1175" s="13">
        <f t="shared" si="112"/>
        <v>42219.185844907406</v>
      </c>
      <c r="U1175">
        <f t="shared" si="113"/>
        <v>2015</v>
      </c>
    </row>
    <row r="1176" spans="1:21" ht="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 s="9">
        <f t="shared" si="109"/>
        <v>6</v>
      </c>
      <c r="Q1176">
        <f t="shared" si="110"/>
        <v>46.63</v>
      </c>
      <c r="R1176">
        <f t="shared" si="108"/>
        <v>0</v>
      </c>
      <c r="S1176" s="12">
        <f t="shared" si="111"/>
        <v>42468.84174768519</v>
      </c>
      <c r="T1176" s="13">
        <f t="shared" si="112"/>
        <v>42498.84174768519</v>
      </c>
      <c r="U1176">
        <f t="shared" si="113"/>
        <v>2016</v>
      </c>
    </row>
    <row r="1177" spans="1:21" ht="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 s="9">
        <f t="shared" si="109"/>
        <v>3</v>
      </c>
      <c r="Q1177">
        <f t="shared" si="110"/>
        <v>65</v>
      </c>
      <c r="R1177">
        <f t="shared" si="108"/>
        <v>0</v>
      </c>
      <c r="S1177" s="12">
        <f t="shared" si="111"/>
        <v>42170.728460648148</v>
      </c>
      <c r="T1177" s="13">
        <f t="shared" si="112"/>
        <v>42200.728460648148</v>
      </c>
      <c r="U1177">
        <f t="shared" si="113"/>
        <v>2015</v>
      </c>
    </row>
    <row r="1178" spans="1:21" ht="60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 s="9">
        <f t="shared" si="109"/>
        <v>0</v>
      </c>
      <c r="Q1178">
        <f t="shared" si="110"/>
        <v>10</v>
      </c>
      <c r="R1178">
        <f t="shared" si="108"/>
        <v>0</v>
      </c>
      <c r="S1178" s="12">
        <f t="shared" si="111"/>
        <v>42746.019652777773</v>
      </c>
      <c r="T1178" s="13">
        <f t="shared" si="112"/>
        <v>42800.541666666672</v>
      </c>
      <c r="U1178">
        <f t="shared" si="113"/>
        <v>2017</v>
      </c>
    </row>
    <row r="1179" spans="1:21" ht="60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 t="s">
        <v>7235</v>
      </c>
      <c r="M1179" t="b">
        <v>0</v>
      </c>
      <c r="N1179" t="s">
        <v>8292</v>
      </c>
      <c r="O1179" t="s">
        <v>8293</v>
      </c>
      <c r="P1179" s="9">
        <f t="shared" si="109"/>
        <v>0</v>
      </c>
      <c r="Q1179">
        <f t="shared" si="110"/>
        <v>0</v>
      </c>
      <c r="R1179">
        <f t="shared" si="108"/>
        <v>0</v>
      </c>
      <c r="S1179" s="12">
        <f t="shared" si="111"/>
        <v>41897.660833333335</v>
      </c>
      <c r="T1179" s="13">
        <f t="shared" si="112"/>
        <v>41927.660833333335</v>
      </c>
      <c r="U1179">
        <f t="shared" si="113"/>
        <v>2014</v>
      </c>
    </row>
    <row r="1180" spans="1:21" ht="60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 s="9">
        <f t="shared" si="109"/>
        <v>0</v>
      </c>
      <c r="Q1180">
        <f t="shared" si="110"/>
        <v>5</v>
      </c>
      <c r="R1180">
        <f t="shared" si="108"/>
        <v>0</v>
      </c>
      <c r="S1180" s="12">
        <f t="shared" si="111"/>
        <v>41837.905694444446</v>
      </c>
      <c r="T1180" s="13">
        <f t="shared" si="112"/>
        <v>41867.905694444446</v>
      </c>
      <c r="U1180">
        <f t="shared" si="113"/>
        <v>2014</v>
      </c>
    </row>
    <row r="1181" spans="1:21" ht="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 s="9">
        <f t="shared" si="109"/>
        <v>5</v>
      </c>
      <c r="Q1181">
        <f t="shared" si="110"/>
        <v>640</v>
      </c>
      <c r="R1181">
        <f t="shared" si="108"/>
        <v>0</v>
      </c>
      <c r="S1181" s="12">
        <f t="shared" si="111"/>
        <v>42275.720219907409</v>
      </c>
      <c r="T1181" s="13">
        <f t="shared" si="112"/>
        <v>42305.720219907409</v>
      </c>
      <c r="U1181">
        <f t="shared" si="113"/>
        <v>2015</v>
      </c>
    </row>
    <row r="1182" spans="1:21" ht="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 s="9">
        <f t="shared" si="109"/>
        <v>12</v>
      </c>
      <c r="Q1182">
        <f t="shared" si="110"/>
        <v>69.12</v>
      </c>
      <c r="R1182">
        <f t="shared" ref="R1182:R1245" si="114">IF(D1182&lt;1000,1,0)</f>
        <v>0</v>
      </c>
      <c r="S1182" s="12">
        <f t="shared" si="111"/>
        <v>41781.806875000002</v>
      </c>
      <c r="T1182" s="13">
        <f t="shared" si="112"/>
        <v>41818.806875000002</v>
      </c>
      <c r="U1182">
        <f t="shared" si="113"/>
        <v>2014</v>
      </c>
    </row>
    <row r="1183" spans="1:21" ht="30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 s="9">
        <f t="shared" si="109"/>
        <v>0</v>
      </c>
      <c r="Q1183">
        <f t="shared" si="110"/>
        <v>1.33</v>
      </c>
      <c r="R1183">
        <f t="shared" si="114"/>
        <v>0</v>
      </c>
      <c r="S1183" s="12">
        <f t="shared" si="111"/>
        <v>42034.339363425926</v>
      </c>
      <c r="T1183" s="13">
        <f t="shared" si="112"/>
        <v>42064.339363425926</v>
      </c>
      <c r="U1183">
        <f t="shared" si="113"/>
        <v>2015</v>
      </c>
    </row>
    <row r="1184" spans="1:21" ht="60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 s="9">
        <f t="shared" si="109"/>
        <v>4</v>
      </c>
      <c r="Q1184">
        <f t="shared" si="110"/>
        <v>10.5</v>
      </c>
      <c r="R1184">
        <f t="shared" si="114"/>
        <v>0</v>
      </c>
      <c r="S1184" s="12">
        <f t="shared" si="111"/>
        <v>42728.827407407407</v>
      </c>
      <c r="T1184" s="13">
        <f t="shared" si="112"/>
        <v>42747.695833333331</v>
      </c>
      <c r="U1184">
        <f t="shared" si="113"/>
        <v>2016</v>
      </c>
    </row>
    <row r="1185" spans="1:21" ht="60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 s="9">
        <f t="shared" si="109"/>
        <v>4</v>
      </c>
      <c r="Q1185">
        <f t="shared" si="110"/>
        <v>33.33</v>
      </c>
      <c r="R1185">
        <f t="shared" si="114"/>
        <v>0</v>
      </c>
      <c r="S1185" s="12">
        <f t="shared" si="111"/>
        <v>42656.86137731481</v>
      </c>
      <c r="T1185" s="13">
        <f t="shared" si="112"/>
        <v>42676.165972222225</v>
      </c>
      <c r="U1185">
        <f t="shared" si="113"/>
        <v>2016</v>
      </c>
    </row>
    <row r="1186" spans="1:21" ht="60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 s="9">
        <f t="shared" si="109"/>
        <v>105</v>
      </c>
      <c r="Q1186">
        <f t="shared" si="110"/>
        <v>61.56</v>
      </c>
      <c r="R1186">
        <f t="shared" si="114"/>
        <v>0</v>
      </c>
      <c r="S1186" s="12">
        <f t="shared" si="111"/>
        <v>42741.599664351852</v>
      </c>
      <c r="T1186" s="13">
        <f t="shared" si="112"/>
        <v>42772.599664351852</v>
      </c>
      <c r="U1186">
        <f t="shared" si="113"/>
        <v>2017</v>
      </c>
    </row>
    <row r="1187" spans="1:21" ht="60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 s="9">
        <f t="shared" si="109"/>
        <v>105</v>
      </c>
      <c r="Q1187">
        <f t="shared" si="110"/>
        <v>118.74</v>
      </c>
      <c r="R1187">
        <f t="shared" si="114"/>
        <v>0</v>
      </c>
      <c r="S1187" s="12">
        <f t="shared" si="111"/>
        <v>42130.865150462967</v>
      </c>
      <c r="T1187" s="13">
        <f t="shared" si="112"/>
        <v>42163.166666666672</v>
      </c>
      <c r="U1187">
        <f t="shared" si="113"/>
        <v>2015</v>
      </c>
    </row>
    <row r="1188" spans="1:21" ht="60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 s="9">
        <f t="shared" si="109"/>
        <v>107</v>
      </c>
      <c r="Q1188">
        <f t="shared" si="110"/>
        <v>65.08</v>
      </c>
      <c r="R1188">
        <f t="shared" si="114"/>
        <v>0</v>
      </c>
      <c r="S1188" s="12">
        <f t="shared" si="111"/>
        <v>42123.86336805555</v>
      </c>
      <c r="T1188" s="13">
        <f t="shared" si="112"/>
        <v>42156.945833333331</v>
      </c>
      <c r="U1188">
        <f t="shared" si="113"/>
        <v>2015</v>
      </c>
    </row>
    <row r="1189" spans="1:21" ht="60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 s="9">
        <f t="shared" si="109"/>
        <v>104</v>
      </c>
      <c r="Q1189">
        <f t="shared" si="110"/>
        <v>130.16</v>
      </c>
      <c r="R1189">
        <f t="shared" si="114"/>
        <v>0</v>
      </c>
      <c r="S1189" s="12">
        <f t="shared" si="111"/>
        <v>42109.894942129627</v>
      </c>
      <c r="T1189" s="13">
        <f t="shared" si="112"/>
        <v>42141.75</v>
      </c>
      <c r="U1189">
        <f t="shared" si="113"/>
        <v>2015</v>
      </c>
    </row>
    <row r="1190" spans="1:21" ht="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 s="9">
        <f t="shared" si="109"/>
        <v>161</v>
      </c>
      <c r="Q1190">
        <f t="shared" si="110"/>
        <v>37.78</v>
      </c>
      <c r="R1190">
        <f t="shared" si="114"/>
        <v>0</v>
      </c>
      <c r="S1190" s="12">
        <f t="shared" si="111"/>
        <v>42711.700694444444</v>
      </c>
      <c r="T1190" s="13">
        <f t="shared" si="112"/>
        <v>42732.700694444444</v>
      </c>
      <c r="U1190">
        <f t="shared" si="113"/>
        <v>2016</v>
      </c>
    </row>
    <row r="1191" spans="1:21" ht="60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 s="9">
        <f t="shared" si="109"/>
        <v>108</v>
      </c>
      <c r="Q1191">
        <f t="shared" si="110"/>
        <v>112.79</v>
      </c>
      <c r="R1191">
        <f t="shared" si="114"/>
        <v>0</v>
      </c>
      <c r="S1191" s="12">
        <f t="shared" si="111"/>
        <v>42529.979108796295</v>
      </c>
      <c r="T1191" s="13">
        <f t="shared" si="112"/>
        <v>42550.979108796295</v>
      </c>
      <c r="U1191">
        <f t="shared" si="113"/>
        <v>2016</v>
      </c>
    </row>
    <row r="1192" spans="1:21" ht="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 s="9">
        <f t="shared" si="109"/>
        <v>135</v>
      </c>
      <c r="Q1192">
        <f t="shared" si="110"/>
        <v>51.92</v>
      </c>
      <c r="R1192">
        <f t="shared" si="114"/>
        <v>1</v>
      </c>
      <c r="S1192" s="12">
        <f t="shared" si="111"/>
        <v>41852.665798611109</v>
      </c>
      <c r="T1192" s="13">
        <f t="shared" si="112"/>
        <v>41882.665798611109</v>
      </c>
      <c r="U1192">
        <f t="shared" si="113"/>
        <v>2014</v>
      </c>
    </row>
    <row r="1193" spans="1:21" ht="60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 s="9">
        <f t="shared" si="109"/>
        <v>109</v>
      </c>
      <c r="Q1193">
        <f t="shared" si="110"/>
        <v>89.24</v>
      </c>
      <c r="R1193">
        <f t="shared" si="114"/>
        <v>0</v>
      </c>
      <c r="S1193" s="12">
        <f t="shared" si="111"/>
        <v>42419.603703703702</v>
      </c>
      <c r="T1193" s="13">
        <f t="shared" si="112"/>
        <v>42449.562037037031</v>
      </c>
      <c r="U1193">
        <f t="shared" si="113"/>
        <v>2016</v>
      </c>
    </row>
    <row r="1194" spans="1:21" ht="30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 s="9">
        <f t="shared" si="109"/>
        <v>290</v>
      </c>
      <c r="Q1194">
        <f t="shared" si="110"/>
        <v>19.329999999999998</v>
      </c>
      <c r="R1194">
        <f t="shared" si="114"/>
        <v>1</v>
      </c>
      <c r="S1194" s="12">
        <f t="shared" si="111"/>
        <v>42747.506689814814</v>
      </c>
      <c r="T1194" s="13">
        <f t="shared" si="112"/>
        <v>42777.506689814814</v>
      </c>
      <c r="U1194">
        <f t="shared" si="113"/>
        <v>2017</v>
      </c>
    </row>
    <row r="1195" spans="1:21" ht="60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 s="9">
        <f t="shared" si="109"/>
        <v>104</v>
      </c>
      <c r="Q1195">
        <f t="shared" si="110"/>
        <v>79.97</v>
      </c>
      <c r="R1195">
        <f t="shared" si="114"/>
        <v>0</v>
      </c>
      <c r="S1195" s="12">
        <f t="shared" si="111"/>
        <v>42409.776076388895</v>
      </c>
      <c r="T1195" s="13">
        <f t="shared" si="112"/>
        <v>42469.734409722223</v>
      </c>
      <c r="U1195">
        <f t="shared" si="113"/>
        <v>2016</v>
      </c>
    </row>
    <row r="1196" spans="1:21" ht="60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 s="9">
        <f t="shared" si="109"/>
        <v>322</v>
      </c>
      <c r="Q1196">
        <f t="shared" si="110"/>
        <v>56.41</v>
      </c>
      <c r="R1196">
        <f t="shared" si="114"/>
        <v>0</v>
      </c>
      <c r="S1196" s="12">
        <f t="shared" si="111"/>
        <v>42072.488182870366</v>
      </c>
      <c r="T1196" s="13">
        <f t="shared" si="112"/>
        <v>42102.488182870366</v>
      </c>
      <c r="U1196">
        <f t="shared" si="113"/>
        <v>2015</v>
      </c>
    </row>
    <row r="1197" spans="1:21" ht="60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 s="9">
        <f t="shared" si="109"/>
        <v>135</v>
      </c>
      <c r="Q1197">
        <f t="shared" si="110"/>
        <v>79.41</v>
      </c>
      <c r="R1197">
        <f t="shared" si="114"/>
        <v>0</v>
      </c>
      <c r="S1197" s="12">
        <f t="shared" si="111"/>
        <v>42298.34783564815</v>
      </c>
      <c r="T1197" s="13">
        <f t="shared" si="112"/>
        <v>42358.375</v>
      </c>
      <c r="U1197">
        <f t="shared" si="113"/>
        <v>2015</v>
      </c>
    </row>
    <row r="1198" spans="1:21" ht="30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 s="9">
        <f t="shared" si="109"/>
        <v>270</v>
      </c>
      <c r="Q1198">
        <f t="shared" si="110"/>
        <v>76.44</v>
      </c>
      <c r="R1198">
        <f t="shared" si="114"/>
        <v>0</v>
      </c>
      <c r="S1198" s="12">
        <f t="shared" si="111"/>
        <v>42326.818738425922</v>
      </c>
      <c r="T1198" s="13">
        <f t="shared" si="112"/>
        <v>42356.818738425922</v>
      </c>
      <c r="U1198">
        <f t="shared" si="113"/>
        <v>2015</v>
      </c>
    </row>
    <row r="1199" spans="1:21" ht="60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 s="9">
        <f t="shared" si="109"/>
        <v>253</v>
      </c>
      <c r="Q1199">
        <f t="shared" si="110"/>
        <v>121</v>
      </c>
      <c r="R1199">
        <f t="shared" si="114"/>
        <v>0</v>
      </c>
      <c r="S1199" s="12">
        <f t="shared" si="111"/>
        <v>42503.66474537037</v>
      </c>
      <c r="T1199" s="13">
        <f t="shared" si="112"/>
        <v>42534.249305555553</v>
      </c>
      <c r="U1199">
        <f t="shared" si="113"/>
        <v>2016</v>
      </c>
    </row>
    <row r="1200" spans="1:21" ht="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 s="9">
        <f t="shared" si="109"/>
        <v>261</v>
      </c>
      <c r="Q1200">
        <f t="shared" si="110"/>
        <v>54.62</v>
      </c>
      <c r="R1200">
        <f t="shared" si="114"/>
        <v>0</v>
      </c>
      <c r="S1200" s="12">
        <f t="shared" si="111"/>
        <v>42333.619050925925</v>
      </c>
      <c r="T1200" s="13">
        <f t="shared" si="112"/>
        <v>42369.125</v>
      </c>
      <c r="U1200">
        <f t="shared" si="113"/>
        <v>2015</v>
      </c>
    </row>
    <row r="1201" spans="1:21" ht="60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 s="9">
        <f t="shared" si="109"/>
        <v>101</v>
      </c>
      <c r="Q1201">
        <f t="shared" si="110"/>
        <v>299.22000000000003</v>
      </c>
      <c r="R1201">
        <f t="shared" si="114"/>
        <v>0</v>
      </c>
      <c r="S1201" s="12">
        <f t="shared" si="111"/>
        <v>42161.770833333328</v>
      </c>
      <c r="T1201" s="13">
        <f t="shared" si="112"/>
        <v>42193.770833333328</v>
      </c>
      <c r="U1201">
        <f t="shared" si="113"/>
        <v>2015</v>
      </c>
    </row>
    <row r="1202" spans="1:21" ht="60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 s="9">
        <f t="shared" si="109"/>
        <v>126</v>
      </c>
      <c r="Q1202">
        <f t="shared" si="110"/>
        <v>58.53</v>
      </c>
      <c r="R1202">
        <f t="shared" si="114"/>
        <v>0</v>
      </c>
      <c r="S1202" s="12">
        <f t="shared" si="111"/>
        <v>42089.477500000001</v>
      </c>
      <c r="T1202" s="13">
        <f t="shared" si="112"/>
        <v>42110.477500000001</v>
      </c>
      <c r="U1202">
        <f t="shared" si="113"/>
        <v>2015</v>
      </c>
    </row>
    <row r="1203" spans="1:21" ht="60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 s="9">
        <f t="shared" si="109"/>
        <v>102</v>
      </c>
      <c r="Q1203">
        <f t="shared" si="110"/>
        <v>55.37</v>
      </c>
      <c r="R1203">
        <f t="shared" si="114"/>
        <v>0</v>
      </c>
      <c r="S1203" s="12">
        <f t="shared" si="111"/>
        <v>42536.60701388889</v>
      </c>
      <c r="T1203" s="13">
        <f t="shared" si="112"/>
        <v>42566.60701388889</v>
      </c>
      <c r="U1203">
        <f t="shared" si="113"/>
        <v>2016</v>
      </c>
    </row>
    <row r="1204" spans="1:21" ht="60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 s="9">
        <f t="shared" si="109"/>
        <v>199</v>
      </c>
      <c r="Q1204">
        <f t="shared" si="110"/>
        <v>183.8</v>
      </c>
      <c r="R1204">
        <f t="shared" si="114"/>
        <v>0</v>
      </c>
      <c r="S1204" s="12">
        <f t="shared" si="111"/>
        <v>42152.288819444439</v>
      </c>
      <c r="T1204" s="13">
        <f t="shared" si="112"/>
        <v>42182.288819444439</v>
      </c>
      <c r="U1204">
        <f t="shared" si="113"/>
        <v>2015</v>
      </c>
    </row>
    <row r="1205" spans="1:21" ht="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 s="9">
        <f t="shared" si="109"/>
        <v>102</v>
      </c>
      <c r="Q1205">
        <f t="shared" si="110"/>
        <v>165.35</v>
      </c>
      <c r="R1205">
        <f t="shared" si="114"/>
        <v>0</v>
      </c>
      <c r="S1205" s="12">
        <f t="shared" si="111"/>
        <v>42125.614895833336</v>
      </c>
      <c r="T1205" s="13">
        <f t="shared" si="112"/>
        <v>42155.614895833336</v>
      </c>
      <c r="U1205">
        <f t="shared" si="113"/>
        <v>2015</v>
      </c>
    </row>
    <row r="1206" spans="1:21" ht="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 s="9">
        <f t="shared" si="109"/>
        <v>103</v>
      </c>
      <c r="Q1206">
        <f t="shared" si="110"/>
        <v>234.79</v>
      </c>
      <c r="R1206">
        <f t="shared" si="114"/>
        <v>0</v>
      </c>
      <c r="S1206" s="12">
        <f t="shared" si="111"/>
        <v>42297.748067129629</v>
      </c>
      <c r="T1206" s="13">
        <f t="shared" si="112"/>
        <v>42342.208333333328</v>
      </c>
      <c r="U1206">
        <f t="shared" si="113"/>
        <v>2015</v>
      </c>
    </row>
    <row r="1207" spans="1:21" ht="60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 s="9">
        <f t="shared" si="109"/>
        <v>101</v>
      </c>
      <c r="Q1207">
        <f t="shared" si="110"/>
        <v>211.48</v>
      </c>
      <c r="R1207">
        <f t="shared" si="114"/>
        <v>0</v>
      </c>
      <c r="S1207" s="12">
        <f t="shared" si="111"/>
        <v>42138.506377314814</v>
      </c>
      <c r="T1207" s="13">
        <f t="shared" si="112"/>
        <v>42168.506377314814</v>
      </c>
      <c r="U1207">
        <f t="shared" si="113"/>
        <v>2015</v>
      </c>
    </row>
    <row r="1208" spans="1:21" ht="60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 s="9">
        <f t="shared" si="109"/>
        <v>115</v>
      </c>
      <c r="Q1208">
        <f t="shared" si="110"/>
        <v>32.340000000000003</v>
      </c>
      <c r="R1208">
        <f t="shared" si="114"/>
        <v>1</v>
      </c>
      <c r="S1208" s="12">
        <f t="shared" si="111"/>
        <v>42772.776076388895</v>
      </c>
      <c r="T1208" s="13">
        <f t="shared" si="112"/>
        <v>42805.561805555553</v>
      </c>
      <c r="U1208">
        <f t="shared" si="113"/>
        <v>2017</v>
      </c>
    </row>
    <row r="1209" spans="1:21" ht="30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 s="9">
        <f t="shared" si="109"/>
        <v>104</v>
      </c>
      <c r="Q1209">
        <f t="shared" si="110"/>
        <v>123.38</v>
      </c>
      <c r="R1209">
        <f t="shared" si="114"/>
        <v>0</v>
      </c>
      <c r="S1209" s="12">
        <f t="shared" si="111"/>
        <v>42430.430243055554</v>
      </c>
      <c r="T1209" s="13">
        <f t="shared" si="112"/>
        <v>42460.416666666672</v>
      </c>
      <c r="U1209">
        <f t="shared" si="113"/>
        <v>2016</v>
      </c>
    </row>
    <row r="1210" spans="1:21" ht="60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 s="9">
        <f t="shared" si="109"/>
        <v>155</v>
      </c>
      <c r="Q1210">
        <f t="shared" si="110"/>
        <v>207.07</v>
      </c>
      <c r="R1210">
        <f t="shared" si="114"/>
        <v>0</v>
      </c>
      <c r="S1210" s="12">
        <f t="shared" si="111"/>
        <v>42423.709074074075</v>
      </c>
      <c r="T1210" s="13">
        <f t="shared" si="112"/>
        <v>42453.667407407411</v>
      </c>
      <c r="U1210">
        <f t="shared" si="113"/>
        <v>2016</v>
      </c>
    </row>
    <row r="1211" spans="1:21" ht="60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 s="9">
        <f t="shared" si="109"/>
        <v>106</v>
      </c>
      <c r="Q1211">
        <f t="shared" si="110"/>
        <v>138.26</v>
      </c>
      <c r="R1211">
        <f t="shared" si="114"/>
        <v>0</v>
      </c>
      <c r="S1211" s="12">
        <f t="shared" si="111"/>
        <v>42761.846122685187</v>
      </c>
      <c r="T1211" s="13">
        <f t="shared" si="112"/>
        <v>42791.846122685187</v>
      </c>
      <c r="U1211">
        <f t="shared" si="113"/>
        <v>2017</v>
      </c>
    </row>
    <row r="1212" spans="1:21" ht="30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 s="9">
        <f t="shared" si="109"/>
        <v>254</v>
      </c>
      <c r="Q1212">
        <f t="shared" si="110"/>
        <v>493.82</v>
      </c>
      <c r="R1212">
        <f t="shared" si="114"/>
        <v>0</v>
      </c>
      <c r="S1212" s="12">
        <f t="shared" si="111"/>
        <v>42132.941805555558</v>
      </c>
      <c r="T1212" s="13">
        <f t="shared" si="112"/>
        <v>42155.875</v>
      </c>
      <c r="U1212">
        <f t="shared" si="113"/>
        <v>2015</v>
      </c>
    </row>
    <row r="1213" spans="1:21" ht="60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 s="9">
        <f t="shared" si="109"/>
        <v>101</v>
      </c>
      <c r="Q1213">
        <f t="shared" si="110"/>
        <v>168.5</v>
      </c>
      <c r="R1213">
        <f t="shared" si="114"/>
        <v>0</v>
      </c>
      <c r="S1213" s="12">
        <f t="shared" si="111"/>
        <v>42515.866446759261</v>
      </c>
      <c r="T1213" s="13">
        <f t="shared" si="112"/>
        <v>42530.866446759261</v>
      </c>
      <c r="U1213">
        <f t="shared" si="113"/>
        <v>2016</v>
      </c>
    </row>
    <row r="1214" spans="1:21" ht="60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 s="9">
        <f t="shared" si="109"/>
        <v>129</v>
      </c>
      <c r="Q1214">
        <f t="shared" si="110"/>
        <v>38.869999999999997</v>
      </c>
      <c r="R1214">
        <f t="shared" si="114"/>
        <v>0</v>
      </c>
      <c r="S1214" s="12">
        <f t="shared" si="111"/>
        <v>42318.950173611112</v>
      </c>
      <c r="T1214" s="13">
        <f t="shared" si="112"/>
        <v>42335.041666666672</v>
      </c>
      <c r="U1214">
        <f t="shared" si="113"/>
        <v>2015</v>
      </c>
    </row>
    <row r="1215" spans="1:21" ht="60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 s="9">
        <f t="shared" si="109"/>
        <v>102</v>
      </c>
      <c r="Q1215">
        <f t="shared" si="110"/>
        <v>61.53</v>
      </c>
      <c r="R1215">
        <f t="shared" si="114"/>
        <v>0</v>
      </c>
      <c r="S1215" s="12">
        <f t="shared" si="111"/>
        <v>42731.755787037036</v>
      </c>
      <c r="T1215" s="13">
        <f t="shared" si="112"/>
        <v>42766.755787037036</v>
      </c>
      <c r="U1215">
        <f t="shared" si="113"/>
        <v>2016</v>
      </c>
    </row>
    <row r="1216" spans="1:21" ht="60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 s="9">
        <f t="shared" si="109"/>
        <v>132</v>
      </c>
      <c r="Q1216">
        <f t="shared" si="110"/>
        <v>105.44</v>
      </c>
      <c r="R1216">
        <f t="shared" si="114"/>
        <v>0</v>
      </c>
      <c r="S1216" s="12">
        <f t="shared" si="111"/>
        <v>42104.840335648143</v>
      </c>
      <c r="T1216" s="13">
        <f t="shared" si="112"/>
        <v>42164.840335648143</v>
      </c>
      <c r="U1216">
        <f t="shared" si="113"/>
        <v>2015</v>
      </c>
    </row>
    <row r="1217" spans="1:21" ht="60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 s="9">
        <f t="shared" si="109"/>
        <v>786</v>
      </c>
      <c r="Q1217">
        <f t="shared" si="110"/>
        <v>71.59</v>
      </c>
      <c r="R1217">
        <f t="shared" si="114"/>
        <v>0</v>
      </c>
      <c r="S1217" s="12">
        <f t="shared" si="111"/>
        <v>41759.923101851848</v>
      </c>
      <c r="T1217" s="13">
        <f t="shared" si="112"/>
        <v>41789.923101851848</v>
      </c>
      <c r="U1217">
        <f t="shared" si="113"/>
        <v>2014</v>
      </c>
    </row>
    <row r="1218" spans="1:21" ht="30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 s="9">
        <f t="shared" ref="P1218:P1281" si="115">ROUND(E1218/D1218*100,0)</f>
        <v>146</v>
      </c>
      <c r="Q1218">
        <f t="shared" ref="Q1218:Q1281" si="116">IFERROR(ROUND(E1218/L1218,2),0)</f>
        <v>91.88</v>
      </c>
      <c r="R1218">
        <f t="shared" si="114"/>
        <v>0</v>
      </c>
      <c r="S1218" s="12">
        <f t="shared" ref="S1218:S1281" si="117">(((J1218/60)/60)/24)+DATE(1970,1,1)</f>
        <v>42247.616400462968</v>
      </c>
      <c r="T1218" s="13">
        <f t="shared" ref="T1218:T1281" si="118">(((I1218/60)/60)/24)+DATE(1970,1,1)</f>
        <v>42279.960416666669</v>
      </c>
      <c r="U1218">
        <f t="shared" ref="U1218:U1281" si="119">YEAR(S1218)</f>
        <v>2015</v>
      </c>
    </row>
    <row r="1219" spans="1:21" ht="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 s="9">
        <f t="shared" si="115"/>
        <v>103</v>
      </c>
      <c r="Q1219">
        <f t="shared" si="116"/>
        <v>148.57</v>
      </c>
      <c r="R1219">
        <f t="shared" si="114"/>
        <v>0</v>
      </c>
      <c r="S1219" s="12">
        <f t="shared" si="117"/>
        <v>42535.809490740736</v>
      </c>
      <c r="T1219" s="13">
        <f t="shared" si="118"/>
        <v>42565.809490740736</v>
      </c>
      <c r="U1219">
        <f t="shared" si="119"/>
        <v>2016</v>
      </c>
    </row>
    <row r="1220" spans="1:21" ht="60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 s="9">
        <f t="shared" si="115"/>
        <v>172</v>
      </c>
      <c r="Q1220">
        <f t="shared" si="116"/>
        <v>174.21</v>
      </c>
      <c r="R1220">
        <f t="shared" si="114"/>
        <v>0</v>
      </c>
      <c r="S1220" s="12">
        <f t="shared" si="117"/>
        <v>42278.662037037036</v>
      </c>
      <c r="T1220" s="13">
        <f t="shared" si="118"/>
        <v>42309.125</v>
      </c>
      <c r="U1220">
        <f t="shared" si="119"/>
        <v>2015</v>
      </c>
    </row>
    <row r="1221" spans="1:21" ht="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 s="9">
        <f t="shared" si="115"/>
        <v>159</v>
      </c>
      <c r="Q1221">
        <f t="shared" si="116"/>
        <v>102.86</v>
      </c>
      <c r="R1221">
        <f t="shared" si="114"/>
        <v>0</v>
      </c>
      <c r="S1221" s="12">
        <f t="shared" si="117"/>
        <v>42633.461956018517</v>
      </c>
      <c r="T1221" s="13">
        <f t="shared" si="118"/>
        <v>42663.461956018517</v>
      </c>
      <c r="U1221">
        <f t="shared" si="119"/>
        <v>2016</v>
      </c>
    </row>
    <row r="1222" spans="1:21" ht="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 s="9">
        <f t="shared" si="115"/>
        <v>104</v>
      </c>
      <c r="Q1222">
        <f t="shared" si="116"/>
        <v>111.18</v>
      </c>
      <c r="R1222">
        <f t="shared" si="114"/>
        <v>0</v>
      </c>
      <c r="S1222" s="12">
        <f t="shared" si="117"/>
        <v>42211.628611111111</v>
      </c>
      <c r="T1222" s="13">
        <f t="shared" si="118"/>
        <v>42241.628611111111</v>
      </c>
      <c r="U1222">
        <f t="shared" si="119"/>
        <v>2015</v>
      </c>
    </row>
    <row r="1223" spans="1:21" ht="60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 s="9">
        <f t="shared" si="115"/>
        <v>111</v>
      </c>
      <c r="Q1223">
        <f t="shared" si="116"/>
        <v>23.8</v>
      </c>
      <c r="R1223">
        <f t="shared" si="114"/>
        <v>0</v>
      </c>
      <c r="S1223" s="12">
        <f t="shared" si="117"/>
        <v>42680.47555555556</v>
      </c>
      <c r="T1223" s="13">
        <f t="shared" si="118"/>
        <v>42708</v>
      </c>
      <c r="U1223">
        <f t="shared" si="119"/>
        <v>2016</v>
      </c>
    </row>
    <row r="1224" spans="1:21" ht="30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 s="9">
        <f t="shared" si="115"/>
        <v>280</v>
      </c>
      <c r="Q1224">
        <f t="shared" si="116"/>
        <v>81.27</v>
      </c>
      <c r="R1224">
        <f t="shared" si="114"/>
        <v>0</v>
      </c>
      <c r="S1224" s="12">
        <f t="shared" si="117"/>
        <v>42430.720451388886</v>
      </c>
      <c r="T1224" s="13">
        <f t="shared" si="118"/>
        <v>42461.166666666672</v>
      </c>
      <c r="U1224">
        <f t="shared" si="119"/>
        <v>2016</v>
      </c>
    </row>
    <row r="1225" spans="1:21" ht="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 s="9">
        <f t="shared" si="115"/>
        <v>112</v>
      </c>
      <c r="Q1225">
        <f t="shared" si="116"/>
        <v>116.21</v>
      </c>
      <c r="R1225">
        <f t="shared" si="114"/>
        <v>0</v>
      </c>
      <c r="S1225" s="12">
        <f t="shared" si="117"/>
        <v>42654.177187499998</v>
      </c>
      <c r="T1225" s="13">
        <f t="shared" si="118"/>
        <v>42684.218854166669</v>
      </c>
      <c r="U1225">
        <f t="shared" si="119"/>
        <v>2016</v>
      </c>
    </row>
    <row r="1226" spans="1:21" ht="30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 s="9">
        <f t="shared" si="115"/>
        <v>7</v>
      </c>
      <c r="Q1226">
        <f t="shared" si="116"/>
        <v>58.89</v>
      </c>
      <c r="R1226">
        <f t="shared" si="114"/>
        <v>0</v>
      </c>
      <c r="S1226" s="12">
        <f t="shared" si="117"/>
        <v>41736.549791666665</v>
      </c>
      <c r="T1226" s="13">
        <f t="shared" si="118"/>
        <v>41796.549791666665</v>
      </c>
      <c r="U1226">
        <f t="shared" si="119"/>
        <v>2014</v>
      </c>
    </row>
    <row r="1227" spans="1:21" ht="60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 s="9">
        <f t="shared" si="115"/>
        <v>4</v>
      </c>
      <c r="Q1227">
        <f t="shared" si="116"/>
        <v>44</v>
      </c>
      <c r="R1227">
        <f t="shared" si="114"/>
        <v>0</v>
      </c>
      <c r="S1227" s="12">
        <f t="shared" si="117"/>
        <v>41509.905995370369</v>
      </c>
      <c r="T1227" s="13">
        <f t="shared" si="118"/>
        <v>41569.905995370369</v>
      </c>
      <c r="U1227">
        <f t="shared" si="119"/>
        <v>2013</v>
      </c>
    </row>
    <row r="1228" spans="1:21" ht="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 s="9">
        <f t="shared" si="115"/>
        <v>4</v>
      </c>
      <c r="Q1228">
        <f t="shared" si="116"/>
        <v>48.43</v>
      </c>
      <c r="R1228">
        <f t="shared" si="114"/>
        <v>0</v>
      </c>
      <c r="S1228" s="12">
        <f t="shared" si="117"/>
        <v>41715.874780092592</v>
      </c>
      <c r="T1228" s="13">
        <f t="shared" si="118"/>
        <v>41750.041666666664</v>
      </c>
      <c r="U1228">
        <f t="shared" si="119"/>
        <v>2014</v>
      </c>
    </row>
    <row r="1229" spans="1:21" ht="60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 t="s">
        <v>7235</v>
      </c>
      <c r="M1229" t="b">
        <v>0</v>
      </c>
      <c r="N1229" t="s">
        <v>8281</v>
      </c>
      <c r="O1229" t="s">
        <v>8296</v>
      </c>
      <c r="P1229" s="9">
        <f t="shared" si="115"/>
        <v>0</v>
      </c>
      <c r="Q1229">
        <f t="shared" si="116"/>
        <v>0</v>
      </c>
      <c r="R1229">
        <f t="shared" si="114"/>
        <v>0</v>
      </c>
      <c r="S1229" s="12">
        <f t="shared" si="117"/>
        <v>41827.919166666667</v>
      </c>
      <c r="T1229" s="13">
        <f t="shared" si="118"/>
        <v>41858.291666666664</v>
      </c>
      <c r="U1229">
        <f t="shared" si="119"/>
        <v>2014</v>
      </c>
    </row>
    <row r="1230" spans="1:21" ht="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 s="9">
        <f t="shared" si="115"/>
        <v>29</v>
      </c>
      <c r="Q1230">
        <f t="shared" si="116"/>
        <v>61.04</v>
      </c>
      <c r="R1230">
        <f t="shared" si="114"/>
        <v>0</v>
      </c>
      <c r="S1230" s="12">
        <f t="shared" si="117"/>
        <v>40754.729259259257</v>
      </c>
      <c r="T1230" s="13">
        <f t="shared" si="118"/>
        <v>40814.729259259257</v>
      </c>
      <c r="U1230">
        <f t="shared" si="119"/>
        <v>2011</v>
      </c>
    </row>
    <row r="1231" spans="1:21" ht="60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 s="9">
        <f t="shared" si="115"/>
        <v>1</v>
      </c>
      <c r="Q1231">
        <f t="shared" si="116"/>
        <v>25</v>
      </c>
      <c r="R1231">
        <f t="shared" si="114"/>
        <v>0</v>
      </c>
      <c r="S1231" s="12">
        <f t="shared" si="117"/>
        <v>40985.459803240738</v>
      </c>
      <c r="T1231" s="13">
        <f t="shared" si="118"/>
        <v>41015.666666666664</v>
      </c>
      <c r="U1231">
        <f t="shared" si="119"/>
        <v>2012</v>
      </c>
    </row>
    <row r="1232" spans="1:21" ht="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 t="s">
        <v>7235</v>
      </c>
      <c r="M1232" t="b">
        <v>0</v>
      </c>
      <c r="N1232" t="s">
        <v>8281</v>
      </c>
      <c r="O1232" t="s">
        <v>8296</v>
      </c>
      <c r="P1232" s="9">
        <f t="shared" si="115"/>
        <v>0</v>
      </c>
      <c r="Q1232">
        <f t="shared" si="116"/>
        <v>0</v>
      </c>
      <c r="R1232">
        <f t="shared" si="114"/>
        <v>0</v>
      </c>
      <c r="S1232" s="12">
        <f t="shared" si="117"/>
        <v>40568.972569444442</v>
      </c>
      <c r="T1232" s="13">
        <f t="shared" si="118"/>
        <v>40598.972569444442</v>
      </c>
      <c r="U1232">
        <f t="shared" si="119"/>
        <v>2011</v>
      </c>
    </row>
    <row r="1233" spans="1:21" ht="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 t="s">
        <v>7235</v>
      </c>
      <c r="M1233" t="b">
        <v>0</v>
      </c>
      <c r="N1233" t="s">
        <v>8281</v>
      </c>
      <c r="O1233" t="s">
        <v>8296</v>
      </c>
      <c r="P1233" s="9">
        <f t="shared" si="115"/>
        <v>0</v>
      </c>
      <c r="Q1233">
        <f t="shared" si="116"/>
        <v>0</v>
      </c>
      <c r="R1233">
        <f t="shared" si="114"/>
        <v>0</v>
      </c>
      <c r="S1233" s="12">
        <f t="shared" si="117"/>
        <v>42193.941759259258</v>
      </c>
      <c r="T1233" s="13">
        <f t="shared" si="118"/>
        <v>42244.041666666672</v>
      </c>
      <c r="U1233">
        <f t="shared" si="119"/>
        <v>2015</v>
      </c>
    </row>
    <row r="1234" spans="1:21" ht="60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 s="9">
        <f t="shared" si="115"/>
        <v>1</v>
      </c>
      <c r="Q1234">
        <f t="shared" si="116"/>
        <v>40</v>
      </c>
      <c r="R1234">
        <f t="shared" si="114"/>
        <v>0</v>
      </c>
      <c r="S1234" s="12">
        <f t="shared" si="117"/>
        <v>41506.848032407412</v>
      </c>
      <c r="T1234" s="13">
        <f t="shared" si="118"/>
        <v>41553.848032407412</v>
      </c>
      <c r="U1234">
        <f t="shared" si="119"/>
        <v>2013</v>
      </c>
    </row>
    <row r="1235" spans="1:21" ht="60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 s="9">
        <f t="shared" si="115"/>
        <v>12</v>
      </c>
      <c r="Q1235">
        <f t="shared" si="116"/>
        <v>19.329999999999998</v>
      </c>
      <c r="R1235">
        <f t="shared" si="114"/>
        <v>0</v>
      </c>
      <c r="S1235" s="12">
        <f t="shared" si="117"/>
        <v>40939.948773148149</v>
      </c>
      <c r="T1235" s="13">
        <f t="shared" si="118"/>
        <v>40960.948773148149</v>
      </c>
      <c r="U1235">
        <f t="shared" si="119"/>
        <v>2012</v>
      </c>
    </row>
    <row r="1236" spans="1:21" ht="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 t="s">
        <v>7235</v>
      </c>
      <c r="M1236" t="b">
        <v>0</v>
      </c>
      <c r="N1236" t="s">
        <v>8281</v>
      </c>
      <c r="O1236" t="s">
        <v>8296</v>
      </c>
      <c r="P1236" s="9">
        <f t="shared" si="115"/>
        <v>0</v>
      </c>
      <c r="Q1236">
        <f t="shared" si="116"/>
        <v>0</v>
      </c>
      <c r="R1236">
        <f t="shared" si="114"/>
        <v>0</v>
      </c>
      <c r="S1236" s="12">
        <f t="shared" si="117"/>
        <v>42007.788680555561</v>
      </c>
      <c r="T1236" s="13">
        <f t="shared" si="118"/>
        <v>42037.788680555561</v>
      </c>
      <c r="U1236">
        <f t="shared" si="119"/>
        <v>2015</v>
      </c>
    </row>
    <row r="1237" spans="1:21" ht="60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 s="9">
        <f t="shared" si="115"/>
        <v>3</v>
      </c>
      <c r="Q1237">
        <f t="shared" si="116"/>
        <v>35</v>
      </c>
      <c r="R1237">
        <f t="shared" si="114"/>
        <v>0</v>
      </c>
      <c r="S1237" s="12">
        <f t="shared" si="117"/>
        <v>41583.135405092595</v>
      </c>
      <c r="T1237" s="13">
        <f t="shared" si="118"/>
        <v>41623.135405092595</v>
      </c>
      <c r="U1237">
        <f t="shared" si="119"/>
        <v>2013</v>
      </c>
    </row>
    <row r="1238" spans="1:21" ht="30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 t="s">
        <v>7235</v>
      </c>
      <c r="M1238" t="b">
        <v>0</v>
      </c>
      <c r="N1238" t="s">
        <v>8281</v>
      </c>
      <c r="O1238" t="s">
        <v>8296</v>
      </c>
      <c r="P1238" s="9">
        <f t="shared" si="115"/>
        <v>0</v>
      </c>
      <c r="Q1238">
        <f t="shared" si="116"/>
        <v>0</v>
      </c>
      <c r="R1238">
        <f t="shared" si="114"/>
        <v>0</v>
      </c>
      <c r="S1238" s="12">
        <f t="shared" si="117"/>
        <v>41110.680138888885</v>
      </c>
      <c r="T1238" s="13">
        <f t="shared" si="118"/>
        <v>41118.666666666664</v>
      </c>
      <c r="U1238">
        <f t="shared" si="119"/>
        <v>2012</v>
      </c>
    </row>
    <row r="1239" spans="1:21" ht="60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 t="s">
        <v>7235</v>
      </c>
      <c r="M1239" t="b">
        <v>0</v>
      </c>
      <c r="N1239" t="s">
        <v>8281</v>
      </c>
      <c r="O1239" t="s">
        <v>8296</v>
      </c>
      <c r="P1239" s="9">
        <f t="shared" si="115"/>
        <v>0</v>
      </c>
      <c r="Q1239">
        <f t="shared" si="116"/>
        <v>0</v>
      </c>
      <c r="R1239">
        <f t="shared" si="114"/>
        <v>0</v>
      </c>
      <c r="S1239" s="12">
        <f t="shared" si="117"/>
        <v>41125.283159722225</v>
      </c>
      <c r="T1239" s="13">
        <f t="shared" si="118"/>
        <v>41145.283159722225</v>
      </c>
      <c r="U1239">
        <f t="shared" si="119"/>
        <v>2012</v>
      </c>
    </row>
    <row r="1240" spans="1:21" ht="60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 s="9">
        <f t="shared" si="115"/>
        <v>18</v>
      </c>
      <c r="Q1240">
        <f t="shared" si="116"/>
        <v>59.33</v>
      </c>
      <c r="R1240">
        <f t="shared" si="114"/>
        <v>0</v>
      </c>
      <c r="S1240" s="12">
        <f t="shared" si="117"/>
        <v>40731.61037037037</v>
      </c>
      <c r="T1240" s="13">
        <f t="shared" si="118"/>
        <v>40761.61037037037</v>
      </c>
      <c r="U1240">
        <f t="shared" si="119"/>
        <v>2011</v>
      </c>
    </row>
    <row r="1241" spans="1:21" ht="30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 t="s">
        <v>7235</v>
      </c>
      <c r="M1241" t="b">
        <v>0</v>
      </c>
      <c r="N1241" t="s">
        <v>8281</v>
      </c>
      <c r="O1241" t="s">
        <v>8296</v>
      </c>
      <c r="P1241" s="9">
        <f t="shared" si="115"/>
        <v>0</v>
      </c>
      <c r="Q1241">
        <f t="shared" si="116"/>
        <v>0</v>
      </c>
      <c r="R1241">
        <f t="shared" si="114"/>
        <v>0</v>
      </c>
      <c r="S1241" s="12">
        <f t="shared" si="117"/>
        <v>40883.962581018517</v>
      </c>
      <c r="T1241" s="13">
        <f t="shared" si="118"/>
        <v>40913.962581018517</v>
      </c>
      <c r="U1241">
        <f t="shared" si="119"/>
        <v>2011</v>
      </c>
    </row>
    <row r="1242" spans="1:21" ht="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 s="9">
        <f t="shared" si="115"/>
        <v>3</v>
      </c>
      <c r="Q1242">
        <f t="shared" si="116"/>
        <v>30.13</v>
      </c>
      <c r="R1242">
        <f t="shared" si="114"/>
        <v>0</v>
      </c>
      <c r="S1242" s="12">
        <f t="shared" si="117"/>
        <v>41409.040011574078</v>
      </c>
      <c r="T1242" s="13">
        <f t="shared" si="118"/>
        <v>41467.910416666666</v>
      </c>
      <c r="U1242">
        <f t="shared" si="119"/>
        <v>2013</v>
      </c>
    </row>
    <row r="1243" spans="1:21" ht="60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 s="9">
        <f t="shared" si="115"/>
        <v>51</v>
      </c>
      <c r="Q1243">
        <f t="shared" si="116"/>
        <v>74.62</v>
      </c>
      <c r="R1243">
        <f t="shared" si="114"/>
        <v>0</v>
      </c>
      <c r="S1243" s="12">
        <f t="shared" si="117"/>
        <v>41923.837731481479</v>
      </c>
      <c r="T1243" s="13">
        <f t="shared" si="118"/>
        <v>41946.249305555553</v>
      </c>
      <c r="U1243">
        <f t="shared" si="119"/>
        <v>2014</v>
      </c>
    </row>
    <row r="1244" spans="1:21" ht="60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 s="9">
        <f t="shared" si="115"/>
        <v>1</v>
      </c>
      <c r="Q1244">
        <f t="shared" si="116"/>
        <v>5</v>
      </c>
      <c r="R1244">
        <f t="shared" si="114"/>
        <v>1</v>
      </c>
      <c r="S1244" s="12">
        <f t="shared" si="117"/>
        <v>40782.165532407409</v>
      </c>
      <c r="T1244" s="13">
        <f t="shared" si="118"/>
        <v>40797.554166666669</v>
      </c>
      <c r="U1244">
        <f t="shared" si="119"/>
        <v>2011</v>
      </c>
    </row>
    <row r="1245" spans="1:21" ht="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 s="9">
        <f t="shared" si="115"/>
        <v>14</v>
      </c>
      <c r="Q1245">
        <f t="shared" si="116"/>
        <v>44.5</v>
      </c>
      <c r="R1245">
        <f t="shared" si="114"/>
        <v>0</v>
      </c>
      <c r="S1245" s="12">
        <f t="shared" si="117"/>
        <v>40671.879293981481</v>
      </c>
      <c r="T1245" s="13">
        <f t="shared" si="118"/>
        <v>40732.875</v>
      </c>
      <c r="U1245">
        <f t="shared" si="119"/>
        <v>2011</v>
      </c>
    </row>
    <row r="1246" spans="1:21" ht="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 s="9">
        <f t="shared" si="115"/>
        <v>104</v>
      </c>
      <c r="Q1246">
        <f t="shared" si="116"/>
        <v>46.13</v>
      </c>
      <c r="R1246">
        <f t="shared" ref="R1246:R1285" si="120">IF(D1246&lt;1000,1,0)</f>
        <v>0</v>
      </c>
      <c r="S1246" s="12">
        <f t="shared" si="117"/>
        <v>41355.825497685182</v>
      </c>
      <c r="T1246" s="13">
        <f t="shared" si="118"/>
        <v>41386.875</v>
      </c>
      <c r="U1246">
        <f t="shared" si="119"/>
        <v>2013</v>
      </c>
    </row>
    <row r="1247" spans="1:21" ht="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 s="9">
        <f t="shared" si="115"/>
        <v>120</v>
      </c>
      <c r="Q1247">
        <f t="shared" si="116"/>
        <v>141.47</v>
      </c>
      <c r="R1247">
        <f t="shared" si="120"/>
        <v>0</v>
      </c>
      <c r="S1247" s="12">
        <f t="shared" si="117"/>
        <v>41774.599930555552</v>
      </c>
      <c r="T1247" s="13">
        <f t="shared" si="118"/>
        <v>41804.599930555552</v>
      </c>
      <c r="U1247">
        <f t="shared" si="119"/>
        <v>2014</v>
      </c>
    </row>
    <row r="1248" spans="1:21" ht="60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 s="9">
        <f t="shared" si="115"/>
        <v>117</v>
      </c>
      <c r="Q1248">
        <f t="shared" si="116"/>
        <v>75.48</v>
      </c>
      <c r="R1248">
        <f t="shared" si="120"/>
        <v>0</v>
      </c>
      <c r="S1248" s="12">
        <f t="shared" si="117"/>
        <v>40838.043391203704</v>
      </c>
      <c r="T1248" s="13">
        <f t="shared" si="118"/>
        <v>40883.085057870368</v>
      </c>
      <c r="U1248">
        <f t="shared" si="119"/>
        <v>2011</v>
      </c>
    </row>
    <row r="1249" spans="1:21" ht="30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 s="9">
        <f t="shared" si="115"/>
        <v>122</v>
      </c>
      <c r="Q1249">
        <f t="shared" si="116"/>
        <v>85.5</v>
      </c>
      <c r="R1249">
        <f t="shared" si="120"/>
        <v>0</v>
      </c>
      <c r="S1249" s="12">
        <f t="shared" si="117"/>
        <v>41370.292303240742</v>
      </c>
      <c r="T1249" s="13">
        <f t="shared" si="118"/>
        <v>41400.292303240742</v>
      </c>
      <c r="U1249">
        <f t="shared" si="119"/>
        <v>2013</v>
      </c>
    </row>
    <row r="1250" spans="1:21" ht="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 s="9">
        <f t="shared" si="115"/>
        <v>152</v>
      </c>
      <c r="Q1250">
        <f t="shared" si="116"/>
        <v>64.25</v>
      </c>
      <c r="R1250">
        <f t="shared" si="120"/>
        <v>0</v>
      </c>
      <c r="S1250" s="12">
        <f t="shared" si="117"/>
        <v>41767.656863425924</v>
      </c>
      <c r="T1250" s="13">
        <f t="shared" si="118"/>
        <v>41803.290972222225</v>
      </c>
      <c r="U1250">
        <f t="shared" si="119"/>
        <v>2014</v>
      </c>
    </row>
    <row r="1251" spans="1:21" ht="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 s="9">
        <f t="shared" si="115"/>
        <v>104</v>
      </c>
      <c r="Q1251">
        <f t="shared" si="116"/>
        <v>64.47</v>
      </c>
      <c r="R1251">
        <f t="shared" si="120"/>
        <v>0</v>
      </c>
      <c r="S1251" s="12">
        <f t="shared" si="117"/>
        <v>41067.74086805556</v>
      </c>
      <c r="T1251" s="13">
        <f t="shared" si="118"/>
        <v>41097.74086805556</v>
      </c>
      <c r="U1251">
        <f t="shared" si="119"/>
        <v>2012</v>
      </c>
    </row>
    <row r="1252" spans="1:21" ht="60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 s="9">
        <f t="shared" si="115"/>
        <v>200</v>
      </c>
      <c r="Q1252">
        <f t="shared" si="116"/>
        <v>118.2</v>
      </c>
      <c r="R1252">
        <f t="shared" si="120"/>
        <v>0</v>
      </c>
      <c r="S1252" s="12">
        <f t="shared" si="117"/>
        <v>41843.64271990741</v>
      </c>
      <c r="T1252" s="13">
        <f t="shared" si="118"/>
        <v>41888.64271990741</v>
      </c>
      <c r="U1252">
        <f t="shared" si="119"/>
        <v>2014</v>
      </c>
    </row>
    <row r="1253" spans="1:21" ht="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 s="9">
        <f t="shared" si="115"/>
        <v>102</v>
      </c>
      <c r="Q1253">
        <f t="shared" si="116"/>
        <v>82.54</v>
      </c>
      <c r="R1253">
        <f t="shared" si="120"/>
        <v>0</v>
      </c>
      <c r="S1253" s="12">
        <f t="shared" si="117"/>
        <v>40751.814432870371</v>
      </c>
      <c r="T1253" s="13">
        <f t="shared" si="118"/>
        <v>40811.814432870371</v>
      </c>
      <c r="U1253">
        <f t="shared" si="119"/>
        <v>2011</v>
      </c>
    </row>
    <row r="1254" spans="1:21" ht="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 s="9">
        <f t="shared" si="115"/>
        <v>138</v>
      </c>
      <c r="Q1254">
        <f t="shared" si="116"/>
        <v>34.17</v>
      </c>
      <c r="R1254">
        <f t="shared" si="120"/>
        <v>0</v>
      </c>
      <c r="S1254" s="12">
        <f t="shared" si="117"/>
        <v>41543.988067129627</v>
      </c>
      <c r="T1254" s="13">
        <f t="shared" si="118"/>
        <v>41571.988067129627</v>
      </c>
      <c r="U1254">
        <f t="shared" si="119"/>
        <v>2013</v>
      </c>
    </row>
    <row r="1255" spans="1:21" ht="60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 s="9">
        <f t="shared" si="115"/>
        <v>303833</v>
      </c>
      <c r="Q1255">
        <f t="shared" si="116"/>
        <v>42.73</v>
      </c>
      <c r="R1255">
        <f t="shared" si="120"/>
        <v>1</v>
      </c>
      <c r="S1255" s="12">
        <f t="shared" si="117"/>
        <v>41855.783645833333</v>
      </c>
      <c r="T1255" s="13">
        <f t="shared" si="118"/>
        <v>41885.783645833333</v>
      </c>
      <c r="U1255">
        <f t="shared" si="119"/>
        <v>2014</v>
      </c>
    </row>
    <row r="1256" spans="1:21" ht="60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 s="9">
        <f t="shared" si="115"/>
        <v>199</v>
      </c>
      <c r="Q1256">
        <f t="shared" si="116"/>
        <v>94.49</v>
      </c>
      <c r="R1256">
        <f t="shared" si="120"/>
        <v>0</v>
      </c>
      <c r="S1256" s="12">
        <f t="shared" si="117"/>
        <v>40487.621365740742</v>
      </c>
      <c r="T1256" s="13">
        <f t="shared" si="118"/>
        <v>40544.207638888889</v>
      </c>
      <c r="U1256">
        <f t="shared" si="119"/>
        <v>2010</v>
      </c>
    </row>
    <row r="1257" spans="1:21" ht="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 s="9">
        <f t="shared" si="115"/>
        <v>202</v>
      </c>
      <c r="Q1257">
        <f t="shared" si="116"/>
        <v>55.7</v>
      </c>
      <c r="R1257">
        <f t="shared" si="120"/>
        <v>0</v>
      </c>
      <c r="S1257" s="12">
        <f t="shared" si="117"/>
        <v>41579.845509259263</v>
      </c>
      <c r="T1257" s="13">
        <f t="shared" si="118"/>
        <v>41609.887175925927</v>
      </c>
      <c r="U1257">
        <f t="shared" si="119"/>
        <v>2013</v>
      </c>
    </row>
    <row r="1258" spans="1:21" ht="60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 s="9">
        <f t="shared" si="115"/>
        <v>118</v>
      </c>
      <c r="Q1258">
        <f t="shared" si="116"/>
        <v>98.03</v>
      </c>
      <c r="R1258">
        <f t="shared" si="120"/>
        <v>0</v>
      </c>
      <c r="S1258" s="12">
        <f t="shared" si="117"/>
        <v>40921.919340277782</v>
      </c>
      <c r="T1258" s="13">
        <f t="shared" si="118"/>
        <v>40951.919340277782</v>
      </c>
      <c r="U1258">
        <f t="shared" si="119"/>
        <v>2012</v>
      </c>
    </row>
    <row r="1259" spans="1:21" ht="60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 s="9">
        <f t="shared" si="115"/>
        <v>295</v>
      </c>
      <c r="Q1259">
        <f t="shared" si="116"/>
        <v>92.1</v>
      </c>
      <c r="R1259">
        <f t="shared" si="120"/>
        <v>0</v>
      </c>
      <c r="S1259" s="12">
        <f t="shared" si="117"/>
        <v>40587.085532407407</v>
      </c>
      <c r="T1259" s="13">
        <f t="shared" si="118"/>
        <v>40636.043865740743</v>
      </c>
      <c r="U1259">
        <f t="shared" si="119"/>
        <v>2011</v>
      </c>
    </row>
    <row r="1260" spans="1:21" ht="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 s="9">
        <f t="shared" si="115"/>
        <v>213</v>
      </c>
      <c r="Q1260">
        <f t="shared" si="116"/>
        <v>38.18</v>
      </c>
      <c r="R1260">
        <f t="shared" si="120"/>
        <v>0</v>
      </c>
      <c r="S1260" s="12">
        <f t="shared" si="117"/>
        <v>41487.611250000002</v>
      </c>
      <c r="T1260" s="13">
        <f t="shared" si="118"/>
        <v>41517.611250000002</v>
      </c>
      <c r="U1260">
        <f t="shared" si="119"/>
        <v>2013</v>
      </c>
    </row>
    <row r="1261" spans="1:21" ht="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 s="9">
        <f t="shared" si="115"/>
        <v>104</v>
      </c>
      <c r="Q1261">
        <f t="shared" si="116"/>
        <v>27.15</v>
      </c>
      <c r="R1261">
        <f t="shared" si="120"/>
        <v>0</v>
      </c>
      <c r="S1261" s="12">
        <f t="shared" si="117"/>
        <v>41766.970648148148</v>
      </c>
      <c r="T1261" s="13">
        <f t="shared" si="118"/>
        <v>41799.165972222225</v>
      </c>
      <c r="U1261">
        <f t="shared" si="119"/>
        <v>2014</v>
      </c>
    </row>
    <row r="1262" spans="1:21" ht="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 s="9">
        <f t="shared" si="115"/>
        <v>114</v>
      </c>
      <c r="Q1262">
        <f t="shared" si="116"/>
        <v>50.69</v>
      </c>
      <c r="R1262">
        <f t="shared" si="120"/>
        <v>0</v>
      </c>
      <c r="S1262" s="12">
        <f t="shared" si="117"/>
        <v>41666.842824074076</v>
      </c>
      <c r="T1262" s="13">
        <f t="shared" si="118"/>
        <v>41696.842824074076</v>
      </c>
      <c r="U1262">
        <f t="shared" si="119"/>
        <v>2014</v>
      </c>
    </row>
    <row r="1263" spans="1:21" ht="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 s="9">
        <f t="shared" si="115"/>
        <v>101</v>
      </c>
      <c r="Q1263">
        <f t="shared" si="116"/>
        <v>38.94</v>
      </c>
      <c r="R1263">
        <f t="shared" si="120"/>
        <v>0</v>
      </c>
      <c r="S1263" s="12">
        <f t="shared" si="117"/>
        <v>41638.342905092592</v>
      </c>
      <c r="T1263" s="13">
        <f t="shared" si="118"/>
        <v>41668.342905092592</v>
      </c>
      <c r="U1263">
        <f t="shared" si="119"/>
        <v>2013</v>
      </c>
    </row>
    <row r="1264" spans="1:21" ht="60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 s="9">
        <f t="shared" si="115"/>
        <v>125</v>
      </c>
      <c r="Q1264">
        <f t="shared" si="116"/>
        <v>77.64</v>
      </c>
      <c r="R1264">
        <f t="shared" si="120"/>
        <v>0</v>
      </c>
      <c r="S1264" s="12">
        <f t="shared" si="117"/>
        <v>41656.762638888889</v>
      </c>
      <c r="T1264" s="13">
        <f t="shared" si="118"/>
        <v>41686.762638888889</v>
      </c>
      <c r="U1264">
        <f t="shared" si="119"/>
        <v>2014</v>
      </c>
    </row>
    <row r="1265" spans="1:21" ht="30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 s="9">
        <f t="shared" si="115"/>
        <v>119</v>
      </c>
      <c r="Q1265">
        <f t="shared" si="116"/>
        <v>43.54</v>
      </c>
      <c r="R1265">
        <f t="shared" si="120"/>
        <v>0</v>
      </c>
      <c r="S1265" s="12">
        <f t="shared" si="117"/>
        <v>41692.084143518521</v>
      </c>
      <c r="T1265" s="13">
        <f t="shared" si="118"/>
        <v>41727.041666666664</v>
      </c>
      <c r="U1265">
        <f t="shared" si="119"/>
        <v>2014</v>
      </c>
    </row>
    <row r="1266" spans="1:21" ht="60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 s="9">
        <f t="shared" si="115"/>
        <v>166</v>
      </c>
      <c r="Q1266">
        <f t="shared" si="116"/>
        <v>31.82</v>
      </c>
      <c r="R1266">
        <f t="shared" si="120"/>
        <v>1</v>
      </c>
      <c r="S1266" s="12">
        <f t="shared" si="117"/>
        <v>41547.662997685184</v>
      </c>
      <c r="T1266" s="13">
        <f t="shared" si="118"/>
        <v>41576.662997685184</v>
      </c>
      <c r="U1266">
        <f t="shared" si="119"/>
        <v>2013</v>
      </c>
    </row>
    <row r="1267" spans="1:21" ht="60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 s="9">
        <f t="shared" si="115"/>
        <v>119</v>
      </c>
      <c r="Q1267">
        <f t="shared" si="116"/>
        <v>63.18</v>
      </c>
      <c r="R1267">
        <f t="shared" si="120"/>
        <v>0</v>
      </c>
      <c r="S1267" s="12">
        <f t="shared" si="117"/>
        <v>40465.655266203699</v>
      </c>
      <c r="T1267" s="13">
        <f t="shared" si="118"/>
        <v>40512.655266203699</v>
      </c>
      <c r="U1267">
        <f t="shared" si="119"/>
        <v>2010</v>
      </c>
    </row>
    <row r="1268" spans="1:21" ht="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 s="9">
        <f t="shared" si="115"/>
        <v>100</v>
      </c>
      <c r="Q1268">
        <f t="shared" si="116"/>
        <v>190.9</v>
      </c>
      <c r="R1268">
        <f t="shared" si="120"/>
        <v>0</v>
      </c>
      <c r="S1268" s="12">
        <f t="shared" si="117"/>
        <v>41620.87667824074</v>
      </c>
      <c r="T1268" s="13">
        <f t="shared" si="118"/>
        <v>41650.87667824074</v>
      </c>
      <c r="U1268">
        <f t="shared" si="119"/>
        <v>2013</v>
      </c>
    </row>
    <row r="1269" spans="1:21" ht="60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 s="9">
        <f t="shared" si="115"/>
        <v>102</v>
      </c>
      <c r="Q1269">
        <f t="shared" si="116"/>
        <v>140.86000000000001</v>
      </c>
      <c r="R1269">
        <f t="shared" si="120"/>
        <v>0</v>
      </c>
      <c r="S1269" s="12">
        <f t="shared" si="117"/>
        <v>41449.585162037038</v>
      </c>
      <c r="T1269" s="13">
        <f t="shared" si="118"/>
        <v>41479.585162037038</v>
      </c>
      <c r="U1269">
        <f t="shared" si="119"/>
        <v>2013</v>
      </c>
    </row>
    <row r="1270" spans="1:21" ht="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 s="9">
        <f t="shared" si="115"/>
        <v>117</v>
      </c>
      <c r="Q1270">
        <f t="shared" si="116"/>
        <v>76.92</v>
      </c>
      <c r="R1270">
        <f t="shared" si="120"/>
        <v>0</v>
      </c>
      <c r="S1270" s="12">
        <f t="shared" si="117"/>
        <v>41507.845451388886</v>
      </c>
      <c r="T1270" s="13">
        <f t="shared" si="118"/>
        <v>41537.845451388886</v>
      </c>
      <c r="U1270">
        <f t="shared" si="119"/>
        <v>2013</v>
      </c>
    </row>
    <row r="1271" spans="1:21" ht="60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 s="9">
        <f t="shared" si="115"/>
        <v>109</v>
      </c>
      <c r="Q1271">
        <f t="shared" si="116"/>
        <v>99.16</v>
      </c>
      <c r="R1271">
        <f t="shared" si="120"/>
        <v>0</v>
      </c>
      <c r="S1271" s="12">
        <f t="shared" si="117"/>
        <v>42445.823055555549</v>
      </c>
      <c r="T1271" s="13">
        <f t="shared" si="118"/>
        <v>42476</v>
      </c>
      <c r="U1271">
        <f t="shared" si="119"/>
        <v>2016</v>
      </c>
    </row>
    <row r="1272" spans="1:21" ht="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 s="9">
        <f t="shared" si="115"/>
        <v>115</v>
      </c>
      <c r="Q1272">
        <f t="shared" si="116"/>
        <v>67.88</v>
      </c>
      <c r="R1272">
        <f t="shared" si="120"/>
        <v>0</v>
      </c>
      <c r="S1272" s="12">
        <f t="shared" si="117"/>
        <v>40933.856967592597</v>
      </c>
      <c r="T1272" s="13">
        <f t="shared" si="118"/>
        <v>40993.815300925926</v>
      </c>
      <c r="U1272">
        <f t="shared" si="119"/>
        <v>2012</v>
      </c>
    </row>
    <row r="1273" spans="1:21" ht="60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 s="9">
        <f t="shared" si="115"/>
        <v>102</v>
      </c>
      <c r="Q1273">
        <f t="shared" si="116"/>
        <v>246.29</v>
      </c>
      <c r="R1273">
        <f t="shared" si="120"/>
        <v>0</v>
      </c>
      <c r="S1273" s="12">
        <f t="shared" si="117"/>
        <v>41561.683553240742</v>
      </c>
      <c r="T1273" s="13">
        <f t="shared" si="118"/>
        <v>41591.725219907406</v>
      </c>
      <c r="U1273">
        <f t="shared" si="119"/>
        <v>2013</v>
      </c>
    </row>
    <row r="1274" spans="1:21" ht="60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 s="9">
        <f t="shared" si="115"/>
        <v>106</v>
      </c>
      <c r="Q1274">
        <f t="shared" si="116"/>
        <v>189.29</v>
      </c>
      <c r="R1274">
        <f t="shared" si="120"/>
        <v>0</v>
      </c>
      <c r="S1274" s="12">
        <f t="shared" si="117"/>
        <v>40274.745127314818</v>
      </c>
      <c r="T1274" s="13">
        <f t="shared" si="118"/>
        <v>40344.166666666664</v>
      </c>
      <c r="U1274">
        <f t="shared" si="119"/>
        <v>2010</v>
      </c>
    </row>
    <row r="1275" spans="1:21" ht="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 s="9">
        <f t="shared" si="115"/>
        <v>104</v>
      </c>
      <c r="Q1275">
        <f t="shared" si="116"/>
        <v>76.67</v>
      </c>
      <c r="R1275">
        <f t="shared" si="120"/>
        <v>0</v>
      </c>
      <c r="S1275" s="12">
        <f t="shared" si="117"/>
        <v>41852.730219907404</v>
      </c>
      <c r="T1275" s="13">
        <f t="shared" si="118"/>
        <v>41882.730219907404</v>
      </c>
      <c r="U1275">
        <f t="shared" si="119"/>
        <v>2014</v>
      </c>
    </row>
    <row r="1276" spans="1:21" ht="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 s="9">
        <f t="shared" si="115"/>
        <v>155</v>
      </c>
      <c r="Q1276">
        <f t="shared" si="116"/>
        <v>82.96</v>
      </c>
      <c r="R1276">
        <f t="shared" si="120"/>
        <v>0</v>
      </c>
      <c r="S1276" s="12">
        <f t="shared" si="117"/>
        <v>41116.690104166664</v>
      </c>
      <c r="T1276" s="13">
        <f t="shared" si="118"/>
        <v>41151.690104166664</v>
      </c>
      <c r="U1276">
        <f t="shared" si="119"/>
        <v>2012</v>
      </c>
    </row>
    <row r="1277" spans="1:21" ht="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 s="9">
        <f t="shared" si="115"/>
        <v>162</v>
      </c>
      <c r="Q1277">
        <f t="shared" si="116"/>
        <v>62.52</v>
      </c>
      <c r="R1277">
        <f t="shared" si="120"/>
        <v>0</v>
      </c>
      <c r="S1277" s="12">
        <f t="shared" si="117"/>
        <v>41458.867905092593</v>
      </c>
      <c r="T1277" s="13">
        <f t="shared" si="118"/>
        <v>41493.867905092593</v>
      </c>
      <c r="U1277">
        <f t="shared" si="119"/>
        <v>2013</v>
      </c>
    </row>
    <row r="1278" spans="1:21" ht="30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 s="9">
        <f t="shared" si="115"/>
        <v>104</v>
      </c>
      <c r="Q1278">
        <f t="shared" si="116"/>
        <v>46.07</v>
      </c>
      <c r="R1278">
        <f t="shared" si="120"/>
        <v>0</v>
      </c>
      <c r="S1278" s="12">
        <f t="shared" si="117"/>
        <v>40007.704247685186</v>
      </c>
      <c r="T1278" s="13">
        <f t="shared" si="118"/>
        <v>40057.166666666664</v>
      </c>
      <c r="U1278">
        <f t="shared" si="119"/>
        <v>2009</v>
      </c>
    </row>
    <row r="1279" spans="1:21" ht="60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 s="9">
        <f t="shared" si="115"/>
        <v>106</v>
      </c>
      <c r="Q1279">
        <f t="shared" si="116"/>
        <v>38.54</v>
      </c>
      <c r="R1279">
        <f t="shared" si="120"/>
        <v>0</v>
      </c>
      <c r="S1279" s="12">
        <f t="shared" si="117"/>
        <v>41121.561886574076</v>
      </c>
      <c r="T1279" s="13">
        <f t="shared" si="118"/>
        <v>41156.561886574076</v>
      </c>
      <c r="U1279">
        <f t="shared" si="119"/>
        <v>2012</v>
      </c>
    </row>
    <row r="1280" spans="1:21" ht="60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 s="9">
        <f t="shared" si="115"/>
        <v>155</v>
      </c>
      <c r="Q1280">
        <f t="shared" si="116"/>
        <v>53.01</v>
      </c>
      <c r="R1280">
        <f t="shared" si="120"/>
        <v>0</v>
      </c>
      <c r="S1280" s="12">
        <f t="shared" si="117"/>
        <v>41786.555162037039</v>
      </c>
      <c r="T1280" s="13">
        <f t="shared" si="118"/>
        <v>41815.083333333336</v>
      </c>
      <c r="U1280">
        <f t="shared" si="119"/>
        <v>2014</v>
      </c>
    </row>
    <row r="1281" spans="1:21" ht="60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 s="9">
        <f t="shared" si="115"/>
        <v>111</v>
      </c>
      <c r="Q1281">
        <f t="shared" si="116"/>
        <v>73.36</v>
      </c>
      <c r="R1281">
        <f t="shared" si="120"/>
        <v>0</v>
      </c>
      <c r="S1281" s="12">
        <f t="shared" si="117"/>
        <v>41682.099189814813</v>
      </c>
      <c r="T1281" s="13">
        <f t="shared" si="118"/>
        <v>41722.057523148149</v>
      </c>
      <c r="U1281">
        <f t="shared" si="119"/>
        <v>2014</v>
      </c>
    </row>
    <row r="1282" spans="1:21" ht="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 s="9">
        <f t="shared" ref="P1282:P1345" si="121">ROUND(E1282/D1282*100,0)</f>
        <v>111</v>
      </c>
      <c r="Q1282">
        <f t="shared" ref="Q1282:Q1345" si="122">IFERROR(ROUND(E1282/L1282,2),0)</f>
        <v>127.98</v>
      </c>
      <c r="R1282">
        <f t="shared" si="120"/>
        <v>0</v>
      </c>
      <c r="S1282" s="12">
        <f t="shared" ref="S1282:S1345" si="123">(((J1282/60)/60)/24)+DATE(1970,1,1)</f>
        <v>40513.757569444446</v>
      </c>
      <c r="T1282" s="13">
        <f t="shared" ref="T1282:T1345" si="124">(((I1282/60)/60)/24)+DATE(1970,1,1)</f>
        <v>40603.757569444446</v>
      </c>
      <c r="U1282">
        <f t="shared" ref="U1282:U1345" si="125">YEAR(S1282)</f>
        <v>2010</v>
      </c>
    </row>
    <row r="1283" spans="1:21" ht="60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 s="9">
        <f t="shared" si="121"/>
        <v>111</v>
      </c>
      <c r="Q1283">
        <f t="shared" si="122"/>
        <v>104.73</v>
      </c>
      <c r="R1283">
        <f t="shared" si="120"/>
        <v>0</v>
      </c>
      <c r="S1283" s="12">
        <f t="shared" si="123"/>
        <v>41463.743472222224</v>
      </c>
      <c r="T1283" s="13">
        <f t="shared" si="124"/>
        <v>41483.743472222224</v>
      </c>
      <c r="U1283">
        <f t="shared" si="125"/>
        <v>2013</v>
      </c>
    </row>
    <row r="1284" spans="1:21" ht="60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 s="9">
        <f t="shared" si="121"/>
        <v>124</v>
      </c>
      <c r="Q1284">
        <f t="shared" si="122"/>
        <v>67.67</v>
      </c>
      <c r="R1284">
        <f t="shared" si="120"/>
        <v>0</v>
      </c>
      <c r="S1284" s="12">
        <f t="shared" si="123"/>
        <v>41586.475173611114</v>
      </c>
      <c r="T1284" s="13">
        <f t="shared" si="124"/>
        <v>41617.207638888889</v>
      </c>
      <c r="U1284">
        <f t="shared" si="125"/>
        <v>2013</v>
      </c>
    </row>
    <row r="1285" spans="1:21" ht="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 s="9">
        <f t="shared" si="121"/>
        <v>211</v>
      </c>
      <c r="Q1285">
        <f t="shared" si="122"/>
        <v>95.93</v>
      </c>
      <c r="R1285">
        <f t="shared" si="120"/>
        <v>0</v>
      </c>
      <c r="S1285" s="12">
        <f t="shared" si="123"/>
        <v>41320.717465277776</v>
      </c>
      <c r="T1285" s="13">
        <f t="shared" si="124"/>
        <v>41344.166666666664</v>
      </c>
      <c r="U1285">
        <f t="shared" si="125"/>
        <v>2013</v>
      </c>
    </row>
    <row r="1286" spans="1:21" ht="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 s="9">
        <f t="shared" si="121"/>
        <v>101</v>
      </c>
      <c r="Q1286">
        <f t="shared" si="122"/>
        <v>65.16</v>
      </c>
      <c r="R1286" t="s">
        <v>8360</v>
      </c>
      <c r="S1286" s="12">
        <f t="shared" si="123"/>
        <v>42712.23474537037</v>
      </c>
      <c r="T1286" s="13">
        <f t="shared" si="124"/>
        <v>42735.707638888889</v>
      </c>
      <c r="U1286">
        <f t="shared" si="125"/>
        <v>2016</v>
      </c>
    </row>
    <row r="1287" spans="1:21" ht="60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 s="9">
        <f t="shared" si="121"/>
        <v>102</v>
      </c>
      <c r="Q1287">
        <f t="shared" si="122"/>
        <v>32.270000000000003</v>
      </c>
      <c r="R1287" t="s">
        <v>8360</v>
      </c>
      <c r="S1287" s="12">
        <f t="shared" si="123"/>
        <v>42160.583043981482</v>
      </c>
      <c r="T1287" s="13">
        <f t="shared" si="124"/>
        <v>42175.583043981482</v>
      </c>
      <c r="U1287">
        <f t="shared" si="125"/>
        <v>2015</v>
      </c>
    </row>
    <row r="1288" spans="1:21" ht="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 s="9">
        <f t="shared" si="121"/>
        <v>108</v>
      </c>
      <c r="Q1288">
        <f t="shared" si="122"/>
        <v>81.25</v>
      </c>
      <c r="R1288" t="s">
        <v>8360</v>
      </c>
      <c r="S1288" s="12">
        <f t="shared" si="123"/>
        <v>42039.384571759263</v>
      </c>
      <c r="T1288" s="13">
        <f t="shared" si="124"/>
        <v>42052.583333333328</v>
      </c>
      <c r="U1288">
        <f t="shared" si="125"/>
        <v>2015</v>
      </c>
    </row>
    <row r="1289" spans="1:21" ht="90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 s="9">
        <f t="shared" si="121"/>
        <v>242</v>
      </c>
      <c r="Q1289">
        <f t="shared" si="122"/>
        <v>24.2</v>
      </c>
      <c r="R1289" t="s">
        <v>8359</v>
      </c>
      <c r="S1289" s="12">
        <f t="shared" si="123"/>
        <v>42107.621018518519</v>
      </c>
      <c r="T1289" s="13">
        <f t="shared" si="124"/>
        <v>42167.621018518519</v>
      </c>
      <c r="U1289">
        <f t="shared" si="125"/>
        <v>2015</v>
      </c>
    </row>
    <row r="1290" spans="1:21" ht="60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 s="9">
        <f t="shared" si="121"/>
        <v>100</v>
      </c>
      <c r="Q1290">
        <f t="shared" si="122"/>
        <v>65.87</v>
      </c>
      <c r="R1290" t="s">
        <v>8360</v>
      </c>
      <c r="S1290" s="12">
        <f t="shared" si="123"/>
        <v>42561.154664351852</v>
      </c>
      <c r="T1290" s="13">
        <f t="shared" si="124"/>
        <v>42592.166666666672</v>
      </c>
      <c r="U1290">
        <f t="shared" si="125"/>
        <v>2016</v>
      </c>
    </row>
    <row r="1291" spans="1:21" ht="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 s="9">
        <f t="shared" si="121"/>
        <v>125</v>
      </c>
      <c r="Q1291">
        <f t="shared" si="122"/>
        <v>36.08</v>
      </c>
      <c r="R1291" t="s">
        <v>8360</v>
      </c>
      <c r="S1291" s="12">
        <f t="shared" si="123"/>
        <v>42709.134780092587</v>
      </c>
      <c r="T1291" s="13">
        <f t="shared" si="124"/>
        <v>42739.134780092587</v>
      </c>
      <c r="U1291">
        <f t="shared" si="125"/>
        <v>2016</v>
      </c>
    </row>
    <row r="1292" spans="1:21" ht="30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 s="9">
        <f t="shared" si="121"/>
        <v>109</v>
      </c>
      <c r="Q1292">
        <f t="shared" si="122"/>
        <v>44.19</v>
      </c>
      <c r="R1292" t="s">
        <v>8360</v>
      </c>
      <c r="S1292" s="12">
        <f t="shared" si="123"/>
        <v>42086.614942129629</v>
      </c>
      <c r="T1292" s="13">
        <f t="shared" si="124"/>
        <v>42117.290972222225</v>
      </c>
      <c r="U1292">
        <f t="shared" si="125"/>
        <v>2015</v>
      </c>
    </row>
    <row r="1293" spans="1:21" ht="60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 s="9">
        <f t="shared" si="121"/>
        <v>146</v>
      </c>
      <c r="Q1293">
        <f t="shared" si="122"/>
        <v>104.07</v>
      </c>
      <c r="R1293" t="s">
        <v>8360</v>
      </c>
      <c r="S1293" s="12">
        <f t="shared" si="123"/>
        <v>42064.652673611112</v>
      </c>
      <c r="T1293" s="13">
        <f t="shared" si="124"/>
        <v>42101.291666666672</v>
      </c>
      <c r="U1293">
        <f t="shared" si="125"/>
        <v>2015</v>
      </c>
    </row>
    <row r="1294" spans="1:21" ht="60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 s="9">
        <f t="shared" si="121"/>
        <v>110</v>
      </c>
      <c r="Q1294">
        <f t="shared" si="122"/>
        <v>35.96</v>
      </c>
      <c r="R1294" t="s">
        <v>8360</v>
      </c>
      <c r="S1294" s="12">
        <f t="shared" si="123"/>
        <v>42256.764212962968</v>
      </c>
      <c r="T1294" s="13">
        <f t="shared" si="124"/>
        <v>42283.957638888889</v>
      </c>
      <c r="U1294">
        <f t="shared" si="125"/>
        <v>2015</v>
      </c>
    </row>
    <row r="1295" spans="1:21" ht="60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 s="9">
        <f t="shared" si="121"/>
        <v>102</v>
      </c>
      <c r="Q1295">
        <f t="shared" si="122"/>
        <v>127.79</v>
      </c>
      <c r="R1295" t="s">
        <v>8363</v>
      </c>
      <c r="S1295" s="12">
        <f t="shared" si="123"/>
        <v>42292.701053240744</v>
      </c>
      <c r="T1295" s="13">
        <f t="shared" si="124"/>
        <v>42322.742719907401</v>
      </c>
      <c r="U1295">
        <f t="shared" si="125"/>
        <v>2015</v>
      </c>
    </row>
    <row r="1296" spans="1:21" ht="60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 s="9">
        <f t="shared" si="121"/>
        <v>122</v>
      </c>
      <c r="Q1296">
        <f t="shared" si="122"/>
        <v>27.73</v>
      </c>
      <c r="R1296" t="s">
        <v>8359</v>
      </c>
      <c r="S1296" s="12">
        <f t="shared" si="123"/>
        <v>42278.453668981485</v>
      </c>
      <c r="T1296" s="13">
        <f t="shared" si="124"/>
        <v>42296.458333333328</v>
      </c>
      <c r="U1296">
        <f t="shared" si="125"/>
        <v>2015</v>
      </c>
    </row>
    <row r="1297" spans="1:21" ht="60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 s="9">
        <f t="shared" si="121"/>
        <v>102</v>
      </c>
      <c r="Q1297">
        <f t="shared" si="122"/>
        <v>39.83</v>
      </c>
      <c r="R1297" t="s">
        <v>8360</v>
      </c>
      <c r="S1297" s="12">
        <f t="shared" si="123"/>
        <v>42184.572881944448</v>
      </c>
      <c r="T1297" s="13">
        <f t="shared" si="124"/>
        <v>42214.708333333328</v>
      </c>
      <c r="U1297">
        <f t="shared" si="125"/>
        <v>2015</v>
      </c>
    </row>
    <row r="1298" spans="1:21" ht="60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 s="9">
        <f t="shared" si="121"/>
        <v>141</v>
      </c>
      <c r="Q1298">
        <f t="shared" si="122"/>
        <v>52.17</v>
      </c>
      <c r="R1298" t="s">
        <v>8359</v>
      </c>
      <c r="S1298" s="12">
        <f t="shared" si="123"/>
        <v>42423.050613425927</v>
      </c>
      <c r="T1298" s="13">
        <f t="shared" si="124"/>
        <v>42443.008946759262</v>
      </c>
      <c r="U1298">
        <f t="shared" si="125"/>
        <v>2016</v>
      </c>
    </row>
    <row r="1299" spans="1:21" ht="60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 s="9">
        <f t="shared" si="121"/>
        <v>110</v>
      </c>
      <c r="Q1299">
        <f t="shared" si="122"/>
        <v>92.04</v>
      </c>
      <c r="R1299" t="s">
        <v>8364</v>
      </c>
      <c r="S1299" s="12">
        <f t="shared" si="123"/>
        <v>42461.747199074074</v>
      </c>
      <c r="T1299" s="13">
        <f t="shared" si="124"/>
        <v>42491.747199074074</v>
      </c>
      <c r="U1299">
        <f t="shared" si="125"/>
        <v>2016</v>
      </c>
    </row>
    <row r="1300" spans="1:21" ht="60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 s="9">
        <f t="shared" si="121"/>
        <v>105</v>
      </c>
      <c r="Q1300">
        <f t="shared" si="122"/>
        <v>63.42</v>
      </c>
      <c r="R1300" t="s">
        <v>8360</v>
      </c>
      <c r="S1300" s="12">
        <f t="shared" si="123"/>
        <v>42458.680925925932</v>
      </c>
      <c r="T1300" s="13">
        <f t="shared" si="124"/>
        <v>42488.680925925932</v>
      </c>
      <c r="U1300">
        <f t="shared" si="125"/>
        <v>2016</v>
      </c>
    </row>
    <row r="1301" spans="1:21" ht="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 s="9">
        <f t="shared" si="121"/>
        <v>124</v>
      </c>
      <c r="Q1301">
        <f t="shared" si="122"/>
        <v>135.63</v>
      </c>
      <c r="R1301" t="s">
        <v>8360</v>
      </c>
      <c r="S1301" s="12">
        <f t="shared" si="123"/>
        <v>42169.814340277779</v>
      </c>
      <c r="T1301" s="13">
        <f t="shared" si="124"/>
        <v>42199.814340277779</v>
      </c>
      <c r="U1301">
        <f t="shared" si="125"/>
        <v>2015</v>
      </c>
    </row>
    <row r="1302" spans="1:21" ht="60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 s="9">
        <f t="shared" si="121"/>
        <v>135</v>
      </c>
      <c r="Q1302">
        <f t="shared" si="122"/>
        <v>168.75</v>
      </c>
      <c r="R1302" t="s">
        <v>8360</v>
      </c>
      <c r="S1302" s="12">
        <f t="shared" si="123"/>
        <v>42483.675208333334</v>
      </c>
      <c r="T1302" s="13">
        <f t="shared" si="124"/>
        <v>42522.789583333331</v>
      </c>
      <c r="U1302">
        <f t="shared" si="125"/>
        <v>2016</v>
      </c>
    </row>
    <row r="1303" spans="1:21" ht="60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 s="9">
        <f t="shared" si="121"/>
        <v>103</v>
      </c>
      <c r="Q1303">
        <f t="shared" si="122"/>
        <v>70.86</v>
      </c>
      <c r="R1303" t="s">
        <v>8360</v>
      </c>
      <c r="S1303" s="12">
        <f t="shared" si="123"/>
        <v>42195.749745370369</v>
      </c>
      <c r="T1303" s="13">
        <f t="shared" si="124"/>
        <v>42206.125</v>
      </c>
      <c r="U1303">
        <f t="shared" si="125"/>
        <v>2015</v>
      </c>
    </row>
    <row r="1304" spans="1:21" ht="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 s="9">
        <f t="shared" si="121"/>
        <v>100</v>
      </c>
      <c r="Q1304">
        <f t="shared" si="122"/>
        <v>50</v>
      </c>
      <c r="R1304" t="s">
        <v>8360</v>
      </c>
      <c r="S1304" s="12">
        <f t="shared" si="123"/>
        <v>42675.057997685188</v>
      </c>
      <c r="T1304" s="13">
        <f t="shared" si="124"/>
        <v>42705.099664351852</v>
      </c>
      <c r="U1304">
        <f t="shared" si="125"/>
        <v>2016</v>
      </c>
    </row>
    <row r="1305" spans="1:21" ht="30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 s="9">
        <f t="shared" si="121"/>
        <v>130</v>
      </c>
      <c r="Q1305">
        <f t="shared" si="122"/>
        <v>42.21</v>
      </c>
      <c r="R1305" t="s">
        <v>8360</v>
      </c>
      <c r="S1305" s="12">
        <f t="shared" si="123"/>
        <v>42566.441203703704</v>
      </c>
      <c r="T1305" s="13">
        <f t="shared" si="124"/>
        <v>42582.458333333328</v>
      </c>
      <c r="U1305">
        <f t="shared" si="125"/>
        <v>2016</v>
      </c>
    </row>
    <row r="1306" spans="1:21" ht="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 s="9">
        <f t="shared" si="121"/>
        <v>40</v>
      </c>
      <c r="Q1306">
        <f t="shared" si="122"/>
        <v>152.41</v>
      </c>
      <c r="R1306">
        <f t="shared" ref="R1306:R1369" si="126">IF(D1306&lt;1000,1,0)</f>
        <v>0</v>
      </c>
      <c r="S1306" s="12">
        <f t="shared" si="123"/>
        <v>42747.194502314815</v>
      </c>
      <c r="T1306" s="13">
        <f t="shared" si="124"/>
        <v>42807.152835648143</v>
      </c>
      <c r="U1306">
        <f t="shared" si="125"/>
        <v>2017</v>
      </c>
    </row>
    <row r="1307" spans="1:21" ht="60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 s="9">
        <f t="shared" si="121"/>
        <v>26</v>
      </c>
      <c r="Q1307">
        <f t="shared" si="122"/>
        <v>90.62</v>
      </c>
      <c r="R1307">
        <f t="shared" si="126"/>
        <v>0</v>
      </c>
      <c r="S1307" s="12">
        <f t="shared" si="123"/>
        <v>42543.665601851855</v>
      </c>
      <c r="T1307" s="13">
        <f t="shared" si="124"/>
        <v>42572.729166666672</v>
      </c>
      <c r="U1307">
        <f t="shared" si="125"/>
        <v>2016</v>
      </c>
    </row>
    <row r="1308" spans="1:21" ht="60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 s="9">
        <f t="shared" si="121"/>
        <v>65</v>
      </c>
      <c r="Q1308">
        <f t="shared" si="122"/>
        <v>201.6</v>
      </c>
      <c r="R1308">
        <f t="shared" si="126"/>
        <v>0</v>
      </c>
      <c r="S1308" s="12">
        <f t="shared" si="123"/>
        <v>41947.457569444443</v>
      </c>
      <c r="T1308" s="13">
        <f t="shared" si="124"/>
        <v>41977.457569444443</v>
      </c>
      <c r="U1308">
        <f t="shared" si="125"/>
        <v>2014</v>
      </c>
    </row>
    <row r="1309" spans="1:21" ht="30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 s="9">
        <f t="shared" si="121"/>
        <v>12</v>
      </c>
      <c r="Q1309">
        <f t="shared" si="122"/>
        <v>127.93</v>
      </c>
      <c r="R1309">
        <f t="shared" si="126"/>
        <v>0</v>
      </c>
      <c r="S1309" s="12">
        <f t="shared" si="123"/>
        <v>42387.503229166665</v>
      </c>
      <c r="T1309" s="13">
        <f t="shared" si="124"/>
        <v>42417.503229166665</v>
      </c>
      <c r="U1309">
        <f t="shared" si="125"/>
        <v>2016</v>
      </c>
    </row>
    <row r="1310" spans="1:21" ht="30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 s="9">
        <f t="shared" si="121"/>
        <v>11</v>
      </c>
      <c r="Q1310">
        <f t="shared" si="122"/>
        <v>29.89</v>
      </c>
      <c r="R1310">
        <f t="shared" si="126"/>
        <v>0</v>
      </c>
      <c r="S1310" s="12">
        <f t="shared" si="123"/>
        <v>42611.613564814819</v>
      </c>
      <c r="T1310" s="13">
        <f t="shared" si="124"/>
        <v>42651.613564814819</v>
      </c>
      <c r="U1310">
        <f t="shared" si="125"/>
        <v>2016</v>
      </c>
    </row>
    <row r="1311" spans="1:21" ht="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 s="9">
        <f t="shared" si="121"/>
        <v>112</v>
      </c>
      <c r="Q1311">
        <f t="shared" si="122"/>
        <v>367.97</v>
      </c>
      <c r="R1311">
        <f t="shared" si="126"/>
        <v>0</v>
      </c>
      <c r="S1311" s="12">
        <f t="shared" si="123"/>
        <v>42257.882731481484</v>
      </c>
      <c r="T1311" s="13">
        <f t="shared" si="124"/>
        <v>42292.882731481484</v>
      </c>
      <c r="U1311">
        <f t="shared" si="125"/>
        <v>2015</v>
      </c>
    </row>
    <row r="1312" spans="1:21" ht="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 s="9">
        <f t="shared" si="121"/>
        <v>16</v>
      </c>
      <c r="Q1312">
        <f t="shared" si="122"/>
        <v>129.16999999999999</v>
      </c>
      <c r="R1312">
        <f t="shared" si="126"/>
        <v>0</v>
      </c>
      <c r="S1312" s="12">
        <f t="shared" si="123"/>
        <v>42556.667245370365</v>
      </c>
      <c r="T1312" s="13">
        <f t="shared" si="124"/>
        <v>42601.667245370365</v>
      </c>
      <c r="U1312">
        <f t="shared" si="125"/>
        <v>2016</v>
      </c>
    </row>
    <row r="1313" spans="1:21" ht="60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 s="9">
        <f t="shared" si="121"/>
        <v>32</v>
      </c>
      <c r="Q1313">
        <f t="shared" si="122"/>
        <v>800.7</v>
      </c>
      <c r="R1313">
        <f t="shared" si="126"/>
        <v>0</v>
      </c>
      <c r="S1313" s="12">
        <f t="shared" si="123"/>
        <v>42669.802303240736</v>
      </c>
      <c r="T1313" s="13">
        <f t="shared" si="124"/>
        <v>42704.843969907408</v>
      </c>
      <c r="U1313">
        <f t="shared" si="125"/>
        <v>2016</v>
      </c>
    </row>
    <row r="1314" spans="1:21" ht="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 s="9">
        <f t="shared" si="121"/>
        <v>1</v>
      </c>
      <c r="Q1314">
        <f t="shared" si="122"/>
        <v>28</v>
      </c>
      <c r="R1314">
        <f t="shared" si="126"/>
        <v>0</v>
      </c>
      <c r="S1314" s="12">
        <f t="shared" si="123"/>
        <v>42082.702800925923</v>
      </c>
      <c r="T1314" s="13">
        <f t="shared" si="124"/>
        <v>42112.702800925923</v>
      </c>
      <c r="U1314">
        <f t="shared" si="125"/>
        <v>2015</v>
      </c>
    </row>
    <row r="1315" spans="1:21" ht="60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 s="9">
        <f t="shared" si="121"/>
        <v>31</v>
      </c>
      <c r="Q1315">
        <f t="shared" si="122"/>
        <v>102.02</v>
      </c>
      <c r="R1315">
        <f t="shared" si="126"/>
        <v>0</v>
      </c>
      <c r="S1315" s="12">
        <f t="shared" si="123"/>
        <v>42402.709652777776</v>
      </c>
      <c r="T1315" s="13">
        <f t="shared" si="124"/>
        <v>42432.709652777776</v>
      </c>
      <c r="U1315">
        <f t="shared" si="125"/>
        <v>2016</v>
      </c>
    </row>
    <row r="1316" spans="1:21" ht="60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 s="9">
        <f t="shared" si="121"/>
        <v>1</v>
      </c>
      <c r="Q1316">
        <f t="shared" si="122"/>
        <v>184.36</v>
      </c>
      <c r="R1316">
        <f t="shared" si="126"/>
        <v>0</v>
      </c>
      <c r="S1316" s="12">
        <f t="shared" si="123"/>
        <v>42604.669675925921</v>
      </c>
      <c r="T1316" s="13">
        <f t="shared" si="124"/>
        <v>42664.669675925921</v>
      </c>
      <c r="U1316">
        <f t="shared" si="125"/>
        <v>2016</v>
      </c>
    </row>
    <row r="1317" spans="1:21" ht="30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 s="9">
        <f t="shared" si="121"/>
        <v>40</v>
      </c>
      <c r="Q1317">
        <f t="shared" si="122"/>
        <v>162.91999999999999</v>
      </c>
      <c r="R1317">
        <f t="shared" si="126"/>
        <v>0</v>
      </c>
      <c r="S1317" s="12">
        <f t="shared" si="123"/>
        <v>42278.498240740737</v>
      </c>
      <c r="T1317" s="13">
        <f t="shared" si="124"/>
        <v>42314.041666666672</v>
      </c>
      <c r="U1317">
        <f t="shared" si="125"/>
        <v>2015</v>
      </c>
    </row>
    <row r="1318" spans="1:21" ht="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 s="9">
        <f t="shared" si="121"/>
        <v>0</v>
      </c>
      <c r="Q1318">
        <f t="shared" si="122"/>
        <v>1</v>
      </c>
      <c r="R1318">
        <f t="shared" si="126"/>
        <v>0</v>
      </c>
      <c r="S1318" s="12">
        <f t="shared" si="123"/>
        <v>42393.961909722217</v>
      </c>
      <c r="T1318" s="13">
        <f t="shared" si="124"/>
        <v>42428.961909722217</v>
      </c>
      <c r="U1318">
        <f t="shared" si="125"/>
        <v>2016</v>
      </c>
    </row>
    <row r="1319" spans="1:21" ht="60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 s="9">
        <f t="shared" si="121"/>
        <v>6</v>
      </c>
      <c r="Q1319">
        <f t="shared" si="122"/>
        <v>603.53</v>
      </c>
      <c r="R1319">
        <f t="shared" si="126"/>
        <v>0</v>
      </c>
      <c r="S1319" s="12">
        <f t="shared" si="123"/>
        <v>42520.235486111109</v>
      </c>
      <c r="T1319" s="13">
        <f t="shared" si="124"/>
        <v>42572.583333333328</v>
      </c>
      <c r="U1319">
        <f t="shared" si="125"/>
        <v>2016</v>
      </c>
    </row>
    <row r="1320" spans="1:21" ht="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 s="9">
        <f t="shared" si="121"/>
        <v>15</v>
      </c>
      <c r="Q1320">
        <f t="shared" si="122"/>
        <v>45.41</v>
      </c>
      <c r="R1320">
        <f t="shared" si="126"/>
        <v>0</v>
      </c>
      <c r="S1320" s="12">
        <f t="shared" si="123"/>
        <v>41985.043657407412</v>
      </c>
      <c r="T1320" s="13">
        <f t="shared" si="124"/>
        <v>42015.043657407412</v>
      </c>
      <c r="U1320">
        <f t="shared" si="125"/>
        <v>2014</v>
      </c>
    </row>
    <row r="1321" spans="1:21" ht="60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 s="9">
        <f t="shared" si="121"/>
        <v>15</v>
      </c>
      <c r="Q1321">
        <f t="shared" si="122"/>
        <v>97.33</v>
      </c>
      <c r="R1321">
        <f t="shared" si="126"/>
        <v>0</v>
      </c>
      <c r="S1321" s="12">
        <f t="shared" si="123"/>
        <v>41816.812094907407</v>
      </c>
      <c r="T1321" s="13">
        <f t="shared" si="124"/>
        <v>41831.666666666664</v>
      </c>
      <c r="U1321">
        <f t="shared" si="125"/>
        <v>2014</v>
      </c>
    </row>
    <row r="1322" spans="1:21" ht="60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 s="9">
        <f t="shared" si="121"/>
        <v>1</v>
      </c>
      <c r="Q1322">
        <f t="shared" si="122"/>
        <v>167.67</v>
      </c>
      <c r="R1322">
        <f t="shared" si="126"/>
        <v>0</v>
      </c>
      <c r="S1322" s="12">
        <f t="shared" si="123"/>
        <v>42705.690347222218</v>
      </c>
      <c r="T1322" s="13">
        <f t="shared" si="124"/>
        <v>42734.958333333328</v>
      </c>
      <c r="U1322">
        <f t="shared" si="125"/>
        <v>2016</v>
      </c>
    </row>
    <row r="1323" spans="1:21" ht="60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 s="9">
        <f t="shared" si="121"/>
        <v>1</v>
      </c>
      <c r="Q1323">
        <f t="shared" si="122"/>
        <v>859.86</v>
      </c>
      <c r="R1323">
        <f t="shared" si="126"/>
        <v>0</v>
      </c>
      <c r="S1323" s="12">
        <f t="shared" si="123"/>
        <v>42697.74927083333</v>
      </c>
      <c r="T1323" s="13">
        <f t="shared" si="124"/>
        <v>42727.74927083333</v>
      </c>
      <c r="U1323">
        <f t="shared" si="125"/>
        <v>2016</v>
      </c>
    </row>
    <row r="1324" spans="1:21" ht="60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 s="9">
        <f t="shared" si="121"/>
        <v>0</v>
      </c>
      <c r="Q1324">
        <f t="shared" si="122"/>
        <v>26.5</v>
      </c>
      <c r="R1324">
        <f t="shared" si="126"/>
        <v>0</v>
      </c>
      <c r="S1324" s="12">
        <f t="shared" si="123"/>
        <v>42115.656539351854</v>
      </c>
      <c r="T1324" s="13">
        <f t="shared" si="124"/>
        <v>42145.656539351854</v>
      </c>
      <c r="U1324">
        <f t="shared" si="125"/>
        <v>2015</v>
      </c>
    </row>
    <row r="1325" spans="1:21" ht="60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 s="9">
        <f t="shared" si="121"/>
        <v>9</v>
      </c>
      <c r="Q1325">
        <f t="shared" si="122"/>
        <v>30.27</v>
      </c>
      <c r="R1325">
        <f t="shared" si="126"/>
        <v>0</v>
      </c>
      <c r="S1325" s="12">
        <f t="shared" si="123"/>
        <v>42451.698449074072</v>
      </c>
      <c r="T1325" s="13">
        <f t="shared" si="124"/>
        <v>42486.288194444445</v>
      </c>
      <c r="U1325">
        <f t="shared" si="125"/>
        <v>2016</v>
      </c>
    </row>
    <row r="1326" spans="1:21" ht="60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 s="9">
        <f t="shared" si="121"/>
        <v>10</v>
      </c>
      <c r="Q1326">
        <f t="shared" si="122"/>
        <v>54.67</v>
      </c>
      <c r="R1326">
        <f t="shared" si="126"/>
        <v>0</v>
      </c>
      <c r="S1326" s="12">
        <f t="shared" si="123"/>
        <v>42626.633703703701</v>
      </c>
      <c r="T1326" s="13">
        <f t="shared" si="124"/>
        <v>42656.633703703701</v>
      </c>
      <c r="U1326">
        <f t="shared" si="125"/>
        <v>2016</v>
      </c>
    </row>
    <row r="1327" spans="1:21" ht="60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 s="9">
        <f t="shared" si="121"/>
        <v>2</v>
      </c>
      <c r="Q1327">
        <f t="shared" si="122"/>
        <v>60.75</v>
      </c>
      <c r="R1327">
        <f t="shared" si="126"/>
        <v>0</v>
      </c>
      <c r="S1327" s="12">
        <f t="shared" si="123"/>
        <v>42704.086053240739</v>
      </c>
      <c r="T1327" s="13">
        <f t="shared" si="124"/>
        <v>42734.086053240739</v>
      </c>
      <c r="U1327">
        <f t="shared" si="125"/>
        <v>2016</v>
      </c>
    </row>
    <row r="1328" spans="1:21" ht="60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 s="9">
        <f t="shared" si="121"/>
        <v>1</v>
      </c>
      <c r="Q1328">
        <f t="shared" si="122"/>
        <v>102.73</v>
      </c>
      <c r="R1328">
        <f t="shared" si="126"/>
        <v>0</v>
      </c>
      <c r="S1328" s="12">
        <f t="shared" si="123"/>
        <v>41974.791990740734</v>
      </c>
      <c r="T1328" s="13">
        <f t="shared" si="124"/>
        <v>42019.791990740734</v>
      </c>
      <c r="U1328">
        <f t="shared" si="125"/>
        <v>2014</v>
      </c>
    </row>
    <row r="1329" spans="1:21" ht="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 s="9">
        <f t="shared" si="121"/>
        <v>4</v>
      </c>
      <c r="Q1329">
        <f t="shared" si="122"/>
        <v>41.59</v>
      </c>
      <c r="R1329">
        <f t="shared" si="126"/>
        <v>0</v>
      </c>
      <c r="S1329" s="12">
        <f t="shared" si="123"/>
        <v>42123.678645833337</v>
      </c>
      <c r="T1329" s="13">
        <f t="shared" si="124"/>
        <v>42153.678645833337</v>
      </c>
      <c r="U1329">
        <f t="shared" si="125"/>
        <v>2015</v>
      </c>
    </row>
    <row r="1330" spans="1:21" ht="60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 s="9">
        <f t="shared" si="121"/>
        <v>2</v>
      </c>
      <c r="Q1330">
        <f t="shared" si="122"/>
        <v>116.53</v>
      </c>
      <c r="R1330">
        <f t="shared" si="126"/>
        <v>0</v>
      </c>
      <c r="S1330" s="12">
        <f t="shared" si="123"/>
        <v>42612.642754629633</v>
      </c>
      <c r="T1330" s="13">
        <f t="shared" si="124"/>
        <v>42657.642754629633</v>
      </c>
      <c r="U1330">
        <f t="shared" si="125"/>
        <v>2016</v>
      </c>
    </row>
    <row r="1331" spans="1:21" ht="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 s="9">
        <f t="shared" si="121"/>
        <v>1</v>
      </c>
      <c r="Q1331">
        <f t="shared" si="122"/>
        <v>45.33</v>
      </c>
      <c r="R1331">
        <f t="shared" si="126"/>
        <v>0</v>
      </c>
      <c r="S1331" s="12">
        <f t="shared" si="123"/>
        <v>41935.221585648149</v>
      </c>
      <c r="T1331" s="13">
        <f t="shared" si="124"/>
        <v>41975.263252314813</v>
      </c>
      <c r="U1331">
        <f t="shared" si="125"/>
        <v>2014</v>
      </c>
    </row>
    <row r="1332" spans="1:21" ht="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 s="9">
        <f t="shared" si="121"/>
        <v>22</v>
      </c>
      <c r="Q1332">
        <f t="shared" si="122"/>
        <v>157.46</v>
      </c>
      <c r="R1332">
        <f t="shared" si="126"/>
        <v>0</v>
      </c>
      <c r="S1332" s="12">
        <f t="shared" si="123"/>
        <v>42522.276724537034</v>
      </c>
      <c r="T1332" s="13">
        <f t="shared" si="124"/>
        <v>42553.166666666672</v>
      </c>
      <c r="U1332">
        <f t="shared" si="125"/>
        <v>2016</v>
      </c>
    </row>
    <row r="1333" spans="1:21" ht="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 s="9">
        <f t="shared" si="121"/>
        <v>1</v>
      </c>
      <c r="Q1333">
        <f t="shared" si="122"/>
        <v>100.5</v>
      </c>
      <c r="R1333">
        <f t="shared" si="126"/>
        <v>0</v>
      </c>
      <c r="S1333" s="12">
        <f t="shared" si="123"/>
        <v>42569.50409722222</v>
      </c>
      <c r="T1333" s="13">
        <f t="shared" si="124"/>
        <v>42599.50409722222</v>
      </c>
      <c r="U1333">
        <f t="shared" si="125"/>
        <v>2016</v>
      </c>
    </row>
    <row r="1334" spans="1:21" ht="60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 t="s">
        <v>7235</v>
      </c>
      <c r="M1334" t="b">
        <v>0</v>
      </c>
      <c r="N1334" t="s">
        <v>8275</v>
      </c>
      <c r="O1334" t="s">
        <v>8277</v>
      </c>
      <c r="P1334" s="9">
        <f t="shared" si="121"/>
        <v>0</v>
      </c>
      <c r="Q1334">
        <f t="shared" si="122"/>
        <v>0</v>
      </c>
      <c r="R1334">
        <f t="shared" si="126"/>
        <v>0</v>
      </c>
      <c r="S1334" s="12">
        <f t="shared" si="123"/>
        <v>42732.060277777782</v>
      </c>
      <c r="T1334" s="13">
        <f t="shared" si="124"/>
        <v>42762.060277777782</v>
      </c>
      <c r="U1334">
        <f t="shared" si="125"/>
        <v>2016</v>
      </c>
    </row>
    <row r="1335" spans="1:21" ht="60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 t="s">
        <v>7235</v>
      </c>
      <c r="M1335" t="b">
        <v>0</v>
      </c>
      <c r="N1335" t="s">
        <v>8275</v>
      </c>
      <c r="O1335" t="s">
        <v>8277</v>
      </c>
      <c r="P1335" s="9">
        <f t="shared" si="121"/>
        <v>0</v>
      </c>
      <c r="Q1335">
        <f t="shared" si="122"/>
        <v>0</v>
      </c>
      <c r="R1335">
        <f t="shared" si="126"/>
        <v>0</v>
      </c>
      <c r="S1335" s="12">
        <f t="shared" si="123"/>
        <v>41806.106770833336</v>
      </c>
      <c r="T1335" s="13">
        <f t="shared" si="124"/>
        <v>41836.106770833336</v>
      </c>
      <c r="U1335">
        <f t="shared" si="125"/>
        <v>2014</v>
      </c>
    </row>
    <row r="1336" spans="1:21" ht="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 s="9">
        <f t="shared" si="121"/>
        <v>11</v>
      </c>
      <c r="Q1336">
        <f t="shared" si="122"/>
        <v>51.82</v>
      </c>
      <c r="R1336">
        <f t="shared" si="126"/>
        <v>0</v>
      </c>
      <c r="S1336" s="12">
        <f t="shared" si="123"/>
        <v>42410.774155092593</v>
      </c>
      <c r="T1336" s="13">
        <f t="shared" si="124"/>
        <v>42440.774155092593</v>
      </c>
      <c r="U1336">
        <f t="shared" si="125"/>
        <v>2016</v>
      </c>
    </row>
    <row r="1337" spans="1:21" ht="60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 s="9">
        <f t="shared" si="121"/>
        <v>20</v>
      </c>
      <c r="Q1337">
        <f t="shared" si="122"/>
        <v>308.75</v>
      </c>
      <c r="R1337">
        <f t="shared" si="126"/>
        <v>0</v>
      </c>
      <c r="S1337" s="12">
        <f t="shared" si="123"/>
        <v>42313.936365740738</v>
      </c>
      <c r="T1337" s="13">
        <f t="shared" si="124"/>
        <v>42343.936365740738</v>
      </c>
      <c r="U1337">
        <f t="shared" si="125"/>
        <v>2015</v>
      </c>
    </row>
    <row r="1338" spans="1:21" ht="60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 s="9">
        <f t="shared" si="121"/>
        <v>85</v>
      </c>
      <c r="Q1338">
        <f t="shared" si="122"/>
        <v>379.23</v>
      </c>
      <c r="R1338">
        <f t="shared" si="126"/>
        <v>0</v>
      </c>
      <c r="S1338" s="12">
        <f t="shared" si="123"/>
        <v>41955.863750000004</v>
      </c>
      <c r="T1338" s="13">
        <f t="shared" si="124"/>
        <v>41990.863750000004</v>
      </c>
      <c r="U1338">
        <f t="shared" si="125"/>
        <v>2014</v>
      </c>
    </row>
    <row r="1339" spans="1:21" ht="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 s="9">
        <f t="shared" si="121"/>
        <v>49</v>
      </c>
      <c r="Q1339">
        <f t="shared" si="122"/>
        <v>176.36</v>
      </c>
      <c r="R1339">
        <f t="shared" si="126"/>
        <v>0</v>
      </c>
      <c r="S1339" s="12">
        <f t="shared" si="123"/>
        <v>42767.577303240745</v>
      </c>
      <c r="T1339" s="13">
        <f t="shared" si="124"/>
        <v>42797.577303240745</v>
      </c>
      <c r="U1339">
        <f t="shared" si="125"/>
        <v>2017</v>
      </c>
    </row>
    <row r="1340" spans="1:21" ht="60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 s="9">
        <f t="shared" si="121"/>
        <v>3</v>
      </c>
      <c r="Q1340">
        <f t="shared" si="122"/>
        <v>66.069999999999993</v>
      </c>
      <c r="R1340">
        <f t="shared" si="126"/>
        <v>0</v>
      </c>
      <c r="S1340" s="12">
        <f t="shared" si="123"/>
        <v>42188.803622685184</v>
      </c>
      <c r="T1340" s="13">
        <f t="shared" si="124"/>
        <v>42218.803622685184</v>
      </c>
      <c r="U1340">
        <f t="shared" si="125"/>
        <v>2015</v>
      </c>
    </row>
    <row r="1341" spans="1:21" ht="30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 s="9">
        <f t="shared" si="121"/>
        <v>7</v>
      </c>
      <c r="Q1341">
        <f t="shared" si="122"/>
        <v>89.65</v>
      </c>
      <c r="R1341">
        <f t="shared" si="126"/>
        <v>0</v>
      </c>
      <c r="S1341" s="12">
        <f t="shared" si="123"/>
        <v>41936.647164351853</v>
      </c>
      <c r="T1341" s="13">
        <f t="shared" si="124"/>
        <v>41981.688831018517</v>
      </c>
      <c r="U1341">
        <f t="shared" si="125"/>
        <v>2014</v>
      </c>
    </row>
    <row r="1342" spans="1:21" ht="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 t="s">
        <v>7235</v>
      </c>
      <c r="M1342" t="b">
        <v>0</v>
      </c>
      <c r="N1342" t="s">
        <v>8275</v>
      </c>
      <c r="O1342" t="s">
        <v>8277</v>
      </c>
      <c r="P1342" s="9">
        <f t="shared" si="121"/>
        <v>0</v>
      </c>
      <c r="Q1342">
        <f t="shared" si="122"/>
        <v>0</v>
      </c>
      <c r="R1342">
        <f t="shared" si="126"/>
        <v>0</v>
      </c>
      <c r="S1342" s="12">
        <f t="shared" si="123"/>
        <v>41836.595520833333</v>
      </c>
      <c r="T1342" s="13">
        <f t="shared" si="124"/>
        <v>41866.595520833333</v>
      </c>
      <c r="U1342">
        <f t="shared" si="125"/>
        <v>2014</v>
      </c>
    </row>
    <row r="1343" spans="1:21" ht="60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 s="9">
        <f t="shared" si="121"/>
        <v>70</v>
      </c>
      <c r="Q1343">
        <f t="shared" si="122"/>
        <v>382.39</v>
      </c>
      <c r="R1343">
        <f t="shared" si="126"/>
        <v>0</v>
      </c>
      <c r="S1343" s="12">
        <f t="shared" si="123"/>
        <v>42612.624039351853</v>
      </c>
      <c r="T1343" s="13">
        <f t="shared" si="124"/>
        <v>42644.624039351853</v>
      </c>
      <c r="U1343">
        <f t="shared" si="125"/>
        <v>2016</v>
      </c>
    </row>
    <row r="1344" spans="1:21" ht="60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 s="9">
        <f t="shared" si="121"/>
        <v>0</v>
      </c>
      <c r="Q1344">
        <f t="shared" si="122"/>
        <v>100</v>
      </c>
      <c r="R1344">
        <f t="shared" si="126"/>
        <v>0</v>
      </c>
      <c r="S1344" s="12">
        <f t="shared" si="123"/>
        <v>42172.816423611104</v>
      </c>
      <c r="T1344" s="13">
        <f t="shared" si="124"/>
        <v>42202.816423611104</v>
      </c>
      <c r="U1344">
        <f t="shared" si="125"/>
        <v>2015</v>
      </c>
    </row>
    <row r="1345" spans="1:21" ht="60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 s="9">
        <f t="shared" si="121"/>
        <v>102</v>
      </c>
      <c r="Q1345">
        <f t="shared" si="122"/>
        <v>158.36000000000001</v>
      </c>
      <c r="R1345">
        <f t="shared" si="126"/>
        <v>0</v>
      </c>
      <c r="S1345" s="12">
        <f t="shared" si="123"/>
        <v>42542.526423611111</v>
      </c>
      <c r="T1345" s="13">
        <f t="shared" si="124"/>
        <v>42601.165972222225</v>
      </c>
      <c r="U1345">
        <f t="shared" si="125"/>
        <v>2016</v>
      </c>
    </row>
    <row r="1346" spans="1:21" ht="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 s="9">
        <f t="shared" ref="P1346:P1409" si="127">ROUND(E1346/D1346*100,0)</f>
        <v>378</v>
      </c>
      <c r="Q1346">
        <f t="shared" ref="Q1346:Q1409" si="128">IFERROR(ROUND(E1346/L1346,2),0)</f>
        <v>40.76</v>
      </c>
      <c r="R1346">
        <f t="shared" si="126"/>
        <v>0</v>
      </c>
      <c r="S1346" s="12">
        <f t="shared" ref="S1346:S1409" si="129">(((J1346/60)/60)/24)+DATE(1970,1,1)</f>
        <v>42522.789803240739</v>
      </c>
      <c r="T1346" s="13">
        <f t="shared" ref="T1346:T1409" si="130">(((I1346/60)/60)/24)+DATE(1970,1,1)</f>
        <v>42551.789803240739</v>
      </c>
      <c r="U1346">
        <f t="shared" ref="U1346:U1409" si="131">YEAR(S1346)</f>
        <v>2016</v>
      </c>
    </row>
    <row r="1347" spans="1:21" ht="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 s="9">
        <f t="shared" si="127"/>
        <v>125</v>
      </c>
      <c r="Q1347">
        <f t="shared" si="128"/>
        <v>53.57</v>
      </c>
      <c r="R1347">
        <f t="shared" si="126"/>
        <v>1</v>
      </c>
      <c r="S1347" s="12">
        <f t="shared" si="129"/>
        <v>41799.814340277779</v>
      </c>
      <c r="T1347" s="13">
        <f t="shared" si="130"/>
        <v>41834.814340277779</v>
      </c>
      <c r="U1347">
        <f t="shared" si="131"/>
        <v>2014</v>
      </c>
    </row>
    <row r="1348" spans="1:21" ht="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 s="9">
        <f t="shared" si="127"/>
        <v>147</v>
      </c>
      <c r="Q1348">
        <f t="shared" si="128"/>
        <v>48.45</v>
      </c>
      <c r="R1348">
        <f t="shared" si="126"/>
        <v>0</v>
      </c>
      <c r="S1348" s="12">
        <f t="shared" si="129"/>
        <v>41422.075821759259</v>
      </c>
      <c r="T1348" s="13">
        <f t="shared" si="130"/>
        <v>41452.075821759259</v>
      </c>
      <c r="U1348">
        <f t="shared" si="131"/>
        <v>2013</v>
      </c>
    </row>
    <row r="1349" spans="1:21" ht="60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 s="9">
        <f t="shared" si="127"/>
        <v>102</v>
      </c>
      <c r="Q1349">
        <f t="shared" si="128"/>
        <v>82.42</v>
      </c>
      <c r="R1349">
        <f t="shared" si="126"/>
        <v>0</v>
      </c>
      <c r="S1349" s="12">
        <f t="shared" si="129"/>
        <v>42040.638020833328</v>
      </c>
      <c r="T1349" s="13">
        <f t="shared" si="130"/>
        <v>42070.638020833328</v>
      </c>
      <c r="U1349">
        <f t="shared" si="131"/>
        <v>2015</v>
      </c>
    </row>
    <row r="1350" spans="1:21" ht="60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 s="9">
        <f t="shared" si="127"/>
        <v>102</v>
      </c>
      <c r="Q1350">
        <f t="shared" si="128"/>
        <v>230.19</v>
      </c>
      <c r="R1350">
        <f t="shared" si="126"/>
        <v>0</v>
      </c>
      <c r="S1350" s="12">
        <f t="shared" si="129"/>
        <v>41963.506168981476</v>
      </c>
      <c r="T1350" s="13">
        <f t="shared" si="130"/>
        <v>41991.506168981476</v>
      </c>
      <c r="U1350">
        <f t="shared" si="131"/>
        <v>2014</v>
      </c>
    </row>
    <row r="1351" spans="1:21" ht="60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 s="9">
        <f t="shared" si="127"/>
        <v>204</v>
      </c>
      <c r="Q1351">
        <f t="shared" si="128"/>
        <v>59.36</v>
      </c>
      <c r="R1351">
        <f t="shared" si="126"/>
        <v>0</v>
      </c>
      <c r="S1351" s="12">
        <f t="shared" si="129"/>
        <v>42317.33258101852</v>
      </c>
      <c r="T1351" s="13">
        <f t="shared" si="130"/>
        <v>42354.290972222225</v>
      </c>
      <c r="U1351">
        <f t="shared" si="131"/>
        <v>2015</v>
      </c>
    </row>
    <row r="1352" spans="1:21" ht="60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 s="9">
        <f t="shared" si="127"/>
        <v>104</v>
      </c>
      <c r="Q1352">
        <f t="shared" si="128"/>
        <v>66.7</v>
      </c>
      <c r="R1352">
        <f t="shared" si="126"/>
        <v>0</v>
      </c>
      <c r="S1352" s="12">
        <f t="shared" si="129"/>
        <v>42334.013124999998</v>
      </c>
      <c r="T1352" s="13">
        <f t="shared" si="130"/>
        <v>42364.013124999998</v>
      </c>
      <c r="U1352">
        <f t="shared" si="131"/>
        <v>2015</v>
      </c>
    </row>
    <row r="1353" spans="1:21" ht="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 s="9">
        <f t="shared" si="127"/>
        <v>101</v>
      </c>
      <c r="Q1353">
        <f t="shared" si="128"/>
        <v>168.78</v>
      </c>
      <c r="R1353">
        <f t="shared" si="126"/>
        <v>0</v>
      </c>
      <c r="S1353" s="12">
        <f t="shared" si="129"/>
        <v>42382.74009259259</v>
      </c>
      <c r="T1353" s="13">
        <f t="shared" si="130"/>
        <v>42412.74009259259</v>
      </c>
      <c r="U1353">
        <f t="shared" si="131"/>
        <v>2016</v>
      </c>
    </row>
    <row r="1354" spans="1:21" ht="60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 s="9">
        <f t="shared" si="127"/>
        <v>136</v>
      </c>
      <c r="Q1354">
        <f t="shared" si="128"/>
        <v>59.97</v>
      </c>
      <c r="R1354">
        <f t="shared" si="126"/>
        <v>0</v>
      </c>
      <c r="S1354" s="12">
        <f t="shared" si="129"/>
        <v>42200.578310185185</v>
      </c>
      <c r="T1354" s="13">
        <f t="shared" si="130"/>
        <v>42252.165972222225</v>
      </c>
      <c r="U1354">
        <f t="shared" si="131"/>
        <v>2015</v>
      </c>
    </row>
    <row r="1355" spans="1:21" ht="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 s="9">
        <f t="shared" si="127"/>
        <v>134</v>
      </c>
      <c r="Q1355">
        <f t="shared" si="128"/>
        <v>31.81</v>
      </c>
      <c r="R1355">
        <f t="shared" si="126"/>
        <v>0</v>
      </c>
      <c r="S1355" s="12">
        <f t="shared" si="129"/>
        <v>41309.11791666667</v>
      </c>
      <c r="T1355" s="13">
        <f t="shared" si="130"/>
        <v>41344</v>
      </c>
      <c r="U1355">
        <f t="shared" si="131"/>
        <v>2013</v>
      </c>
    </row>
    <row r="1356" spans="1:21" ht="60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 s="9">
        <f t="shared" si="127"/>
        <v>130</v>
      </c>
      <c r="Q1356">
        <f t="shared" si="128"/>
        <v>24.42</v>
      </c>
      <c r="R1356">
        <f t="shared" si="126"/>
        <v>0</v>
      </c>
      <c r="S1356" s="12">
        <f t="shared" si="129"/>
        <v>42502.807627314818</v>
      </c>
      <c r="T1356" s="13">
        <f t="shared" si="130"/>
        <v>42532.807627314818</v>
      </c>
      <c r="U1356">
        <f t="shared" si="131"/>
        <v>2016</v>
      </c>
    </row>
    <row r="1357" spans="1:21" ht="60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 s="9">
        <f t="shared" si="127"/>
        <v>123</v>
      </c>
      <c r="Q1357">
        <f t="shared" si="128"/>
        <v>25.35</v>
      </c>
      <c r="R1357">
        <f t="shared" si="126"/>
        <v>0</v>
      </c>
      <c r="S1357" s="12">
        <f t="shared" si="129"/>
        <v>41213.254687499997</v>
      </c>
      <c r="T1357" s="13">
        <f t="shared" si="130"/>
        <v>41243.416666666664</v>
      </c>
      <c r="U1357">
        <f t="shared" si="131"/>
        <v>2012</v>
      </c>
    </row>
    <row r="1358" spans="1:21" ht="60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 s="9">
        <f t="shared" si="127"/>
        <v>183</v>
      </c>
      <c r="Q1358">
        <f t="shared" si="128"/>
        <v>71.44</v>
      </c>
      <c r="R1358">
        <f t="shared" si="126"/>
        <v>0</v>
      </c>
      <c r="S1358" s="12">
        <f t="shared" si="129"/>
        <v>41430.038888888892</v>
      </c>
      <c r="T1358" s="13">
        <f t="shared" si="130"/>
        <v>41460.038888888892</v>
      </c>
      <c r="U1358">
        <f t="shared" si="131"/>
        <v>2013</v>
      </c>
    </row>
    <row r="1359" spans="1:21" ht="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 s="9">
        <f t="shared" si="127"/>
        <v>125</v>
      </c>
      <c r="Q1359">
        <f t="shared" si="128"/>
        <v>38.549999999999997</v>
      </c>
      <c r="R1359">
        <f t="shared" si="126"/>
        <v>0</v>
      </c>
      <c r="S1359" s="12">
        <f t="shared" si="129"/>
        <v>41304.962233796294</v>
      </c>
      <c r="T1359" s="13">
        <f t="shared" si="130"/>
        <v>41334.249305555553</v>
      </c>
      <c r="U1359">
        <f t="shared" si="131"/>
        <v>2013</v>
      </c>
    </row>
    <row r="1360" spans="1:21" ht="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 s="9">
        <f t="shared" si="127"/>
        <v>112</v>
      </c>
      <c r="Q1360">
        <f t="shared" si="128"/>
        <v>68.37</v>
      </c>
      <c r="R1360">
        <f t="shared" si="126"/>
        <v>0</v>
      </c>
      <c r="S1360" s="12">
        <f t="shared" si="129"/>
        <v>40689.570868055554</v>
      </c>
      <c r="T1360" s="13">
        <f t="shared" si="130"/>
        <v>40719.570868055554</v>
      </c>
      <c r="U1360">
        <f t="shared" si="131"/>
        <v>2011</v>
      </c>
    </row>
    <row r="1361" spans="1:21" ht="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 s="9">
        <f t="shared" si="127"/>
        <v>116</v>
      </c>
      <c r="Q1361">
        <f t="shared" si="128"/>
        <v>40.21</v>
      </c>
      <c r="R1361">
        <f t="shared" si="126"/>
        <v>1</v>
      </c>
      <c r="S1361" s="12">
        <f t="shared" si="129"/>
        <v>40668.814699074072</v>
      </c>
      <c r="T1361" s="13">
        <f t="shared" si="130"/>
        <v>40730.814699074072</v>
      </c>
      <c r="U1361">
        <f t="shared" si="131"/>
        <v>2011</v>
      </c>
    </row>
    <row r="1362" spans="1:21" ht="30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 s="9">
        <f t="shared" si="127"/>
        <v>173</v>
      </c>
      <c r="Q1362">
        <f t="shared" si="128"/>
        <v>32.07</v>
      </c>
      <c r="R1362">
        <f t="shared" si="126"/>
        <v>0</v>
      </c>
      <c r="S1362" s="12">
        <f t="shared" si="129"/>
        <v>41095.900694444441</v>
      </c>
      <c r="T1362" s="13">
        <f t="shared" si="130"/>
        <v>41123.900694444441</v>
      </c>
      <c r="U1362">
        <f t="shared" si="131"/>
        <v>2012</v>
      </c>
    </row>
    <row r="1363" spans="1:21" ht="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 s="9">
        <f t="shared" si="127"/>
        <v>126</v>
      </c>
      <c r="Q1363">
        <f t="shared" si="128"/>
        <v>28.63</v>
      </c>
      <c r="R1363">
        <f t="shared" si="126"/>
        <v>0</v>
      </c>
      <c r="S1363" s="12">
        <f t="shared" si="129"/>
        <v>41781.717268518521</v>
      </c>
      <c r="T1363" s="13">
        <f t="shared" si="130"/>
        <v>41811.717268518521</v>
      </c>
      <c r="U1363">
        <f t="shared" si="131"/>
        <v>2014</v>
      </c>
    </row>
    <row r="1364" spans="1:21" ht="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 s="9">
        <f t="shared" si="127"/>
        <v>109</v>
      </c>
      <c r="Q1364">
        <f t="shared" si="128"/>
        <v>43.64</v>
      </c>
      <c r="R1364">
        <f t="shared" si="126"/>
        <v>0</v>
      </c>
      <c r="S1364" s="12">
        <f t="shared" si="129"/>
        <v>41464.934386574074</v>
      </c>
      <c r="T1364" s="13">
        <f t="shared" si="130"/>
        <v>41524.934386574074</v>
      </c>
      <c r="U1364">
        <f t="shared" si="131"/>
        <v>2013</v>
      </c>
    </row>
    <row r="1365" spans="1:21" ht="60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 s="9">
        <f t="shared" si="127"/>
        <v>100</v>
      </c>
      <c r="Q1365">
        <f t="shared" si="128"/>
        <v>40</v>
      </c>
      <c r="R1365">
        <f t="shared" si="126"/>
        <v>1</v>
      </c>
      <c r="S1365" s="12">
        <f t="shared" si="129"/>
        <v>42396.8440625</v>
      </c>
      <c r="T1365" s="13">
        <f t="shared" si="130"/>
        <v>42415.332638888889</v>
      </c>
      <c r="U1365">
        <f t="shared" si="131"/>
        <v>2016</v>
      </c>
    </row>
    <row r="1366" spans="1:21" ht="60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 s="9">
        <f t="shared" si="127"/>
        <v>119</v>
      </c>
      <c r="Q1366">
        <f t="shared" si="128"/>
        <v>346.04</v>
      </c>
      <c r="R1366">
        <f t="shared" si="126"/>
        <v>0</v>
      </c>
      <c r="S1366" s="12">
        <f t="shared" si="129"/>
        <v>41951.695671296293</v>
      </c>
      <c r="T1366" s="13">
        <f t="shared" si="130"/>
        <v>42011.6956712963</v>
      </c>
      <c r="U1366">
        <f t="shared" si="131"/>
        <v>2014</v>
      </c>
    </row>
    <row r="1367" spans="1:21" ht="60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 s="9">
        <f t="shared" si="127"/>
        <v>100</v>
      </c>
      <c r="Q1367">
        <f t="shared" si="128"/>
        <v>81.739999999999995</v>
      </c>
      <c r="R1367">
        <f t="shared" si="126"/>
        <v>0</v>
      </c>
      <c r="S1367" s="12">
        <f t="shared" si="129"/>
        <v>42049.733240740738</v>
      </c>
      <c r="T1367" s="13">
        <f t="shared" si="130"/>
        <v>42079.691574074073</v>
      </c>
      <c r="U1367">
        <f t="shared" si="131"/>
        <v>2015</v>
      </c>
    </row>
    <row r="1368" spans="1:2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 s="9">
        <f t="shared" si="127"/>
        <v>126</v>
      </c>
      <c r="Q1368">
        <f t="shared" si="128"/>
        <v>64.540000000000006</v>
      </c>
      <c r="R1368">
        <f t="shared" si="126"/>
        <v>0</v>
      </c>
      <c r="S1368" s="12">
        <f t="shared" si="129"/>
        <v>41924.996099537035</v>
      </c>
      <c r="T1368" s="13">
        <f t="shared" si="130"/>
        <v>41970.037766203706</v>
      </c>
      <c r="U1368">
        <f t="shared" si="131"/>
        <v>2014</v>
      </c>
    </row>
    <row r="1369" spans="1:21" ht="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 s="9">
        <f t="shared" si="127"/>
        <v>114</v>
      </c>
      <c r="Q1369">
        <f t="shared" si="128"/>
        <v>63.48</v>
      </c>
      <c r="R1369">
        <f t="shared" si="126"/>
        <v>0</v>
      </c>
      <c r="S1369" s="12">
        <f t="shared" si="129"/>
        <v>42292.002893518518</v>
      </c>
      <c r="T1369" s="13">
        <f t="shared" si="130"/>
        <v>42322.044560185182</v>
      </c>
      <c r="U1369">
        <f t="shared" si="131"/>
        <v>2015</v>
      </c>
    </row>
    <row r="1370" spans="1:21" ht="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 s="9">
        <f t="shared" si="127"/>
        <v>111</v>
      </c>
      <c r="Q1370">
        <f t="shared" si="128"/>
        <v>63.62</v>
      </c>
      <c r="R1370">
        <f t="shared" ref="R1370:R1433" si="132">IF(D1370&lt;1000,1,0)</f>
        <v>0</v>
      </c>
      <c r="S1370" s="12">
        <f t="shared" si="129"/>
        <v>42146.190902777773</v>
      </c>
      <c r="T1370" s="13">
        <f t="shared" si="130"/>
        <v>42170.190902777773</v>
      </c>
      <c r="U1370">
        <f t="shared" si="131"/>
        <v>2015</v>
      </c>
    </row>
    <row r="1371" spans="1:21" ht="60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 s="9">
        <f t="shared" si="127"/>
        <v>105</v>
      </c>
      <c r="Q1371">
        <f t="shared" si="128"/>
        <v>83.97</v>
      </c>
      <c r="R1371">
        <f t="shared" si="132"/>
        <v>0</v>
      </c>
      <c r="S1371" s="12">
        <f t="shared" si="129"/>
        <v>41710.594282407408</v>
      </c>
      <c r="T1371" s="13">
        <f t="shared" si="130"/>
        <v>41740.594282407408</v>
      </c>
      <c r="U1371">
        <f t="shared" si="131"/>
        <v>2014</v>
      </c>
    </row>
    <row r="1372" spans="1:21" ht="30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 s="9">
        <f t="shared" si="127"/>
        <v>104</v>
      </c>
      <c r="Q1372">
        <f t="shared" si="128"/>
        <v>77.75</v>
      </c>
      <c r="R1372">
        <f t="shared" si="132"/>
        <v>0</v>
      </c>
      <c r="S1372" s="12">
        <f t="shared" si="129"/>
        <v>41548.00335648148</v>
      </c>
      <c r="T1372" s="13">
        <f t="shared" si="130"/>
        <v>41563.00335648148</v>
      </c>
      <c r="U1372">
        <f t="shared" si="131"/>
        <v>2013</v>
      </c>
    </row>
    <row r="1373" spans="1:21" ht="60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 s="9">
        <f t="shared" si="127"/>
        <v>107</v>
      </c>
      <c r="Q1373">
        <f t="shared" si="128"/>
        <v>107.07</v>
      </c>
      <c r="R1373">
        <f t="shared" si="132"/>
        <v>0</v>
      </c>
      <c r="S1373" s="12">
        <f t="shared" si="129"/>
        <v>42101.758587962962</v>
      </c>
      <c r="T1373" s="13">
        <f t="shared" si="130"/>
        <v>42131.758587962962</v>
      </c>
      <c r="U1373">
        <f t="shared" si="131"/>
        <v>2015</v>
      </c>
    </row>
    <row r="1374" spans="1:21" ht="30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 s="9">
        <f t="shared" si="127"/>
        <v>124</v>
      </c>
      <c r="Q1374">
        <f t="shared" si="128"/>
        <v>38.75</v>
      </c>
      <c r="R1374">
        <f t="shared" si="132"/>
        <v>1</v>
      </c>
      <c r="S1374" s="12">
        <f t="shared" si="129"/>
        <v>41072.739953703705</v>
      </c>
      <c r="T1374" s="13">
        <f t="shared" si="130"/>
        <v>41102.739953703705</v>
      </c>
      <c r="U1374">
        <f t="shared" si="131"/>
        <v>2012</v>
      </c>
    </row>
    <row r="1375" spans="1:21" ht="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 s="9">
        <f t="shared" si="127"/>
        <v>105</v>
      </c>
      <c r="Q1375">
        <f t="shared" si="128"/>
        <v>201.94</v>
      </c>
      <c r="R1375">
        <f t="shared" si="132"/>
        <v>0</v>
      </c>
      <c r="S1375" s="12">
        <f t="shared" si="129"/>
        <v>42704.95177083333</v>
      </c>
      <c r="T1375" s="13">
        <f t="shared" si="130"/>
        <v>42734.95177083333</v>
      </c>
      <c r="U1375">
        <f t="shared" si="131"/>
        <v>2016</v>
      </c>
    </row>
    <row r="1376" spans="1:21" ht="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 s="9">
        <f t="shared" si="127"/>
        <v>189</v>
      </c>
      <c r="Q1376">
        <f t="shared" si="128"/>
        <v>43.06</v>
      </c>
      <c r="R1376">
        <f t="shared" si="132"/>
        <v>0</v>
      </c>
      <c r="S1376" s="12">
        <f t="shared" si="129"/>
        <v>42424.161898148144</v>
      </c>
      <c r="T1376" s="13">
        <f t="shared" si="130"/>
        <v>42454.12023148148</v>
      </c>
      <c r="U1376">
        <f t="shared" si="131"/>
        <v>2016</v>
      </c>
    </row>
    <row r="1377" spans="1:21" ht="60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 s="9">
        <f t="shared" si="127"/>
        <v>171</v>
      </c>
      <c r="Q1377">
        <f t="shared" si="128"/>
        <v>62.87</v>
      </c>
      <c r="R1377">
        <f t="shared" si="132"/>
        <v>0</v>
      </c>
      <c r="S1377" s="12">
        <f t="shared" si="129"/>
        <v>42720.066192129627</v>
      </c>
      <c r="T1377" s="13">
        <f t="shared" si="130"/>
        <v>42750.066192129627</v>
      </c>
      <c r="U1377">
        <f t="shared" si="131"/>
        <v>2016</v>
      </c>
    </row>
    <row r="1378" spans="1:21" ht="30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 s="9">
        <f t="shared" si="127"/>
        <v>252</v>
      </c>
      <c r="Q1378">
        <f t="shared" si="128"/>
        <v>55.61</v>
      </c>
      <c r="R1378">
        <f t="shared" si="132"/>
        <v>0</v>
      </c>
      <c r="S1378" s="12">
        <f t="shared" si="129"/>
        <v>42677.669050925921</v>
      </c>
      <c r="T1378" s="13">
        <f t="shared" si="130"/>
        <v>42707.710717592592</v>
      </c>
      <c r="U1378">
        <f t="shared" si="131"/>
        <v>2016</v>
      </c>
    </row>
    <row r="1379" spans="1:21" ht="60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 s="9">
        <f t="shared" si="127"/>
        <v>116</v>
      </c>
      <c r="Q1379">
        <f t="shared" si="128"/>
        <v>48.71</v>
      </c>
      <c r="R1379">
        <f t="shared" si="132"/>
        <v>0</v>
      </c>
      <c r="S1379" s="12">
        <f t="shared" si="129"/>
        <v>42747.219560185185</v>
      </c>
      <c r="T1379" s="13">
        <f t="shared" si="130"/>
        <v>42769.174305555556</v>
      </c>
      <c r="U1379">
        <f t="shared" si="131"/>
        <v>2017</v>
      </c>
    </row>
    <row r="1380" spans="1:2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 s="9">
        <f t="shared" si="127"/>
        <v>203</v>
      </c>
      <c r="Q1380">
        <f t="shared" si="128"/>
        <v>30.58</v>
      </c>
      <c r="R1380">
        <f t="shared" si="132"/>
        <v>0</v>
      </c>
      <c r="S1380" s="12">
        <f t="shared" si="129"/>
        <v>42568.759374999994</v>
      </c>
      <c r="T1380" s="13">
        <f t="shared" si="130"/>
        <v>42583.759374999994</v>
      </c>
      <c r="U1380">
        <f t="shared" si="131"/>
        <v>2016</v>
      </c>
    </row>
    <row r="1381" spans="1:21" ht="30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 s="9">
        <f t="shared" si="127"/>
        <v>112</v>
      </c>
      <c r="Q1381">
        <f t="shared" si="128"/>
        <v>73.91</v>
      </c>
      <c r="R1381">
        <f t="shared" si="132"/>
        <v>0</v>
      </c>
      <c r="S1381" s="12">
        <f t="shared" si="129"/>
        <v>42130.491620370376</v>
      </c>
      <c r="T1381" s="13">
        <f t="shared" si="130"/>
        <v>42160.491620370376</v>
      </c>
      <c r="U1381">
        <f t="shared" si="131"/>
        <v>2015</v>
      </c>
    </row>
    <row r="1382" spans="1:21" ht="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 s="9">
        <f t="shared" si="127"/>
        <v>424</v>
      </c>
      <c r="Q1382">
        <f t="shared" si="128"/>
        <v>21.2</v>
      </c>
      <c r="R1382">
        <f t="shared" si="132"/>
        <v>1</v>
      </c>
      <c r="S1382" s="12">
        <f t="shared" si="129"/>
        <v>42141.762800925921</v>
      </c>
      <c r="T1382" s="13">
        <f t="shared" si="130"/>
        <v>42164.083333333328</v>
      </c>
      <c r="U1382">
        <f t="shared" si="131"/>
        <v>2015</v>
      </c>
    </row>
    <row r="1383" spans="1:21" ht="60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 s="9">
        <f t="shared" si="127"/>
        <v>107</v>
      </c>
      <c r="Q1383">
        <f t="shared" si="128"/>
        <v>73.36</v>
      </c>
      <c r="R1383">
        <f t="shared" si="132"/>
        <v>0</v>
      </c>
      <c r="S1383" s="12">
        <f t="shared" si="129"/>
        <v>42703.214409722219</v>
      </c>
      <c r="T1383" s="13">
        <f t="shared" si="130"/>
        <v>42733.214409722219</v>
      </c>
      <c r="U1383">
        <f t="shared" si="131"/>
        <v>2016</v>
      </c>
    </row>
    <row r="1384" spans="1:21" ht="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 s="9">
        <f t="shared" si="127"/>
        <v>104</v>
      </c>
      <c r="Q1384">
        <f t="shared" si="128"/>
        <v>56.41</v>
      </c>
      <c r="R1384">
        <f t="shared" si="132"/>
        <v>0</v>
      </c>
      <c r="S1384" s="12">
        <f t="shared" si="129"/>
        <v>41370.800185185188</v>
      </c>
      <c r="T1384" s="13">
        <f t="shared" si="130"/>
        <v>41400.800185185188</v>
      </c>
      <c r="U1384">
        <f t="shared" si="131"/>
        <v>2013</v>
      </c>
    </row>
    <row r="1385" spans="1:21" ht="60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 s="9">
        <f t="shared" si="127"/>
        <v>212</v>
      </c>
      <c r="Q1385">
        <f t="shared" si="128"/>
        <v>50.25</v>
      </c>
      <c r="R1385">
        <f t="shared" si="132"/>
        <v>0</v>
      </c>
      <c r="S1385" s="12">
        <f t="shared" si="129"/>
        <v>42707.074976851851</v>
      </c>
      <c r="T1385" s="13">
        <f t="shared" si="130"/>
        <v>42727.074976851851</v>
      </c>
      <c r="U1385">
        <f t="shared" si="131"/>
        <v>2016</v>
      </c>
    </row>
    <row r="1386" spans="1:21" ht="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 s="9">
        <f t="shared" si="127"/>
        <v>124</v>
      </c>
      <c r="Q1386">
        <f t="shared" si="128"/>
        <v>68.94</v>
      </c>
      <c r="R1386">
        <f t="shared" si="132"/>
        <v>0</v>
      </c>
      <c r="S1386" s="12">
        <f t="shared" si="129"/>
        <v>42160.735208333332</v>
      </c>
      <c r="T1386" s="13">
        <f t="shared" si="130"/>
        <v>42190.735208333332</v>
      </c>
      <c r="U1386">
        <f t="shared" si="131"/>
        <v>2015</v>
      </c>
    </row>
    <row r="1387" spans="1:21" ht="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 s="9">
        <f t="shared" si="127"/>
        <v>110</v>
      </c>
      <c r="Q1387">
        <f t="shared" si="128"/>
        <v>65.91</v>
      </c>
      <c r="R1387">
        <f t="shared" si="132"/>
        <v>0</v>
      </c>
      <c r="S1387" s="12">
        <f t="shared" si="129"/>
        <v>42433.688900462963</v>
      </c>
      <c r="T1387" s="13">
        <f t="shared" si="130"/>
        <v>42489.507638888885</v>
      </c>
      <c r="U1387">
        <f t="shared" si="131"/>
        <v>2016</v>
      </c>
    </row>
    <row r="1388" spans="1:21" ht="30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 s="9">
        <f t="shared" si="127"/>
        <v>219</v>
      </c>
      <c r="Q1388">
        <f t="shared" si="128"/>
        <v>62.5</v>
      </c>
      <c r="R1388">
        <f t="shared" si="132"/>
        <v>1</v>
      </c>
      <c r="S1388" s="12">
        <f t="shared" si="129"/>
        <v>42184.646863425922</v>
      </c>
      <c r="T1388" s="13">
        <f t="shared" si="130"/>
        <v>42214.646863425922</v>
      </c>
      <c r="U1388">
        <f t="shared" si="131"/>
        <v>2015</v>
      </c>
    </row>
    <row r="1389" spans="1:21" ht="60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 s="9">
        <f t="shared" si="127"/>
        <v>137</v>
      </c>
      <c r="Q1389">
        <f t="shared" si="128"/>
        <v>70.06</v>
      </c>
      <c r="R1389">
        <f t="shared" si="132"/>
        <v>0</v>
      </c>
      <c r="S1389" s="12">
        <f t="shared" si="129"/>
        <v>42126.92123842593</v>
      </c>
      <c r="T1389" s="13">
        <f t="shared" si="130"/>
        <v>42158.1875</v>
      </c>
      <c r="U1389">
        <f t="shared" si="131"/>
        <v>2015</v>
      </c>
    </row>
    <row r="1390" spans="1:21" ht="60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 s="9">
        <f t="shared" si="127"/>
        <v>135</v>
      </c>
      <c r="Q1390">
        <f t="shared" si="128"/>
        <v>60.18</v>
      </c>
      <c r="R1390">
        <f t="shared" si="132"/>
        <v>0</v>
      </c>
      <c r="S1390" s="12">
        <f t="shared" si="129"/>
        <v>42634.614780092597</v>
      </c>
      <c r="T1390" s="13">
        <f t="shared" si="130"/>
        <v>42660.676388888889</v>
      </c>
      <c r="U1390">
        <f t="shared" si="131"/>
        <v>2016</v>
      </c>
    </row>
    <row r="1391" spans="1:21" ht="30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 s="9">
        <f t="shared" si="127"/>
        <v>145</v>
      </c>
      <c r="Q1391">
        <f t="shared" si="128"/>
        <v>21.38</v>
      </c>
      <c r="R1391">
        <f t="shared" si="132"/>
        <v>1</v>
      </c>
      <c r="S1391" s="12">
        <f t="shared" si="129"/>
        <v>42565.480983796297</v>
      </c>
      <c r="T1391" s="13">
        <f t="shared" si="130"/>
        <v>42595.480983796297</v>
      </c>
      <c r="U1391">
        <f t="shared" si="131"/>
        <v>2016</v>
      </c>
    </row>
    <row r="1392" spans="1:21" ht="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 s="9">
        <f t="shared" si="127"/>
        <v>109</v>
      </c>
      <c r="Q1392">
        <f t="shared" si="128"/>
        <v>160.79</v>
      </c>
      <c r="R1392">
        <f t="shared" si="132"/>
        <v>0</v>
      </c>
      <c r="S1392" s="12">
        <f t="shared" si="129"/>
        <v>42087.803310185183</v>
      </c>
      <c r="T1392" s="13">
        <f t="shared" si="130"/>
        <v>42121.716666666667</v>
      </c>
      <c r="U1392">
        <f t="shared" si="131"/>
        <v>2015</v>
      </c>
    </row>
    <row r="1393" spans="1:21" ht="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 s="9">
        <f t="shared" si="127"/>
        <v>110</v>
      </c>
      <c r="Q1393">
        <f t="shared" si="128"/>
        <v>42.38</v>
      </c>
      <c r="R1393">
        <f t="shared" si="132"/>
        <v>1</v>
      </c>
      <c r="S1393" s="12">
        <f t="shared" si="129"/>
        <v>42193.650671296295</v>
      </c>
      <c r="T1393" s="13">
        <f t="shared" si="130"/>
        <v>42238.207638888889</v>
      </c>
      <c r="U1393">
        <f t="shared" si="131"/>
        <v>2015</v>
      </c>
    </row>
    <row r="1394" spans="1:21" ht="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 s="9">
        <f t="shared" si="127"/>
        <v>114</v>
      </c>
      <c r="Q1394">
        <f t="shared" si="128"/>
        <v>27.32</v>
      </c>
      <c r="R1394">
        <f t="shared" si="132"/>
        <v>0</v>
      </c>
      <c r="S1394" s="12">
        <f t="shared" si="129"/>
        <v>42401.154930555553</v>
      </c>
      <c r="T1394" s="13">
        <f t="shared" si="130"/>
        <v>42432.154930555553</v>
      </c>
      <c r="U1394">
        <f t="shared" si="131"/>
        <v>2016</v>
      </c>
    </row>
    <row r="1395" spans="1:21" ht="30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 s="9">
        <f t="shared" si="127"/>
        <v>102</v>
      </c>
      <c r="Q1395">
        <f t="shared" si="128"/>
        <v>196.83</v>
      </c>
      <c r="R1395">
        <f t="shared" si="132"/>
        <v>0</v>
      </c>
      <c r="S1395" s="12">
        <f t="shared" si="129"/>
        <v>42553.681979166664</v>
      </c>
      <c r="T1395" s="13">
        <f t="shared" si="130"/>
        <v>42583.681979166664</v>
      </c>
      <c r="U1395">
        <f t="shared" si="131"/>
        <v>2016</v>
      </c>
    </row>
    <row r="1396" spans="1:21" ht="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 s="9">
        <f t="shared" si="127"/>
        <v>122</v>
      </c>
      <c r="Q1396">
        <f t="shared" si="128"/>
        <v>53.88</v>
      </c>
      <c r="R1396">
        <f t="shared" si="132"/>
        <v>1</v>
      </c>
      <c r="S1396" s="12">
        <f t="shared" si="129"/>
        <v>42752.144976851851</v>
      </c>
      <c r="T1396" s="13">
        <f t="shared" si="130"/>
        <v>42795.125</v>
      </c>
      <c r="U1396">
        <f t="shared" si="131"/>
        <v>2017</v>
      </c>
    </row>
    <row r="1397" spans="1:21" ht="30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 s="9">
        <f t="shared" si="127"/>
        <v>112</v>
      </c>
      <c r="Q1397">
        <f t="shared" si="128"/>
        <v>47.76</v>
      </c>
      <c r="R1397">
        <f t="shared" si="132"/>
        <v>0</v>
      </c>
      <c r="S1397" s="12">
        <f t="shared" si="129"/>
        <v>42719.90834490741</v>
      </c>
      <c r="T1397" s="13">
        <f t="shared" si="130"/>
        <v>42749.90834490741</v>
      </c>
      <c r="U1397">
        <f t="shared" si="131"/>
        <v>2016</v>
      </c>
    </row>
    <row r="1398" spans="1:21" ht="60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 s="9">
        <f t="shared" si="127"/>
        <v>107</v>
      </c>
      <c r="Q1398">
        <f t="shared" si="128"/>
        <v>88.19</v>
      </c>
      <c r="R1398">
        <f t="shared" si="132"/>
        <v>0</v>
      </c>
      <c r="S1398" s="12">
        <f t="shared" si="129"/>
        <v>42018.99863425926</v>
      </c>
      <c r="T1398" s="13">
        <f t="shared" si="130"/>
        <v>42048.99863425926</v>
      </c>
      <c r="U1398">
        <f t="shared" si="131"/>
        <v>2015</v>
      </c>
    </row>
    <row r="1399" spans="1:21" ht="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 s="9">
        <f t="shared" si="127"/>
        <v>114</v>
      </c>
      <c r="Q1399">
        <f t="shared" si="128"/>
        <v>72.06</v>
      </c>
      <c r="R1399">
        <f t="shared" si="132"/>
        <v>0</v>
      </c>
      <c r="S1399" s="12">
        <f t="shared" si="129"/>
        <v>42640.917939814812</v>
      </c>
      <c r="T1399" s="13">
        <f t="shared" si="130"/>
        <v>42670.888194444444</v>
      </c>
      <c r="U1399">
        <f t="shared" si="131"/>
        <v>2016</v>
      </c>
    </row>
    <row r="1400" spans="1:21" ht="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 s="9">
        <f t="shared" si="127"/>
        <v>110</v>
      </c>
      <c r="Q1400">
        <f t="shared" si="128"/>
        <v>74.25</v>
      </c>
      <c r="R1400">
        <f t="shared" si="132"/>
        <v>0</v>
      </c>
      <c r="S1400" s="12">
        <f t="shared" si="129"/>
        <v>42526.874236111107</v>
      </c>
      <c r="T1400" s="13">
        <f t="shared" si="130"/>
        <v>42556.874236111107</v>
      </c>
      <c r="U1400">
        <f t="shared" si="131"/>
        <v>2016</v>
      </c>
    </row>
    <row r="1401" spans="1:21" ht="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 s="9">
        <f t="shared" si="127"/>
        <v>126</v>
      </c>
      <c r="Q1401">
        <f t="shared" si="128"/>
        <v>61.7</v>
      </c>
      <c r="R1401">
        <f t="shared" si="132"/>
        <v>0</v>
      </c>
      <c r="S1401" s="12">
        <f t="shared" si="129"/>
        <v>41889.004317129627</v>
      </c>
      <c r="T1401" s="13">
        <f t="shared" si="130"/>
        <v>41919.004317129627</v>
      </c>
      <c r="U1401">
        <f t="shared" si="131"/>
        <v>2014</v>
      </c>
    </row>
    <row r="1402" spans="1:21" ht="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 s="9">
        <f t="shared" si="127"/>
        <v>167</v>
      </c>
      <c r="Q1402">
        <f t="shared" si="128"/>
        <v>17.239999999999998</v>
      </c>
      <c r="R1402">
        <f t="shared" si="132"/>
        <v>1</v>
      </c>
      <c r="S1402" s="12">
        <f t="shared" si="129"/>
        <v>42498.341122685189</v>
      </c>
      <c r="T1402" s="13">
        <f t="shared" si="130"/>
        <v>42533.229166666672</v>
      </c>
      <c r="U1402">
        <f t="shared" si="131"/>
        <v>2016</v>
      </c>
    </row>
    <row r="1403" spans="1:21" ht="60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 s="9">
        <f t="shared" si="127"/>
        <v>497</v>
      </c>
      <c r="Q1403">
        <f t="shared" si="128"/>
        <v>51.72</v>
      </c>
      <c r="R1403">
        <f t="shared" si="132"/>
        <v>0</v>
      </c>
      <c r="S1403" s="12">
        <f t="shared" si="129"/>
        <v>41399.99622685185</v>
      </c>
      <c r="T1403" s="13">
        <f t="shared" si="130"/>
        <v>41420.99622685185</v>
      </c>
      <c r="U1403">
        <f t="shared" si="131"/>
        <v>2013</v>
      </c>
    </row>
    <row r="1404" spans="1:21" ht="60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 s="9">
        <f t="shared" si="127"/>
        <v>109</v>
      </c>
      <c r="Q1404">
        <f t="shared" si="128"/>
        <v>24.15</v>
      </c>
      <c r="R1404">
        <f t="shared" si="132"/>
        <v>0</v>
      </c>
      <c r="S1404" s="12">
        <f t="shared" si="129"/>
        <v>42065.053368055553</v>
      </c>
      <c r="T1404" s="13">
        <f t="shared" si="130"/>
        <v>42125.011701388896</v>
      </c>
      <c r="U1404">
        <f t="shared" si="131"/>
        <v>2015</v>
      </c>
    </row>
    <row r="1405" spans="1:21" ht="60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 s="9">
        <f t="shared" si="127"/>
        <v>103</v>
      </c>
      <c r="Q1405">
        <f t="shared" si="128"/>
        <v>62.17</v>
      </c>
      <c r="R1405">
        <f t="shared" si="132"/>
        <v>0</v>
      </c>
      <c r="S1405" s="12">
        <f t="shared" si="129"/>
        <v>41451.062905092593</v>
      </c>
      <c r="T1405" s="13">
        <f t="shared" si="130"/>
        <v>41481.062905092593</v>
      </c>
      <c r="U1405">
        <f t="shared" si="131"/>
        <v>2013</v>
      </c>
    </row>
    <row r="1406" spans="1:21" ht="60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 s="9">
        <f t="shared" si="127"/>
        <v>2</v>
      </c>
      <c r="Q1406">
        <f t="shared" si="128"/>
        <v>48.2</v>
      </c>
      <c r="R1406">
        <f t="shared" si="132"/>
        <v>0</v>
      </c>
      <c r="S1406" s="12">
        <f t="shared" si="129"/>
        <v>42032.510243055556</v>
      </c>
      <c r="T1406" s="13">
        <f t="shared" si="130"/>
        <v>42057.510243055556</v>
      </c>
      <c r="U1406">
        <f t="shared" si="131"/>
        <v>2015</v>
      </c>
    </row>
    <row r="1407" spans="1:21" ht="30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 s="9">
        <f t="shared" si="127"/>
        <v>0</v>
      </c>
      <c r="Q1407">
        <f t="shared" si="128"/>
        <v>6.18</v>
      </c>
      <c r="R1407">
        <f t="shared" si="132"/>
        <v>0</v>
      </c>
      <c r="S1407" s="12">
        <f t="shared" si="129"/>
        <v>41941.680567129632</v>
      </c>
      <c r="T1407" s="13">
        <f t="shared" si="130"/>
        <v>41971.722233796296</v>
      </c>
      <c r="U1407">
        <f t="shared" si="131"/>
        <v>2014</v>
      </c>
    </row>
    <row r="1408" spans="1:21" ht="30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 s="9">
        <f t="shared" si="127"/>
        <v>0</v>
      </c>
      <c r="Q1408">
        <f t="shared" si="128"/>
        <v>5</v>
      </c>
      <c r="R1408">
        <f t="shared" si="132"/>
        <v>0</v>
      </c>
      <c r="S1408" s="12">
        <f t="shared" si="129"/>
        <v>42297.432951388888</v>
      </c>
      <c r="T1408" s="13">
        <f t="shared" si="130"/>
        <v>42350.416666666672</v>
      </c>
      <c r="U1408">
        <f t="shared" si="131"/>
        <v>2015</v>
      </c>
    </row>
    <row r="1409" spans="1:21" ht="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 s="9">
        <f t="shared" si="127"/>
        <v>1</v>
      </c>
      <c r="Q1409">
        <f t="shared" si="128"/>
        <v>7.5</v>
      </c>
      <c r="R1409">
        <f t="shared" si="132"/>
        <v>0</v>
      </c>
      <c r="S1409" s="12">
        <f t="shared" si="129"/>
        <v>41838.536782407406</v>
      </c>
      <c r="T1409" s="13">
        <f t="shared" si="130"/>
        <v>41863.536782407406</v>
      </c>
      <c r="U1409">
        <f t="shared" si="131"/>
        <v>2014</v>
      </c>
    </row>
    <row r="1410" spans="1:21" ht="60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 s="9">
        <f t="shared" ref="P1410:P1473" si="133">ROUND(E1410/D1410*100,0)</f>
        <v>7</v>
      </c>
      <c r="Q1410">
        <f t="shared" ref="Q1410:Q1473" si="134">IFERROR(ROUND(E1410/L1410,2),0)</f>
        <v>12</v>
      </c>
      <c r="R1410">
        <f t="shared" si="132"/>
        <v>0</v>
      </c>
      <c r="S1410" s="12">
        <f t="shared" ref="S1410:S1473" si="135">(((J1410/60)/60)/24)+DATE(1970,1,1)</f>
        <v>42291.872175925921</v>
      </c>
      <c r="T1410" s="13">
        <f t="shared" ref="T1410:T1473" si="136">(((I1410/60)/60)/24)+DATE(1970,1,1)</f>
        <v>42321.913842592592</v>
      </c>
      <c r="U1410">
        <f t="shared" ref="U1410:U1473" si="137">YEAR(S1410)</f>
        <v>2015</v>
      </c>
    </row>
    <row r="1411" spans="1:21" ht="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 t="s">
        <v>7235</v>
      </c>
      <c r="M1411" t="b">
        <v>0</v>
      </c>
      <c r="N1411" t="s">
        <v>8278</v>
      </c>
      <c r="O1411" t="s">
        <v>8297</v>
      </c>
      <c r="P1411" s="9">
        <f t="shared" si="133"/>
        <v>0</v>
      </c>
      <c r="Q1411">
        <f t="shared" si="134"/>
        <v>0</v>
      </c>
      <c r="R1411">
        <f t="shared" si="132"/>
        <v>0</v>
      </c>
      <c r="S1411" s="12">
        <f t="shared" si="135"/>
        <v>41945.133506944447</v>
      </c>
      <c r="T1411" s="13">
        <f t="shared" si="136"/>
        <v>42005.175173611111</v>
      </c>
      <c r="U1411">
        <f t="shared" si="137"/>
        <v>2014</v>
      </c>
    </row>
    <row r="1412" spans="1:21" ht="60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 s="9">
        <f t="shared" si="133"/>
        <v>0</v>
      </c>
      <c r="Q1412">
        <f t="shared" si="134"/>
        <v>1</v>
      </c>
      <c r="R1412">
        <f t="shared" si="132"/>
        <v>0</v>
      </c>
      <c r="S1412" s="12">
        <f t="shared" si="135"/>
        <v>42479.318518518514</v>
      </c>
      <c r="T1412" s="13">
        <f t="shared" si="136"/>
        <v>42524.318518518514</v>
      </c>
      <c r="U1412">
        <f t="shared" si="137"/>
        <v>2016</v>
      </c>
    </row>
    <row r="1413" spans="1:21" ht="60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 s="9">
        <f t="shared" si="133"/>
        <v>0</v>
      </c>
      <c r="Q1413">
        <f t="shared" si="134"/>
        <v>2.33</v>
      </c>
      <c r="R1413">
        <f t="shared" si="132"/>
        <v>0</v>
      </c>
      <c r="S1413" s="12">
        <f t="shared" si="135"/>
        <v>42013.059027777781</v>
      </c>
      <c r="T1413" s="13">
        <f t="shared" si="136"/>
        <v>42041.059027777781</v>
      </c>
      <c r="U1413">
        <f t="shared" si="137"/>
        <v>2015</v>
      </c>
    </row>
    <row r="1414" spans="1:21" ht="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 s="9">
        <f t="shared" si="133"/>
        <v>5</v>
      </c>
      <c r="Q1414">
        <f t="shared" si="134"/>
        <v>24.62</v>
      </c>
      <c r="R1414">
        <f t="shared" si="132"/>
        <v>0</v>
      </c>
      <c r="S1414" s="12">
        <f t="shared" si="135"/>
        <v>41947.063645833332</v>
      </c>
      <c r="T1414" s="13">
        <f t="shared" si="136"/>
        <v>41977.063645833332</v>
      </c>
      <c r="U1414">
        <f t="shared" si="137"/>
        <v>2014</v>
      </c>
    </row>
    <row r="1415" spans="1:21" ht="60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 s="9">
        <f t="shared" si="133"/>
        <v>5</v>
      </c>
      <c r="Q1415">
        <f t="shared" si="134"/>
        <v>100</v>
      </c>
      <c r="R1415">
        <f t="shared" si="132"/>
        <v>0</v>
      </c>
      <c r="S1415" s="12">
        <f t="shared" si="135"/>
        <v>42360.437152777777</v>
      </c>
      <c r="T1415" s="13">
        <f t="shared" si="136"/>
        <v>42420.437152777777</v>
      </c>
      <c r="U1415">
        <f t="shared" si="137"/>
        <v>2015</v>
      </c>
    </row>
    <row r="1416" spans="1:21" ht="60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 s="9">
        <f t="shared" si="133"/>
        <v>0</v>
      </c>
      <c r="Q1416">
        <f t="shared" si="134"/>
        <v>1</v>
      </c>
      <c r="R1416">
        <f t="shared" si="132"/>
        <v>1</v>
      </c>
      <c r="S1416" s="12">
        <f t="shared" si="135"/>
        <v>42708.25309027778</v>
      </c>
      <c r="T1416" s="13">
        <f t="shared" si="136"/>
        <v>42738.25309027778</v>
      </c>
      <c r="U1416">
        <f t="shared" si="137"/>
        <v>2016</v>
      </c>
    </row>
    <row r="1417" spans="1:21" ht="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 s="9">
        <f t="shared" si="133"/>
        <v>18</v>
      </c>
      <c r="Q1417">
        <f t="shared" si="134"/>
        <v>88.89</v>
      </c>
      <c r="R1417">
        <f t="shared" si="132"/>
        <v>0</v>
      </c>
      <c r="S1417" s="12">
        <f t="shared" si="135"/>
        <v>42192.675821759258</v>
      </c>
      <c r="T1417" s="13">
        <f t="shared" si="136"/>
        <v>42232.675821759258</v>
      </c>
      <c r="U1417">
        <f t="shared" si="137"/>
        <v>2015</v>
      </c>
    </row>
    <row r="1418" spans="1:21" ht="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 t="s">
        <v>7235</v>
      </c>
      <c r="M1418" t="b">
        <v>0</v>
      </c>
      <c r="N1418" t="s">
        <v>8278</v>
      </c>
      <c r="O1418" t="s">
        <v>8297</v>
      </c>
      <c r="P1418" s="9">
        <f t="shared" si="133"/>
        <v>0</v>
      </c>
      <c r="Q1418">
        <f t="shared" si="134"/>
        <v>0</v>
      </c>
      <c r="R1418">
        <f t="shared" si="132"/>
        <v>0</v>
      </c>
      <c r="S1418" s="12">
        <f t="shared" si="135"/>
        <v>42299.926145833335</v>
      </c>
      <c r="T1418" s="13">
        <f t="shared" si="136"/>
        <v>42329.967812499999</v>
      </c>
      <c r="U1418">
        <f t="shared" si="137"/>
        <v>2015</v>
      </c>
    </row>
    <row r="1419" spans="1:21" ht="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 s="9">
        <f t="shared" si="133"/>
        <v>1</v>
      </c>
      <c r="Q1419">
        <f t="shared" si="134"/>
        <v>27.5</v>
      </c>
      <c r="R1419">
        <f t="shared" si="132"/>
        <v>0</v>
      </c>
      <c r="S1419" s="12">
        <f t="shared" si="135"/>
        <v>42232.15016203704</v>
      </c>
      <c r="T1419" s="13">
        <f t="shared" si="136"/>
        <v>42262.465972222228</v>
      </c>
      <c r="U1419">
        <f t="shared" si="137"/>
        <v>2015</v>
      </c>
    </row>
    <row r="1420" spans="1:21" ht="60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 s="9">
        <f t="shared" si="133"/>
        <v>0</v>
      </c>
      <c r="Q1420">
        <f t="shared" si="134"/>
        <v>6</v>
      </c>
      <c r="R1420">
        <f t="shared" si="132"/>
        <v>0</v>
      </c>
      <c r="S1420" s="12">
        <f t="shared" si="135"/>
        <v>42395.456412037034</v>
      </c>
      <c r="T1420" s="13">
        <f t="shared" si="136"/>
        <v>42425.456412037034</v>
      </c>
      <c r="U1420">
        <f t="shared" si="137"/>
        <v>2016</v>
      </c>
    </row>
    <row r="1421" spans="1:21" ht="60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 s="9">
        <f t="shared" si="133"/>
        <v>7</v>
      </c>
      <c r="Q1421">
        <f t="shared" si="134"/>
        <v>44.5</v>
      </c>
      <c r="R1421">
        <f t="shared" si="132"/>
        <v>0</v>
      </c>
      <c r="S1421" s="12">
        <f t="shared" si="135"/>
        <v>42622.456238425926</v>
      </c>
      <c r="T1421" s="13">
        <f t="shared" si="136"/>
        <v>42652.456238425926</v>
      </c>
      <c r="U1421">
        <f t="shared" si="137"/>
        <v>2016</v>
      </c>
    </row>
    <row r="1422" spans="1:21" ht="30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 s="9">
        <f t="shared" si="133"/>
        <v>3</v>
      </c>
      <c r="Q1422">
        <f t="shared" si="134"/>
        <v>1</v>
      </c>
      <c r="R1422">
        <f t="shared" si="132"/>
        <v>1</v>
      </c>
      <c r="S1422" s="12">
        <f t="shared" si="135"/>
        <v>42524.667662037042</v>
      </c>
      <c r="T1422" s="13">
        <f t="shared" si="136"/>
        <v>42549.667662037042</v>
      </c>
      <c r="U1422">
        <f t="shared" si="137"/>
        <v>2016</v>
      </c>
    </row>
    <row r="1423" spans="1:21" ht="60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 s="9">
        <f t="shared" si="133"/>
        <v>0</v>
      </c>
      <c r="Q1423">
        <f t="shared" si="134"/>
        <v>100</v>
      </c>
      <c r="R1423">
        <f t="shared" si="132"/>
        <v>0</v>
      </c>
      <c r="S1423" s="12">
        <f t="shared" si="135"/>
        <v>42013.915613425925</v>
      </c>
      <c r="T1423" s="13">
        <f t="shared" si="136"/>
        <v>42043.915613425925</v>
      </c>
      <c r="U1423">
        <f t="shared" si="137"/>
        <v>2015</v>
      </c>
    </row>
    <row r="1424" spans="1:21" ht="60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 s="9">
        <f t="shared" si="133"/>
        <v>0</v>
      </c>
      <c r="Q1424">
        <f t="shared" si="134"/>
        <v>13</v>
      </c>
      <c r="R1424">
        <f t="shared" si="132"/>
        <v>0</v>
      </c>
      <c r="S1424" s="12">
        <f t="shared" si="135"/>
        <v>42604.239629629628</v>
      </c>
      <c r="T1424" s="13">
        <f t="shared" si="136"/>
        <v>42634.239629629628</v>
      </c>
      <c r="U1424">
        <f t="shared" si="137"/>
        <v>2016</v>
      </c>
    </row>
    <row r="1425" spans="1:21" ht="60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 s="9">
        <f t="shared" si="133"/>
        <v>0</v>
      </c>
      <c r="Q1425">
        <f t="shared" si="134"/>
        <v>100</v>
      </c>
      <c r="R1425">
        <f t="shared" si="132"/>
        <v>0</v>
      </c>
      <c r="S1425" s="12">
        <f t="shared" si="135"/>
        <v>42340.360312500001</v>
      </c>
      <c r="T1425" s="13">
        <f t="shared" si="136"/>
        <v>42370.360312500001</v>
      </c>
      <c r="U1425">
        <f t="shared" si="137"/>
        <v>2015</v>
      </c>
    </row>
    <row r="1426" spans="1:21" ht="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 s="9">
        <f t="shared" si="133"/>
        <v>20</v>
      </c>
      <c r="Q1426">
        <f t="shared" si="134"/>
        <v>109.07</v>
      </c>
      <c r="R1426">
        <f t="shared" si="132"/>
        <v>0</v>
      </c>
      <c r="S1426" s="12">
        <f t="shared" si="135"/>
        <v>42676.717615740738</v>
      </c>
      <c r="T1426" s="13">
        <f t="shared" si="136"/>
        <v>42689.759282407409</v>
      </c>
      <c r="U1426">
        <f t="shared" si="137"/>
        <v>2016</v>
      </c>
    </row>
    <row r="1427" spans="1:21" ht="60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 t="s">
        <v>7235</v>
      </c>
      <c r="M1427" t="b">
        <v>0</v>
      </c>
      <c r="N1427" t="s">
        <v>8278</v>
      </c>
      <c r="O1427" t="s">
        <v>8297</v>
      </c>
      <c r="P1427" s="9">
        <f t="shared" si="133"/>
        <v>0</v>
      </c>
      <c r="Q1427">
        <f t="shared" si="134"/>
        <v>0</v>
      </c>
      <c r="R1427">
        <f t="shared" si="132"/>
        <v>0</v>
      </c>
      <c r="S1427" s="12">
        <f t="shared" si="135"/>
        <v>42093.131469907406</v>
      </c>
      <c r="T1427" s="13">
        <f t="shared" si="136"/>
        <v>42123.131469907406</v>
      </c>
      <c r="U1427">
        <f t="shared" si="137"/>
        <v>2015</v>
      </c>
    </row>
    <row r="1428" spans="1:21" ht="60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 t="s">
        <v>7235</v>
      </c>
      <c r="M1428" t="b">
        <v>0</v>
      </c>
      <c r="N1428" t="s">
        <v>8278</v>
      </c>
      <c r="O1428" t="s">
        <v>8297</v>
      </c>
      <c r="P1428" s="9">
        <f t="shared" si="133"/>
        <v>0</v>
      </c>
      <c r="Q1428">
        <f t="shared" si="134"/>
        <v>0</v>
      </c>
      <c r="R1428">
        <f t="shared" si="132"/>
        <v>0</v>
      </c>
      <c r="S1428" s="12">
        <f t="shared" si="135"/>
        <v>42180.390277777777</v>
      </c>
      <c r="T1428" s="13">
        <f t="shared" si="136"/>
        <v>42240.390277777777</v>
      </c>
      <c r="U1428">
        <f t="shared" si="137"/>
        <v>2015</v>
      </c>
    </row>
    <row r="1429" spans="1:21" ht="60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 s="9">
        <f t="shared" si="133"/>
        <v>8</v>
      </c>
      <c r="Q1429">
        <f t="shared" si="134"/>
        <v>104.75</v>
      </c>
      <c r="R1429">
        <f t="shared" si="132"/>
        <v>0</v>
      </c>
      <c r="S1429" s="12">
        <f t="shared" si="135"/>
        <v>42601.851678240739</v>
      </c>
      <c r="T1429" s="13">
        <f t="shared" si="136"/>
        <v>42631.851678240739</v>
      </c>
      <c r="U1429">
        <f t="shared" si="137"/>
        <v>2016</v>
      </c>
    </row>
    <row r="1430" spans="1:21" ht="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 s="9">
        <f t="shared" si="133"/>
        <v>5</v>
      </c>
      <c r="Q1430">
        <f t="shared" si="134"/>
        <v>15</v>
      </c>
      <c r="R1430">
        <f t="shared" si="132"/>
        <v>0</v>
      </c>
      <c r="S1430" s="12">
        <f t="shared" si="135"/>
        <v>42432.379826388889</v>
      </c>
      <c r="T1430" s="13">
        <f t="shared" si="136"/>
        <v>42462.338159722218</v>
      </c>
      <c r="U1430">
        <f t="shared" si="137"/>
        <v>2016</v>
      </c>
    </row>
    <row r="1431" spans="1:21" ht="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 t="s">
        <v>7235</v>
      </c>
      <c r="M1431" t="b">
        <v>0</v>
      </c>
      <c r="N1431" t="s">
        <v>8278</v>
      </c>
      <c r="O1431" t="s">
        <v>8297</v>
      </c>
      <c r="P1431" s="9">
        <f t="shared" si="133"/>
        <v>0</v>
      </c>
      <c r="Q1431">
        <f t="shared" si="134"/>
        <v>0</v>
      </c>
      <c r="R1431">
        <f t="shared" si="132"/>
        <v>0</v>
      </c>
      <c r="S1431" s="12">
        <f t="shared" si="135"/>
        <v>42074.060671296291</v>
      </c>
      <c r="T1431" s="13">
        <f t="shared" si="136"/>
        <v>42104.060671296291</v>
      </c>
      <c r="U1431">
        <f t="shared" si="137"/>
        <v>2015</v>
      </c>
    </row>
    <row r="1432" spans="1:21" ht="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 s="9">
        <f t="shared" si="133"/>
        <v>8</v>
      </c>
      <c r="Q1432">
        <f t="shared" si="134"/>
        <v>80.599999999999994</v>
      </c>
      <c r="R1432">
        <f t="shared" si="132"/>
        <v>0</v>
      </c>
      <c r="S1432" s="12">
        <f t="shared" si="135"/>
        <v>41961.813518518517</v>
      </c>
      <c r="T1432" s="13">
        <f t="shared" si="136"/>
        <v>41992.813518518517</v>
      </c>
      <c r="U1432">
        <f t="shared" si="137"/>
        <v>2014</v>
      </c>
    </row>
    <row r="1433" spans="1:21" ht="60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 s="9">
        <f t="shared" si="133"/>
        <v>32</v>
      </c>
      <c r="Q1433">
        <f t="shared" si="134"/>
        <v>115.55</v>
      </c>
      <c r="R1433">
        <f t="shared" si="132"/>
        <v>0</v>
      </c>
      <c r="S1433" s="12">
        <f t="shared" si="135"/>
        <v>42304.210833333331</v>
      </c>
      <c r="T1433" s="13">
        <f t="shared" si="136"/>
        <v>42334.252500000002</v>
      </c>
      <c r="U1433">
        <f t="shared" si="137"/>
        <v>2015</v>
      </c>
    </row>
    <row r="1434" spans="1:21" ht="60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 t="s">
        <v>7235</v>
      </c>
      <c r="M1434" t="b">
        <v>0</v>
      </c>
      <c r="N1434" t="s">
        <v>8278</v>
      </c>
      <c r="O1434" t="s">
        <v>8297</v>
      </c>
      <c r="P1434" s="9">
        <f t="shared" si="133"/>
        <v>0</v>
      </c>
      <c r="Q1434">
        <f t="shared" si="134"/>
        <v>0</v>
      </c>
      <c r="R1434">
        <f t="shared" ref="R1434:R1497" si="138">IF(D1434&lt;1000,1,0)</f>
        <v>0</v>
      </c>
      <c r="S1434" s="12">
        <f t="shared" si="135"/>
        <v>42175.780416666668</v>
      </c>
      <c r="T1434" s="13">
        <f t="shared" si="136"/>
        <v>42205.780416666668</v>
      </c>
      <c r="U1434">
        <f t="shared" si="137"/>
        <v>2015</v>
      </c>
    </row>
    <row r="1435" spans="1:21" ht="60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 s="9">
        <f t="shared" si="133"/>
        <v>7</v>
      </c>
      <c r="Q1435">
        <f t="shared" si="134"/>
        <v>80.5</v>
      </c>
      <c r="R1435">
        <f t="shared" si="138"/>
        <v>0</v>
      </c>
      <c r="S1435" s="12">
        <f t="shared" si="135"/>
        <v>42673.625868055555</v>
      </c>
      <c r="T1435" s="13">
        <f t="shared" si="136"/>
        <v>42714.458333333328</v>
      </c>
      <c r="U1435">
        <f t="shared" si="137"/>
        <v>2016</v>
      </c>
    </row>
    <row r="1436" spans="1:21" ht="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 s="9">
        <f t="shared" si="133"/>
        <v>10</v>
      </c>
      <c r="Q1436">
        <f t="shared" si="134"/>
        <v>744.55</v>
      </c>
      <c r="R1436">
        <f t="shared" si="138"/>
        <v>0</v>
      </c>
      <c r="S1436" s="12">
        <f t="shared" si="135"/>
        <v>42142.767106481479</v>
      </c>
      <c r="T1436" s="13">
        <f t="shared" si="136"/>
        <v>42163.625</v>
      </c>
      <c r="U1436">
        <f t="shared" si="137"/>
        <v>2015</v>
      </c>
    </row>
    <row r="1437" spans="1:21" ht="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 s="9">
        <f t="shared" si="133"/>
        <v>0</v>
      </c>
      <c r="Q1437">
        <f t="shared" si="134"/>
        <v>7.5</v>
      </c>
      <c r="R1437">
        <f t="shared" si="138"/>
        <v>0</v>
      </c>
      <c r="S1437" s="12">
        <f t="shared" si="135"/>
        <v>42258.780324074076</v>
      </c>
      <c r="T1437" s="13">
        <f t="shared" si="136"/>
        <v>42288.780324074076</v>
      </c>
      <c r="U1437">
        <f t="shared" si="137"/>
        <v>2015</v>
      </c>
    </row>
    <row r="1438" spans="1:21" ht="60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 s="9">
        <f t="shared" si="133"/>
        <v>1</v>
      </c>
      <c r="Q1438">
        <f t="shared" si="134"/>
        <v>38.5</v>
      </c>
      <c r="R1438">
        <f t="shared" si="138"/>
        <v>0</v>
      </c>
      <c r="S1438" s="12">
        <f t="shared" si="135"/>
        <v>42391.35019675926</v>
      </c>
      <c r="T1438" s="13">
        <f t="shared" si="136"/>
        <v>42421.35019675926</v>
      </c>
      <c r="U1438">
        <f t="shared" si="137"/>
        <v>2016</v>
      </c>
    </row>
    <row r="1439" spans="1:21" ht="60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 s="9">
        <f t="shared" si="133"/>
        <v>27</v>
      </c>
      <c r="Q1439">
        <f t="shared" si="134"/>
        <v>36.68</v>
      </c>
      <c r="R1439">
        <f t="shared" si="138"/>
        <v>0</v>
      </c>
      <c r="S1439" s="12">
        <f t="shared" si="135"/>
        <v>41796.531701388885</v>
      </c>
      <c r="T1439" s="13">
        <f t="shared" si="136"/>
        <v>41833.207638888889</v>
      </c>
      <c r="U1439">
        <f t="shared" si="137"/>
        <v>2014</v>
      </c>
    </row>
    <row r="1440" spans="1:21" ht="60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 s="9">
        <f t="shared" si="133"/>
        <v>3</v>
      </c>
      <c r="Q1440">
        <f t="shared" si="134"/>
        <v>75</v>
      </c>
      <c r="R1440">
        <f t="shared" si="138"/>
        <v>0</v>
      </c>
      <c r="S1440" s="12">
        <f t="shared" si="135"/>
        <v>42457.871516203704</v>
      </c>
      <c r="T1440" s="13">
        <f t="shared" si="136"/>
        <v>42487.579861111109</v>
      </c>
      <c r="U1440">
        <f t="shared" si="137"/>
        <v>2016</v>
      </c>
    </row>
    <row r="1441" spans="1:21" ht="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 s="9">
        <f t="shared" si="133"/>
        <v>7</v>
      </c>
      <c r="Q1441">
        <f t="shared" si="134"/>
        <v>30</v>
      </c>
      <c r="R1441">
        <f t="shared" si="138"/>
        <v>0</v>
      </c>
      <c r="S1441" s="12">
        <f t="shared" si="135"/>
        <v>42040.829872685179</v>
      </c>
      <c r="T1441" s="13">
        <f t="shared" si="136"/>
        <v>42070.829872685179</v>
      </c>
      <c r="U1441">
        <f t="shared" si="137"/>
        <v>2015</v>
      </c>
    </row>
    <row r="1442" spans="1:21" ht="60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 s="9">
        <f t="shared" si="133"/>
        <v>0</v>
      </c>
      <c r="Q1442">
        <f t="shared" si="134"/>
        <v>1</v>
      </c>
      <c r="R1442">
        <f t="shared" si="138"/>
        <v>0</v>
      </c>
      <c r="S1442" s="12">
        <f t="shared" si="135"/>
        <v>42486.748414351852</v>
      </c>
      <c r="T1442" s="13">
        <f t="shared" si="136"/>
        <v>42516.748414351852</v>
      </c>
      <c r="U1442">
        <f t="shared" si="137"/>
        <v>2016</v>
      </c>
    </row>
    <row r="1443" spans="1:21" ht="60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 s="9">
        <f t="shared" si="133"/>
        <v>1</v>
      </c>
      <c r="Q1443">
        <f t="shared" si="134"/>
        <v>673.33</v>
      </c>
      <c r="R1443">
        <f t="shared" si="138"/>
        <v>0</v>
      </c>
      <c r="S1443" s="12">
        <f t="shared" si="135"/>
        <v>42198.765844907408</v>
      </c>
      <c r="T1443" s="13">
        <f t="shared" si="136"/>
        <v>42258.765844907408</v>
      </c>
      <c r="U1443">
        <f t="shared" si="137"/>
        <v>2015</v>
      </c>
    </row>
    <row r="1444" spans="1:21" ht="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 t="s">
        <v>7235</v>
      </c>
      <c r="M1444" t="b">
        <v>0</v>
      </c>
      <c r="N1444" t="s">
        <v>8278</v>
      </c>
      <c r="O1444" t="s">
        <v>8297</v>
      </c>
      <c r="P1444" s="9">
        <f t="shared" si="133"/>
        <v>0</v>
      </c>
      <c r="Q1444">
        <f t="shared" si="134"/>
        <v>0</v>
      </c>
      <c r="R1444">
        <f t="shared" si="138"/>
        <v>0</v>
      </c>
      <c r="S1444" s="12">
        <f t="shared" si="135"/>
        <v>42485.64534722222</v>
      </c>
      <c r="T1444" s="13">
        <f t="shared" si="136"/>
        <v>42515.64534722222</v>
      </c>
      <c r="U1444">
        <f t="shared" si="137"/>
        <v>2016</v>
      </c>
    </row>
    <row r="1445" spans="1:21" ht="60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 t="s">
        <v>7235</v>
      </c>
      <c r="M1445" t="b">
        <v>0</v>
      </c>
      <c r="N1445" t="s">
        <v>8278</v>
      </c>
      <c r="O1445" t="s">
        <v>8297</v>
      </c>
      <c r="P1445" s="9">
        <f t="shared" si="133"/>
        <v>0</v>
      </c>
      <c r="Q1445">
        <f t="shared" si="134"/>
        <v>0</v>
      </c>
      <c r="R1445">
        <f t="shared" si="138"/>
        <v>0</v>
      </c>
      <c r="S1445" s="12">
        <f t="shared" si="135"/>
        <v>42707.926030092596</v>
      </c>
      <c r="T1445" s="13">
        <f t="shared" si="136"/>
        <v>42737.926030092596</v>
      </c>
      <c r="U1445">
        <f t="shared" si="137"/>
        <v>2016</v>
      </c>
    </row>
    <row r="1446" spans="1:21" ht="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 t="s">
        <v>7235</v>
      </c>
      <c r="M1446" t="b">
        <v>0</v>
      </c>
      <c r="N1446" t="s">
        <v>8278</v>
      </c>
      <c r="O1446" t="s">
        <v>8297</v>
      </c>
      <c r="P1446" s="9">
        <f t="shared" si="133"/>
        <v>0</v>
      </c>
      <c r="Q1446">
        <f t="shared" si="134"/>
        <v>0</v>
      </c>
      <c r="R1446">
        <f t="shared" si="138"/>
        <v>0</v>
      </c>
      <c r="S1446" s="12">
        <f t="shared" si="135"/>
        <v>42199.873402777783</v>
      </c>
      <c r="T1446" s="13">
        <f t="shared" si="136"/>
        <v>42259.873402777783</v>
      </c>
      <c r="U1446">
        <f t="shared" si="137"/>
        <v>2015</v>
      </c>
    </row>
    <row r="1447" spans="1:21" ht="60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 t="s">
        <v>7235</v>
      </c>
      <c r="M1447" t="b">
        <v>0</v>
      </c>
      <c r="N1447" t="s">
        <v>8278</v>
      </c>
      <c r="O1447" t="s">
        <v>8297</v>
      </c>
      <c r="P1447" s="9">
        <f t="shared" si="133"/>
        <v>0</v>
      </c>
      <c r="Q1447">
        <f t="shared" si="134"/>
        <v>0</v>
      </c>
      <c r="R1447">
        <f t="shared" si="138"/>
        <v>0</v>
      </c>
      <c r="S1447" s="12">
        <f t="shared" si="135"/>
        <v>42139.542303240742</v>
      </c>
      <c r="T1447" s="13">
        <f t="shared" si="136"/>
        <v>42169.542303240742</v>
      </c>
      <c r="U1447">
        <f t="shared" si="137"/>
        <v>2015</v>
      </c>
    </row>
    <row r="1448" spans="1:21" ht="60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 t="s">
        <v>7235</v>
      </c>
      <c r="M1448" t="b">
        <v>0</v>
      </c>
      <c r="N1448" t="s">
        <v>8278</v>
      </c>
      <c r="O1448" t="s">
        <v>8297</v>
      </c>
      <c r="P1448" s="9">
        <f t="shared" si="133"/>
        <v>0</v>
      </c>
      <c r="Q1448">
        <f t="shared" si="134"/>
        <v>0</v>
      </c>
      <c r="R1448">
        <f t="shared" si="138"/>
        <v>1</v>
      </c>
      <c r="S1448" s="12">
        <f t="shared" si="135"/>
        <v>42461.447662037041</v>
      </c>
      <c r="T1448" s="13">
        <f t="shared" si="136"/>
        <v>42481.447662037041</v>
      </c>
      <c r="U1448">
        <f t="shared" si="137"/>
        <v>2016</v>
      </c>
    </row>
    <row r="1449" spans="1:21" ht="30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 s="9">
        <f t="shared" si="133"/>
        <v>0</v>
      </c>
      <c r="Q1449">
        <f t="shared" si="134"/>
        <v>25</v>
      </c>
      <c r="R1449">
        <f t="shared" si="138"/>
        <v>0</v>
      </c>
      <c r="S1449" s="12">
        <f t="shared" si="135"/>
        <v>42529.730717592596</v>
      </c>
      <c r="T1449" s="13">
        <f t="shared" si="136"/>
        <v>42559.730717592596</v>
      </c>
      <c r="U1449">
        <f t="shared" si="137"/>
        <v>2016</v>
      </c>
    </row>
    <row r="1450" spans="1:21" ht="60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 t="s">
        <v>7235</v>
      </c>
      <c r="M1450" t="b">
        <v>0</v>
      </c>
      <c r="N1450" t="s">
        <v>8278</v>
      </c>
      <c r="O1450" t="s">
        <v>8297</v>
      </c>
      <c r="P1450" s="9">
        <f t="shared" si="133"/>
        <v>0</v>
      </c>
      <c r="Q1450">
        <f t="shared" si="134"/>
        <v>0</v>
      </c>
      <c r="R1450">
        <f t="shared" si="138"/>
        <v>0</v>
      </c>
      <c r="S1450" s="12">
        <f t="shared" si="135"/>
        <v>42115.936550925922</v>
      </c>
      <c r="T1450" s="13">
        <f t="shared" si="136"/>
        <v>42146.225694444445</v>
      </c>
      <c r="U1450">
        <f t="shared" si="137"/>
        <v>2015</v>
      </c>
    </row>
    <row r="1451" spans="1:21" ht="60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 t="s">
        <v>7235</v>
      </c>
      <c r="M1451" t="b">
        <v>0</v>
      </c>
      <c r="N1451" t="s">
        <v>8278</v>
      </c>
      <c r="O1451" t="s">
        <v>8297</v>
      </c>
      <c r="P1451" s="9">
        <f t="shared" si="133"/>
        <v>0</v>
      </c>
      <c r="Q1451">
        <f t="shared" si="134"/>
        <v>0</v>
      </c>
      <c r="R1451">
        <f t="shared" si="138"/>
        <v>0</v>
      </c>
      <c r="S1451" s="12">
        <f t="shared" si="135"/>
        <v>42086.811400462961</v>
      </c>
      <c r="T1451" s="13">
        <f t="shared" si="136"/>
        <v>42134.811400462961</v>
      </c>
      <c r="U1451">
        <f t="shared" si="137"/>
        <v>2015</v>
      </c>
    </row>
    <row r="1452" spans="1:21" ht="60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 s="9">
        <f t="shared" si="133"/>
        <v>0</v>
      </c>
      <c r="Q1452">
        <f t="shared" si="134"/>
        <v>1</v>
      </c>
      <c r="R1452">
        <f t="shared" si="138"/>
        <v>0</v>
      </c>
      <c r="S1452" s="12">
        <f t="shared" si="135"/>
        <v>42390.171261574069</v>
      </c>
      <c r="T1452" s="13">
        <f t="shared" si="136"/>
        <v>42420.171261574069</v>
      </c>
      <c r="U1452">
        <f t="shared" si="137"/>
        <v>2016</v>
      </c>
    </row>
    <row r="1453" spans="1:21" ht="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 s="9">
        <f t="shared" si="133"/>
        <v>0</v>
      </c>
      <c r="Q1453">
        <f t="shared" si="134"/>
        <v>1</v>
      </c>
      <c r="R1453">
        <f t="shared" si="138"/>
        <v>0</v>
      </c>
      <c r="S1453" s="12">
        <f t="shared" si="135"/>
        <v>41931.959016203706</v>
      </c>
      <c r="T1453" s="13">
        <f t="shared" si="136"/>
        <v>41962.00068287037</v>
      </c>
      <c r="U1453">
        <f t="shared" si="137"/>
        <v>2014</v>
      </c>
    </row>
    <row r="1454" spans="1:21" ht="30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 t="s">
        <v>7235</v>
      </c>
      <c r="M1454" t="b">
        <v>0</v>
      </c>
      <c r="N1454" t="s">
        <v>8278</v>
      </c>
      <c r="O1454" t="s">
        <v>8297</v>
      </c>
      <c r="P1454" s="9">
        <f t="shared" si="133"/>
        <v>0</v>
      </c>
      <c r="Q1454">
        <f t="shared" si="134"/>
        <v>0</v>
      </c>
      <c r="R1454">
        <f t="shared" si="138"/>
        <v>0</v>
      </c>
      <c r="S1454" s="12">
        <f t="shared" si="135"/>
        <v>41818.703275462962</v>
      </c>
      <c r="T1454" s="13">
        <f t="shared" si="136"/>
        <v>41848.703275462962</v>
      </c>
      <c r="U1454">
        <f t="shared" si="137"/>
        <v>2014</v>
      </c>
    </row>
    <row r="1455" spans="1:21" ht="60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 t="s">
        <v>7235</v>
      </c>
      <c r="M1455" t="b">
        <v>0</v>
      </c>
      <c r="N1455" t="s">
        <v>8278</v>
      </c>
      <c r="O1455" t="s">
        <v>8297</v>
      </c>
      <c r="P1455" s="9">
        <f t="shared" si="133"/>
        <v>0</v>
      </c>
      <c r="Q1455">
        <f t="shared" si="134"/>
        <v>0</v>
      </c>
      <c r="R1455">
        <f t="shared" si="138"/>
        <v>0</v>
      </c>
      <c r="S1455" s="12">
        <f t="shared" si="135"/>
        <v>42795.696145833332</v>
      </c>
      <c r="T1455" s="13">
        <f t="shared" si="136"/>
        <v>42840.654479166667</v>
      </c>
      <c r="U1455">
        <f t="shared" si="137"/>
        <v>2017</v>
      </c>
    </row>
    <row r="1456" spans="1:21" ht="60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 s="9">
        <f t="shared" si="133"/>
        <v>1</v>
      </c>
      <c r="Q1456">
        <f t="shared" si="134"/>
        <v>15</v>
      </c>
      <c r="R1456">
        <f t="shared" si="138"/>
        <v>0</v>
      </c>
      <c r="S1456" s="12">
        <f t="shared" si="135"/>
        <v>42463.866666666669</v>
      </c>
      <c r="T1456" s="13">
        <f t="shared" si="136"/>
        <v>42484.915972222225</v>
      </c>
      <c r="U1456">
        <f t="shared" si="137"/>
        <v>2016</v>
      </c>
    </row>
    <row r="1457" spans="1:21" ht="60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 s="9">
        <f t="shared" si="133"/>
        <v>11</v>
      </c>
      <c r="Q1457">
        <f t="shared" si="134"/>
        <v>225</v>
      </c>
      <c r="R1457">
        <f t="shared" si="138"/>
        <v>0</v>
      </c>
      <c r="S1457" s="12">
        <f t="shared" si="135"/>
        <v>41832.672685185185</v>
      </c>
      <c r="T1457" s="13">
        <f t="shared" si="136"/>
        <v>41887.568749999999</v>
      </c>
      <c r="U1457">
        <f t="shared" si="137"/>
        <v>2014</v>
      </c>
    </row>
    <row r="1458" spans="1:21" ht="30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 s="9">
        <f t="shared" si="133"/>
        <v>3</v>
      </c>
      <c r="Q1458">
        <f t="shared" si="134"/>
        <v>48.33</v>
      </c>
      <c r="R1458">
        <f t="shared" si="138"/>
        <v>0</v>
      </c>
      <c r="S1458" s="12">
        <f t="shared" si="135"/>
        <v>42708.668576388889</v>
      </c>
      <c r="T1458" s="13">
        <f t="shared" si="136"/>
        <v>42738.668576388889</v>
      </c>
      <c r="U1458">
        <f t="shared" si="137"/>
        <v>2016</v>
      </c>
    </row>
    <row r="1459" spans="1:21" ht="30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 t="s">
        <v>7235</v>
      </c>
      <c r="M1459" t="b">
        <v>0</v>
      </c>
      <c r="N1459" t="s">
        <v>8278</v>
      </c>
      <c r="O1459" t="s">
        <v>8297</v>
      </c>
      <c r="P1459" s="9">
        <f t="shared" si="133"/>
        <v>0</v>
      </c>
      <c r="Q1459">
        <f t="shared" si="134"/>
        <v>0</v>
      </c>
      <c r="R1459">
        <f t="shared" si="138"/>
        <v>0</v>
      </c>
      <c r="S1459" s="12">
        <f t="shared" si="135"/>
        <v>42289.89634259259</v>
      </c>
      <c r="T1459" s="13">
        <f t="shared" si="136"/>
        <v>42319.938009259262</v>
      </c>
      <c r="U1459">
        <f t="shared" si="137"/>
        <v>2015</v>
      </c>
    </row>
    <row r="1460" spans="1:21" ht="60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 t="s">
        <v>7235</v>
      </c>
      <c r="M1460" t="b">
        <v>0</v>
      </c>
      <c r="N1460" t="s">
        <v>8278</v>
      </c>
      <c r="O1460" t="s">
        <v>8297</v>
      </c>
      <c r="P1460" s="9">
        <f t="shared" si="133"/>
        <v>0</v>
      </c>
      <c r="Q1460">
        <f t="shared" si="134"/>
        <v>0</v>
      </c>
      <c r="R1460">
        <f t="shared" si="138"/>
        <v>0</v>
      </c>
      <c r="S1460" s="12">
        <f t="shared" si="135"/>
        <v>41831.705555555556</v>
      </c>
      <c r="T1460" s="13">
        <f t="shared" si="136"/>
        <v>41862.166666666664</v>
      </c>
      <c r="U1460">
        <f t="shared" si="137"/>
        <v>2014</v>
      </c>
    </row>
    <row r="1461" spans="1:21" ht="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 t="s">
        <v>7235</v>
      </c>
      <c r="M1461" t="b">
        <v>0</v>
      </c>
      <c r="N1461" t="s">
        <v>8278</v>
      </c>
      <c r="O1461" t="s">
        <v>8297</v>
      </c>
      <c r="P1461" s="9">
        <f t="shared" si="133"/>
        <v>0</v>
      </c>
      <c r="Q1461">
        <f t="shared" si="134"/>
        <v>0</v>
      </c>
      <c r="R1461">
        <f t="shared" si="138"/>
        <v>0</v>
      </c>
      <c r="S1461" s="12">
        <f t="shared" si="135"/>
        <v>42312.204814814817</v>
      </c>
      <c r="T1461" s="13">
        <f t="shared" si="136"/>
        <v>42340.725694444445</v>
      </c>
      <c r="U1461">
        <f t="shared" si="137"/>
        <v>2015</v>
      </c>
    </row>
    <row r="1462" spans="1:21" ht="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 t="s">
        <v>7235</v>
      </c>
      <c r="M1462" t="b">
        <v>0</v>
      </c>
      <c r="N1462" t="s">
        <v>8278</v>
      </c>
      <c r="O1462" t="s">
        <v>8297</v>
      </c>
      <c r="P1462" s="9">
        <f t="shared" si="133"/>
        <v>0</v>
      </c>
      <c r="Q1462">
        <f t="shared" si="134"/>
        <v>0</v>
      </c>
      <c r="R1462">
        <f t="shared" si="138"/>
        <v>0</v>
      </c>
      <c r="S1462" s="12">
        <f t="shared" si="135"/>
        <v>41915.896967592591</v>
      </c>
      <c r="T1462" s="13">
        <f t="shared" si="136"/>
        <v>41973.989583333328</v>
      </c>
      <c r="U1462">
        <f t="shared" si="137"/>
        <v>2014</v>
      </c>
    </row>
    <row r="1463" spans="1:21" ht="30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 s="9">
        <f t="shared" si="133"/>
        <v>101</v>
      </c>
      <c r="Q1463">
        <f t="shared" si="134"/>
        <v>44.67</v>
      </c>
      <c r="R1463">
        <f t="shared" si="138"/>
        <v>0</v>
      </c>
      <c r="S1463" s="12">
        <f t="shared" si="135"/>
        <v>41899.645300925928</v>
      </c>
      <c r="T1463" s="13">
        <f t="shared" si="136"/>
        <v>41933</v>
      </c>
      <c r="U1463">
        <f t="shared" si="137"/>
        <v>2014</v>
      </c>
    </row>
    <row r="1464" spans="1:21" ht="30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 s="9">
        <f t="shared" si="133"/>
        <v>109</v>
      </c>
      <c r="Q1464">
        <f t="shared" si="134"/>
        <v>28.94</v>
      </c>
      <c r="R1464">
        <f t="shared" si="138"/>
        <v>0</v>
      </c>
      <c r="S1464" s="12">
        <f t="shared" si="135"/>
        <v>41344.662858796299</v>
      </c>
      <c r="T1464" s="13">
        <f t="shared" si="136"/>
        <v>41374.662858796299</v>
      </c>
      <c r="U1464">
        <f t="shared" si="137"/>
        <v>2013</v>
      </c>
    </row>
    <row r="1465" spans="1:21" ht="60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 s="9">
        <f t="shared" si="133"/>
        <v>148</v>
      </c>
      <c r="Q1465">
        <f t="shared" si="134"/>
        <v>35.44</v>
      </c>
      <c r="R1465">
        <f t="shared" si="138"/>
        <v>1</v>
      </c>
      <c r="S1465" s="12">
        <f t="shared" si="135"/>
        <v>41326.911319444444</v>
      </c>
      <c r="T1465" s="13">
        <f t="shared" si="136"/>
        <v>41371.869652777779</v>
      </c>
      <c r="U1465">
        <f t="shared" si="137"/>
        <v>2013</v>
      </c>
    </row>
    <row r="1466" spans="1:2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 s="9">
        <f t="shared" si="133"/>
        <v>163</v>
      </c>
      <c r="Q1466">
        <f t="shared" si="134"/>
        <v>34.869999999999997</v>
      </c>
      <c r="R1466">
        <f t="shared" si="138"/>
        <v>0</v>
      </c>
      <c r="S1466" s="12">
        <f t="shared" si="135"/>
        <v>41291.661550925928</v>
      </c>
      <c r="T1466" s="13">
        <f t="shared" si="136"/>
        <v>41321.661550925928</v>
      </c>
      <c r="U1466">
        <f t="shared" si="137"/>
        <v>2013</v>
      </c>
    </row>
    <row r="1467" spans="1:21" ht="60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 s="9">
        <f t="shared" si="133"/>
        <v>456</v>
      </c>
      <c r="Q1467">
        <f t="shared" si="134"/>
        <v>52.62</v>
      </c>
      <c r="R1467">
        <f t="shared" si="138"/>
        <v>0</v>
      </c>
      <c r="S1467" s="12">
        <f t="shared" si="135"/>
        <v>40959.734398148146</v>
      </c>
      <c r="T1467" s="13">
        <f t="shared" si="136"/>
        <v>40990.125</v>
      </c>
      <c r="U1467">
        <f t="shared" si="137"/>
        <v>2012</v>
      </c>
    </row>
    <row r="1468" spans="1:21" ht="60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 s="9">
        <f t="shared" si="133"/>
        <v>108</v>
      </c>
      <c r="Q1468">
        <f t="shared" si="134"/>
        <v>69.599999999999994</v>
      </c>
      <c r="R1468">
        <f t="shared" si="138"/>
        <v>0</v>
      </c>
      <c r="S1468" s="12">
        <f t="shared" si="135"/>
        <v>42340.172060185185</v>
      </c>
      <c r="T1468" s="13">
        <f t="shared" si="136"/>
        <v>42381.208333333328</v>
      </c>
      <c r="U1468">
        <f t="shared" si="137"/>
        <v>2015</v>
      </c>
    </row>
    <row r="1469" spans="1:21" ht="30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 s="9">
        <f t="shared" si="133"/>
        <v>115</v>
      </c>
      <c r="Q1469">
        <f t="shared" si="134"/>
        <v>76.72</v>
      </c>
      <c r="R1469">
        <f t="shared" si="138"/>
        <v>0</v>
      </c>
      <c r="S1469" s="12">
        <f t="shared" si="135"/>
        <v>40933.80190972222</v>
      </c>
      <c r="T1469" s="13">
        <f t="shared" si="136"/>
        <v>40993.760243055556</v>
      </c>
      <c r="U1469">
        <f t="shared" si="137"/>
        <v>2012</v>
      </c>
    </row>
    <row r="1470" spans="1:21" ht="60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 s="9">
        <f t="shared" si="133"/>
        <v>102</v>
      </c>
      <c r="Q1470">
        <f t="shared" si="134"/>
        <v>33.19</v>
      </c>
      <c r="R1470">
        <f t="shared" si="138"/>
        <v>0</v>
      </c>
      <c r="S1470" s="12">
        <f t="shared" si="135"/>
        <v>40646.014456018522</v>
      </c>
      <c r="T1470" s="13">
        <f t="shared" si="136"/>
        <v>40706.014456018522</v>
      </c>
      <c r="U1470">
        <f t="shared" si="137"/>
        <v>2011</v>
      </c>
    </row>
    <row r="1471" spans="1:21" ht="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 s="9">
        <f t="shared" si="133"/>
        <v>108</v>
      </c>
      <c r="Q1471">
        <f t="shared" si="134"/>
        <v>149.46</v>
      </c>
      <c r="R1471">
        <f t="shared" si="138"/>
        <v>0</v>
      </c>
      <c r="S1471" s="12">
        <f t="shared" si="135"/>
        <v>41290.598483796297</v>
      </c>
      <c r="T1471" s="13">
        <f t="shared" si="136"/>
        <v>41320.598483796297</v>
      </c>
      <c r="U1471">
        <f t="shared" si="137"/>
        <v>2013</v>
      </c>
    </row>
    <row r="1472" spans="1:21" ht="60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 s="9">
        <f t="shared" si="133"/>
        <v>125</v>
      </c>
      <c r="Q1472">
        <f t="shared" si="134"/>
        <v>23.17</v>
      </c>
      <c r="R1472">
        <f t="shared" si="138"/>
        <v>0</v>
      </c>
      <c r="S1472" s="12">
        <f t="shared" si="135"/>
        <v>41250.827118055553</v>
      </c>
      <c r="T1472" s="13">
        <f t="shared" si="136"/>
        <v>41271.827118055553</v>
      </c>
      <c r="U1472">
        <f t="shared" si="137"/>
        <v>2012</v>
      </c>
    </row>
    <row r="1473" spans="1:21" ht="60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 s="9">
        <f t="shared" si="133"/>
        <v>104</v>
      </c>
      <c r="Q1473">
        <f t="shared" si="134"/>
        <v>96.88</v>
      </c>
      <c r="R1473">
        <f t="shared" si="138"/>
        <v>0</v>
      </c>
      <c r="S1473" s="12">
        <f t="shared" si="135"/>
        <v>42073.957569444443</v>
      </c>
      <c r="T1473" s="13">
        <f t="shared" si="136"/>
        <v>42103.957569444443</v>
      </c>
      <c r="U1473">
        <f t="shared" si="137"/>
        <v>2015</v>
      </c>
    </row>
    <row r="1474" spans="1:21" ht="60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 s="9">
        <f t="shared" ref="P1474:P1537" si="139">ROUND(E1474/D1474*100,0)</f>
        <v>139</v>
      </c>
      <c r="Q1474">
        <f t="shared" ref="Q1474:Q1537" si="140">IFERROR(ROUND(E1474/L1474,2),0)</f>
        <v>103.2</v>
      </c>
      <c r="R1474">
        <f t="shared" si="138"/>
        <v>0</v>
      </c>
      <c r="S1474" s="12">
        <f t="shared" ref="S1474:S1537" si="141">(((J1474/60)/60)/24)+DATE(1970,1,1)</f>
        <v>41533.542858796296</v>
      </c>
      <c r="T1474" s="13">
        <f t="shared" ref="T1474:T1537" si="142">(((I1474/60)/60)/24)+DATE(1970,1,1)</f>
        <v>41563.542858796296</v>
      </c>
      <c r="U1474">
        <f t="shared" ref="U1474:U1537" si="143">YEAR(S1474)</f>
        <v>2013</v>
      </c>
    </row>
    <row r="1475" spans="1:2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 s="9">
        <f t="shared" si="139"/>
        <v>121</v>
      </c>
      <c r="Q1475">
        <f t="shared" si="140"/>
        <v>38.46</v>
      </c>
      <c r="R1475">
        <f t="shared" si="138"/>
        <v>0</v>
      </c>
      <c r="S1475" s="12">
        <f t="shared" si="141"/>
        <v>40939.979618055557</v>
      </c>
      <c r="T1475" s="13">
        <f t="shared" si="142"/>
        <v>40969.979618055557</v>
      </c>
      <c r="U1475">
        <f t="shared" si="143"/>
        <v>2012</v>
      </c>
    </row>
    <row r="1476" spans="1:21" ht="60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 s="9">
        <f t="shared" si="139"/>
        <v>112</v>
      </c>
      <c r="Q1476">
        <f t="shared" si="140"/>
        <v>44.32</v>
      </c>
      <c r="R1476">
        <f t="shared" si="138"/>
        <v>0</v>
      </c>
      <c r="S1476" s="12">
        <f t="shared" si="141"/>
        <v>41500.727916666663</v>
      </c>
      <c r="T1476" s="13">
        <f t="shared" si="142"/>
        <v>41530.727916666663</v>
      </c>
      <c r="U1476">
        <f t="shared" si="143"/>
        <v>2013</v>
      </c>
    </row>
    <row r="1477" spans="1:21" ht="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 s="9">
        <f t="shared" si="139"/>
        <v>189</v>
      </c>
      <c r="Q1477">
        <f t="shared" si="140"/>
        <v>64.17</v>
      </c>
      <c r="R1477">
        <f t="shared" si="138"/>
        <v>0</v>
      </c>
      <c r="S1477" s="12">
        <f t="shared" si="141"/>
        <v>41960.722951388889</v>
      </c>
      <c r="T1477" s="13">
        <f t="shared" si="142"/>
        <v>41993.207638888889</v>
      </c>
      <c r="U1477">
        <f t="shared" si="143"/>
        <v>2014</v>
      </c>
    </row>
    <row r="1478" spans="1:21" ht="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 s="9">
        <f t="shared" si="139"/>
        <v>662</v>
      </c>
      <c r="Q1478">
        <f t="shared" si="140"/>
        <v>43.33</v>
      </c>
      <c r="R1478">
        <f t="shared" si="138"/>
        <v>0</v>
      </c>
      <c r="S1478" s="12">
        <f t="shared" si="141"/>
        <v>40766.041921296295</v>
      </c>
      <c r="T1478" s="13">
        <f t="shared" si="142"/>
        <v>40796.041921296295</v>
      </c>
      <c r="U1478">
        <f t="shared" si="143"/>
        <v>2011</v>
      </c>
    </row>
    <row r="1479" spans="1:21" ht="60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 s="9">
        <f t="shared" si="139"/>
        <v>111</v>
      </c>
      <c r="Q1479">
        <f t="shared" si="140"/>
        <v>90.5</v>
      </c>
      <c r="R1479">
        <f t="shared" si="138"/>
        <v>0</v>
      </c>
      <c r="S1479" s="12">
        <f t="shared" si="141"/>
        <v>40840.615787037037</v>
      </c>
      <c r="T1479" s="13">
        <f t="shared" si="142"/>
        <v>40900.125</v>
      </c>
      <c r="U1479">
        <f t="shared" si="143"/>
        <v>2011</v>
      </c>
    </row>
    <row r="1480" spans="1:21" ht="60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 s="9">
        <f t="shared" si="139"/>
        <v>1182</v>
      </c>
      <c r="Q1480">
        <f t="shared" si="140"/>
        <v>29.19</v>
      </c>
      <c r="R1480">
        <f t="shared" si="138"/>
        <v>0</v>
      </c>
      <c r="S1480" s="12">
        <f t="shared" si="141"/>
        <v>41394.871678240743</v>
      </c>
      <c r="T1480" s="13">
        <f t="shared" si="142"/>
        <v>41408.871678240743</v>
      </c>
      <c r="U1480">
        <f t="shared" si="143"/>
        <v>2013</v>
      </c>
    </row>
    <row r="1481" spans="1:21" ht="60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 s="9">
        <f t="shared" si="139"/>
        <v>137</v>
      </c>
      <c r="Q1481">
        <f t="shared" si="140"/>
        <v>30.96</v>
      </c>
      <c r="R1481">
        <f t="shared" si="138"/>
        <v>0</v>
      </c>
      <c r="S1481" s="12">
        <f t="shared" si="141"/>
        <v>41754.745243055557</v>
      </c>
      <c r="T1481" s="13">
        <f t="shared" si="142"/>
        <v>41769.165972222225</v>
      </c>
      <c r="U1481">
        <f t="shared" si="143"/>
        <v>2014</v>
      </c>
    </row>
    <row r="1482" spans="1:21" ht="60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 s="9">
        <f t="shared" si="139"/>
        <v>117</v>
      </c>
      <c r="Q1482">
        <f t="shared" si="140"/>
        <v>92.16</v>
      </c>
      <c r="R1482">
        <f t="shared" si="138"/>
        <v>0</v>
      </c>
      <c r="S1482" s="12">
        <f t="shared" si="141"/>
        <v>41464.934016203704</v>
      </c>
      <c r="T1482" s="13">
        <f t="shared" si="142"/>
        <v>41481.708333333336</v>
      </c>
      <c r="U1482">
        <f t="shared" si="143"/>
        <v>2013</v>
      </c>
    </row>
    <row r="1483" spans="1:21" ht="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 s="9">
        <f t="shared" si="139"/>
        <v>2</v>
      </c>
      <c r="Q1483">
        <f t="shared" si="140"/>
        <v>17.5</v>
      </c>
      <c r="R1483">
        <f t="shared" si="138"/>
        <v>0</v>
      </c>
      <c r="S1483" s="12">
        <f t="shared" si="141"/>
        <v>41550.922974537039</v>
      </c>
      <c r="T1483" s="13">
        <f t="shared" si="142"/>
        <v>41580.922974537039</v>
      </c>
      <c r="U1483">
        <f t="shared" si="143"/>
        <v>2013</v>
      </c>
    </row>
    <row r="1484" spans="1:21" ht="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 s="9">
        <f t="shared" si="139"/>
        <v>0</v>
      </c>
      <c r="Q1484">
        <f t="shared" si="140"/>
        <v>5</v>
      </c>
      <c r="R1484">
        <f t="shared" si="138"/>
        <v>0</v>
      </c>
      <c r="S1484" s="12">
        <f t="shared" si="141"/>
        <v>41136.85805555556</v>
      </c>
      <c r="T1484" s="13">
        <f t="shared" si="142"/>
        <v>41159.32708333333</v>
      </c>
      <c r="U1484">
        <f t="shared" si="143"/>
        <v>2012</v>
      </c>
    </row>
    <row r="1485" spans="1:21" ht="60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 s="9">
        <f t="shared" si="139"/>
        <v>1</v>
      </c>
      <c r="Q1485">
        <f t="shared" si="140"/>
        <v>25</v>
      </c>
      <c r="R1485">
        <f t="shared" si="138"/>
        <v>0</v>
      </c>
      <c r="S1485" s="12">
        <f t="shared" si="141"/>
        <v>42548.192997685182</v>
      </c>
      <c r="T1485" s="13">
        <f t="shared" si="142"/>
        <v>42573.192997685182</v>
      </c>
      <c r="U1485">
        <f t="shared" si="143"/>
        <v>2016</v>
      </c>
    </row>
    <row r="1486" spans="1:2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 t="s">
        <v>7235</v>
      </c>
      <c r="M1486" t="b">
        <v>0</v>
      </c>
      <c r="N1486" t="s">
        <v>8278</v>
      </c>
      <c r="O1486" t="s">
        <v>8280</v>
      </c>
      <c r="P1486" s="9">
        <f t="shared" si="139"/>
        <v>0</v>
      </c>
      <c r="Q1486">
        <f t="shared" si="140"/>
        <v>0</v>
      </c>
      <c r="R1486">
        <f t="shared" si="138"/>
        <v>0</v>
      </c>
      <c r="S1486" s="12">
        <f t="shared" si="141"/>
        <v>41053.200960648144</v>
      </c>
      <c r="T1486" s="13">
        <f t="shared" si="142"/>
        <v>41111.618750000001</v>
      </c>
      <c r="U1486">
        <f t="shared" si="143"/>
        <v>2012</v>
      </c>
    </row>
    <row r="1487" spans="1:21" ht="60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 s="9">
        <f t="shared" si="139"/>
        <v>2</v>
      </c>
      <c r="Q1487">
        <f t="shared" si="140"/>
        <v>50</v>
      </c>
      <c r="R1487">
        <f t="shared" si="138"/>
        <v>0</v>
      </c>
      <c r="S1487" s="12">
        <f t="shared" si="141"/>
        <v>42130.795983796299</v>
      </c>
      <c r="T1487" s="13">
        <f t="shared" si="142"/>
        <v>42175.795983796299</v>
      </c>
      <c r="U1487">
        <f t="shared" si="143"/>
        <v>2015</v>
      </c>
    </row>
    <row r="1488" spans="1:21" ht="60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 s="9">
        <f t="shared" si="139"/>
        <v>0</v>
      </c>
      <c r="Q1488">
        <f t="shared" si="140"/>
        <v>16</v>
      </c>
      <c r="R1488">
        <f t="shared" si="138"/>
        <v>0</v>
      </c>
      <c r="S1488" s="12">
        <f t="shared" si="141"/>
        <v>42032.168530092589</v>
      </c>
      <c r="T1488" s="13">
        <f t="shared" si="142"/>
        <v>42062.168530092589</v>
      </c>
      <c r="U1488">
        <f t="shared" si="143"/>
        <v>2015</v>
      </c>
    </row>
    <row r="1489" spans="1:21" ht="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 t="s">
        <v>7235</v>
      </c>
      <c r="M1489" t="b">
        <v>0</v>
      </c>
      <c r="N1489" t="s">
        <v>8278</v>
      </c>
      <c r="O1489" t="s">
        <v>8280</v>
      </c>
      <c r="P1489" s="9">
        <f t="shared" si="139"/>
        <v>0</v>
      </c>
      <c r="Q1489">
        <f t="shared" si="140"/>
        <v>0</v>
      </c>
      <c r="R1489">
        <f t="shared" si="138"/>
        <v>0</v>
      </c>
      <c r="S1489" s="12">
        <f t="shared" si="141"/>
        <v>42554.917488425926</v>
      </c>
      <c r="T1489" s="13">
        <f t="shared" si="142"/>
        <v>42584.917488425926</v>
      </c>
      <c r="U1489">
        <f t="shared" si="143"/>
        <v>2016</v>
      </c>
    </row>
    <row r="1490" spans="1:21" ht="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 s="9">
        <f t="shared" si="139"/>
        <v>2</v>
      </c>
      <c r="Q1490">
        <f t="shared" si="140"/>
        <v>60</v>
      </c>
      <c r="R1490">
        <f t="shared" si="138"/>
        <v>0</v>
      </c>
      <c r="S1490" s="12">
        <f t="shared" si="141"/>
        <v>41614.563194444447</v>
      </c>
      <c r="T1490" s="13">
        <f t="shared" si="142"/>
        <v>41644.563194444447</v>
      </c>
      <c r="U1490">
        <f t="shared" si="143"/>
        <v>2013</v>
      </c>
    </row>
    <row r="1491" spans="1:21" ht="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 t="s">
        <v>7235</v>
      </c>
      <c r="M1491" t="b">
        <v>0</v>
      </c>
      <c r="N1491" t="s">
        <v>8278</v>
      </c>
      <c r="O1491" t="s">
        <v>8280</v>
      </c>
      <c r="P1491" s="9">
        <f t="shared" si="139"/>
        <v>0</v>
      </c>
      <c r="Q1491">
        <f t="shared" si="140"/>
        <v>0</v>
      </c>
      <c r="R1491">
        <f t="shared" si="138"/>
        <v>0</v>
      </c>
      <c r="S1491" s="12">
        <f t="shared" si="141"/>
        <v>41198.611712962964</v>
      </c>
      <c r="T1491" s="13">
        <f t="shared" si="142"/>
        <v>41228.653379629628</v>
      </c>
      <c r="U1491">
        <f t="shared" si="143"/>
        <v>2012</v>
      </c>
    </row>
    <row r="1492" spans="1:21" ht="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 s="9">
        <f t="shared" si="139"/>
        <v>31</v>
      </c>
      <c r="Q1492">
        <f t="shared" si="140"/>
        <v>47.11</v>
      </c>
      <c r="R1492">
        <f t="shared" si="138"/>
        <v>0</v>
      </c>
      <c r="S1492" s="12">
        <f t="shared" si="141"/>
        <v>41520.561041666668</v>
      </c>
      <c r="T1492" s="13">
        <f t="shared" si="142"/>
        <v>41549.561041666668</v>
      </c>
      <c r="U1492">
        <f t="shared" si="143"/>
        <v>2013</v>
      </c>
    </row>
    <row r="1493" spans="1:21" ht="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 s="9">
        <f t="shared" si="139"/>
        <v>8</v>
      </c>
      <c r="Q1493">
        <f t="shared" si="140"/>
        <v>100</v>
      </c>
      <c r="R1493">
        <f t="shared" si="138"/>
        <v>0</v>
      </c>
      <c r="S1493" s="12">
        <f t="shared" si="141"/>
        <v>41991.713460648149</v>
      </c>
      <c r="T1493" s="13">
        <f t="shared" si="142"/>
        <v>42050.651388888888</v>
      </c>
      <c r="U1493">
        <f t="shared" si="143"/>
        <v>2014</v>
      </c>
    </row>
    <row r="1494" spans="1:21" ht="60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 s="9">
        <f t="shared" si="139"/>
        <v>1</v>
      </c>
      <c r="Q1494">
        <f t="shared" si="140"/>
        <v>15</v>
      </c>
      <c r="R1494">
        <f t="shared" si="138"/>
        <v>0</v>
      </c>
      <c r="S1494" s="12">
        <f t="shared" si="141"/>
        <v>40682.884791666671</v>
      </c>
      <c r="T1494" s="13">
        <f t="shared" si="142"/>
        <v>40712.884791666671</v>
      </c>
      <c r="U1494">
        <f t="shared" si="143"/>
        <v>2011</v>
      </c>
    </row>
    <row r="1495" spans="1:21" ht="30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 t="s">
        <v>7235</v>
      </c>
      <c r="M1495" t="b">
        <v>0</v>
      </c>
      <c r="N1495" t="s">
        <v>8278</v>
      </c>
      <c r="O1495" t="s">
        <v>8280</v>
      </c>
      <c r="P1495" s="9">
        <f t="shared" si="139"/>
        <v>0</v>
      </c>
      <c r="Q1495">
        <f t="shared" si="140"/>
        <v>0</v>
      </c>
      <c r="R1495">
        <f t="shared" si="138"/>
        <v>0</v>
      </c>
      <c r="S1495" s="12">
        <f t="shared" si="141"/>
        <v>41411.866608796299</v>
      </c>
      <c r="T1495" s="13">
        <f t="shared" si="142"/>
        <v>41441.866608796299</v>
      </c>
      <c r="U1495">
        <f t="shared" si="143"/>
        <v>2013</v>
      </c>
    </row>
    <row r="1496" spans="1:21" ht="60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 s="9">
        <f t="shared" si="139"/>
        <v>9</v>
      </c>
      <c r="Q1496">
        <f t="shared" si="140"/>
        <v>40.450000000000003</v>
      </c>
      <c r="R1496">
        <f t="shared" si="138"/>
        <v>0</v>
      </c>
      <c r="S1496" s="12">
        <f t="shared" si="141"/>
        <v>42067.722372685181</v>
      </c>
      <c r="T1496" s="13">
        <f t="shared" si="142"/>
        <v>42097.651388888888</v>
      </c>
      <c r="U1496">
        <f t="shared" si="143"/>
        <v>2015</v>
      </c>
    </row>
    <row r="1497" spans="1:21" ht="30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 t="s">
        <v>7235</v>
      </c>
      <c r="M1497" t="b">
        <v>0</v>
      </c>
      <c r="N1497" t="s">
        <v>8278</v>
      </c>
      <c r="O1497" t="s">
        <v>8280</v>
      </c>
      <c r="P1497" s="9">
        <f t="shared" si="139"/>
        <v>0</v>
      </c>
      <c r="Q1497">
        <f t="shared" si="140"/>
        <v>0</v>
      </c>
      <c r="R1497">
        <f t="shared" si="138"/>
        <v>0</v>
      </c>
      <c r="S1497" s="12">
        <f t="shared" si="141"/>
        <v>40752.789710648147</v>
      </c>
      <c r="T1497" s="13">
        <f t="shared" si="142"/>
        <v>40782.789710648147</v>
      </c>
      <c r="U1497">
        <f t="shared" si="143"/>
        <v>2011</v>
      </c>
    </row>
    <row r="1498" spans="1:21" ht="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 t="s">
        <v>7235</v>
      </c>
      <c r="M1498" t="b">
        <v>0</v>
      </c>
      <c r="N1498" t="s">
        <v>8278</v>
      </c>
      <c r="O1498" t="s">
        <v>8280</v>
      </c>
      <c r="P1498" s="9">
        <f t="shared" si="139"/>
        <v>0</v>
      </c>
      <c r="Q1498">
        <f t="shared" si="140"/>
        <v>0</v>
      </c>
      <c r="R1498">
        <f t="shared" ref="R1498:R1561" si="144">IF(D1498&lt;1000,1,0)</f>
        <v>0</v>
      </c>
      <c r="S1498" s="12">
        <f t="shared" si="141"/>
        <v>41838.475219907406</v>
      </c>
      <c r="T1498" s="13">
        <f t="shared" si="142"/>
        <v>41898.475219907406</v>
      </c>
      <c r="U1498">
        <f t="shared" si="143"/>
        <v>2014</v>
      </c>
    </row>
    <row r="1499" spans="1:21" ht="60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 s="9">
        <f t="shared" si="139"/>
        <v>0</v>
      </c>
      <c r="Q1499">
        <f t="shared" si="140"/>
        <v>1</v>
      </c>
      <c r="R1499">
        <f t="shared" si="144"/>
        <v>0</v>
      </c>
      <c r="S1499" s="12">
        <f t="shared" si="141"/>
        <v>41444.64261574074</v>
      </c>
      <c r="T1499" s="13">
        <f t="shared" si="142"/>
        <v>41486.821527777778</v>
      </c>
      <c r="U1499">
        <f t="shared" si="143"/>
        <v>2013</v>
      </c>
    </row>
    <row r="1500" spans="1:21" ht="60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 s="9">
        <f t="shared" si="139"/>
        <v>2</v>
      </c>
      <c r="Q1500">
        <f t="shared" si="140"/>
        <v>19</v>
      </c>
      <c r="R1500">
        <f t="shared" si="144"/>
        <v>0</v>
      </c>
      <c r="S1500" s="12">
        <f t="shared" si="141"/>
        <v>41840.983541666668</v>
      </c>
      <c r="T1500" s="13">
        <f t="shared" si="142"/>
        <v>41885.983541666668</v>
      </c>
      <c r="U1500">
        <f t="shared" si="143"/>
        <v>2014</v>
      </c>
    </row>
    <row r="1501" spans="1:21" ht="60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 s="9">
        <f t="shared" si="139"/>
        <v>0</v>
      </c>
      <c r="Q1501">
        <f t="shared" si="140"/>
        <v>5</v>
      </c>
      <c r="R1501">
        <f t="shared" si="144"/>
        <v>0</v>
      </c>
      <c r="S1501" s="12">
        <f t="shared" si="141"/>
        <v>42527.007326388892</v>
      </c>
      <c r="T1501" s="13">
        <f t="shared" si="142"/>
        <v>42587.007326388892</v>
      </c>
      <c r="U1501">
        <f t="shared" si="143"/>
        <v>2016</v>
      </c>
    </row>
    <row r="1502" spans="1:21" ht="60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 s="9">
        <f t="shared" si="139"/>
        <v>25</v>
      </c>
      <c r="Q1502">
        <f t="shared" si="140"/>
        <v>46.73</v>
      </c>
      <c r="R1502">
        <f t="shared" si="144"/>
        <v>0</v>
      </c>
      <c r="S1502" s="12">
        <f t="shared" si="141"/>
        <v>41365.904594907406</v>
      </c>
      <c r="T1502" s="13">
        <f t="shared" si="142"/>
        <v>41395.904594907406</v>
      </c>
      <c r="U1502">
        <f t="shared" si="143"/>
        <v>2013</v>
      </c>
    </row>
    <row r="1503" spans="1:21" ht="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 s="9">
        <f t="shared" si="139"/>
        <v>166</v>
      </c>
      <c r="Q1503">
        <f t="shared" si="140"/>
        <v>97.73</v>
      </c>
      <c r="R1503">
        <f t="shared" si="144"/>
        <v>0</v>
      </c>
      <c r="S1503" s="12">
        <f t="shared" si="141"/>
        <v>42163.583599537036</v>
      </c>
      <c r="T1503" s="13">
        <f t="shared" si="142"/>
        <v>42193.583599537036</v>
      </c>
      <c r="U1503">
        <f t="shared" si="143"/>
        <v>2015</v>
      </c>
    </row>
    <row r="1504" spans="1:21" ht="60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 s="9">
        <f t="shared" si="139"/>
        <v>101</v>
      </c>
      <c r="Q1504">
        <f t="shared" si="140"/>
        <v>67.84</v>
      </c>
      <c r="R1504">
        <f t="shared" si="144"/>
        <v>0</v>
      </c>
      <c r="S1504" s="12">
        <f t="shared" si="141"/>
        <v>42426.542592592596</v>
      </c>
      <c r="T1504" s="13">
        <f t="shared" si="142"/>
        <v>42454.916666666672</v>
      </c>
      <c r="U1504">
        <f t="shared" si="143"/>
        <v>2016</v>
      </c>
    </row>
    <row r="1505" spans="1:21" ht="60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 s="9">
        <f t="shared" si="139"/>
        <v>108</v>
      </c>
      <c r="Q1505">
        <f t="shared" si="140"/>
        <v>56.98</v>
      </c>
      <c r="R1505">
        <f t="shared" si="144"/>
        <v>0</v>
      </c>
      <c r="S1505" s="12">
        <f t="shared" si="141"/>
        <v>42606.347233796296</v>
      </c>
      <c r="T1505" s="13">
        <f t="shared" si="142"/>
        <v>42666.347233796296</v>
      </c>
      <c r="U1505">
        <f t="shared" si="143"/>
        <v>2016</v>
      </c>
    </row>
    <row r="1506" spans="1:21" ht="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 s="9">
        <f t="shared" si="139"/>
        <v>278</v>
      </c>
      <c r="Q1506">
        <f t="shared" si="140"/>
        <v>67.16</v>
      </c>
      <c r="R1506">
        <f t="shared" si="144"/>
        <v>0</v>
      </c>
      <c r="S1506" s="12">
        <f t="shared" si="141"/>
        <v>41772.657685185186</v>
      </c>
      <c r="T1506" s="13">
        <f t="shared" si="142"/>
        <v>41800.356249999997</v>
      </c>
      <c r="U1506">
        <f t="shared" si="143"/>
        <v>2014</v>
      </c>
    </row>
    <row r="1507" spans="1:21" ht="60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 s="9">
        <f t="shared" si="139"/>
        <v>104</v>
      </c>
      <c r="Q1507">
        <f t="shared" si="140"/>
        <v>48.04</v>
      </c>
      <c r="R1507">
        <f t="shared" si="144"/>
        <v>0</v>
      </c>
      <c r="S1507" s="12">
        <f t="shared" si="141"/>
        <v>42414.44332175926</v>
      </c>
      <c r="T1507" s="13">
        <f t="shared" si="142"/>
        <v>42451.834027777775</v>
      </c>
      <c r="U1507">
        <f t="shared" si="143"/>
        <v>2016</v>
      </c>
    </row>
    <row r="1508" spans="1:21" ht="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 s="9">
        <f t="shared" si="139"/>
        <v>111</v>
      </c>
      <c r="Q1508">
        <f t="shared" si="140"/>
        <v>38.86</v>
      </c>
      <c r="R1508">
        <f t="shared" si="144"/>
        <v>0</v>
      </c>
      <c r="S1508" s="12">
        <f t="shared" si="141"/>
        <v>41814.785925925928</v>
      </c>
      <c r="T1508" s="13">
        <f t="shared" si="142"/>
        <v>41844.785925925928</v>
      </c>
      <c r="U1508">
        <f t="shared" si="143"/>
        <v>2014</v>
      </c>
    </row>
    <row r="1509" spans="1:21" ht="60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 s="9">
        <f t="shared" si="139"/>
        <v>215</v>
      </c>
      <c r="Q1509">
        <f t="shared" si="140"/>
        <v>78.180000000000007</v>
      </c>
      <c r="R1509">
        <f t="shared" si="144"/>
        <v>0</v>
      </c>
      <c r="S1509" s="12">
        <f t="shared" si="141"/>
        <v>40254.450335648151</v>
      </c>
      <c r="T1509" s="13">
        <f t="shared" si="142"/>
        <v>40313.340277777781</v>
      </c>
      <c r="U1509">
        <f t="shared" si="143"/>
        <v>2010</v>
      </c>
    </row>
    <row r="1510" spans="1:21" ht="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 s="9">
        <f t="shared" si="139"/>
        <v>111</v>
      </c>
      <c r="Q1510">
        <f t="shared" si="140"/>
        <v>97.11</v>
      </c>
      <c r="R1510">
        <f t="shared" si="144"/>
        <v>0</v>
      </c>
      <c r="S1510" s="12">
        <f t="shared" si="141"/>
        <v>41786.614363425928</v>
      </c>
      <c r="T1510" s="13">
        <f t="shared" si="142"/>
        <v>41817.614363425928</v>
      </c>
      <c r="U1510">
        <f t="shared" si="143"/>
        <v>2014</v>
      </c>
    </row>
    <row r="1511" spans="1:21" ht="60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 s="9">
        <f t="shared" si="139"/>
        <v>124</v>
      </c>
      <c r="Q1511">
        <f t="shared" si="140"/>
        <v>110.39</v>
      </c>
      <c r="R1511">
        <f t="shared" si="144"/>
        <v>0</v>
      </c>
      <c r="S1511" s="12">
        <f t="shared" si="141"/>
        <v>42751.533391203702</v>
      </c>
      <c r="T1511" s="13">
        <f t="shared" si="142"/>
        <v>42780.957638888889</v>
      </c>
      <c r="U1511">
        <f t="shared" si="143"/>
        <v>2017</v>
      </c>
    </row>
    <row r="1512" spans="1:21" ht="60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 s="9">
        <f t="shared" si="139"/>
        <v>101</v>
      </c>
      <c r="Q1512">
        <f t="shared" si="140"/>
        <v>39.92</v>
      </c>
      <c r="R1512">
        <f t="shared" si="144"/>
        <v>0</v>
      </c>
      <c r="S1512" s="12">
        <f t="shared" si="141"/>
        <v>41809.385162037033</v>
      </c>
      <c r="T1512" s="13">
        <f t="shared" si="142"/>
        <v>41839.385162037033</v>
      </c>
      <c r="U1512">
        <f t="shared" si="143"/>
        <v>2014</v>
      </c>
    </row>
    <row r="1513" spans="1:21" ht="60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 s="9">
        <f t="shared" si="139"/>
        <v>112</v>
      </c>
      <c r="Q1513">
        <f t="shared" si="140"/>
        <v>75.98</v>
      </c>
      <c r="R1513">
        <f t="shared" si="144"/>
        <v>0</v>
      </c>
      <c r="S1513" s="12">
        <f t="shared" si="141"/>
        <v>42296.583379629628</v>
      </c>
      <c r="T1513" s="13">
        <f t="shared" si="142"/>
        <v>42326.625046296293</v>
      </c>
      <c r="U1513">
        <f t="shared" si="143"/>
        <v>2015</v>
      </c>
    </row>
    <row r="1514" spans="1:21" ht="60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 s="9">
        <f t="shared" si="139"/>
        <v>559</v>
      </c>
      <c r="Q1514">
        <f t="shared" si="140"/>
        <v>58.38</v>
      </c>
      <c r="R1514">
        <f t="shared" si="144"/>
        <v>0</v>
      </c>
      <c r="S1514" s="12">
        <f t="shared" si="141"/>
        <v>42741.684479166666</v>
      </c>
      <c r="T1514" s="13">
        <f t="shared" si="142"/>
        <v>42771.684479166666</v>
      </c>
      <c r="U1514">
        <f t="shared" si="143"/>
        <v>2017</v>
      </c>
    </row>
    <row r="1515" spans="1:21" ht="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 s="9">
        <f t="shared" si="139"/>
        <v>150</v>
      </c>
      <c r="Q1515">
        <f t="shared" si="140"/>
        <v>55.82</v>
      </c>
      <c r="R1515">
        <f t="shared" si="144"/>
        <v>0</v>
      </c>
      <c r="S1515" s="12">
        <f t="shared" si="141"/>
        <v>41806.637337962966</v>
      </c>
      <c r="T1515" s="13">
        <f t="shared" si="142"/>
        <v>41836.637337962966</v>
      </c>
      <c r="U1515">
        <f t="shared" si="143"/>
        <v>2014</v>
      </c>
    </row>
    <row r="1516" spans="1:21" ht="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 s="9">
        <f t="shared" si="139"/>
        <v>106</v>
      </c>
      <c r="Q1516">
        <f t="shared" si="140"/>
        <v>151.24</v>
      </c>
      <c r="R1516">
        <f t="shared" si="144"/>
        <v>0</v>
      </c>
      <c r="S1516" s="12">
        <f t="shared" si="141"/>
        <v>42234.597685185188</v>
      </c>
      <c r="T1516" s="13">
        <f t="shared" si="142"/>
        <v>42274.597685185188</v>
      </c>
      <c r="U1516">
        <f t="shared" si="143"/>
        <v>2015</v>
      </c>
    </row>
    <row r="1517" spans="1:21" ht="60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 s="9">
        <f t="shared" si="139"/>
        <v>157</v>
      </c>
      <c r="Q1517">
        <f t="shared" si="140"/>
        <v>849.67</v>
      </c>
      <c r="R1517">
        <f t="shared" si="144"/>
        <v>0</v>
      </c>
      <c r="S1517" s="12">
        <f t="shared" si="141"/>
        <v>42415.253437499996</v>
      </c>
      <c r="T1517" s="13">
        <f t="shared" si="142"/>
        <v>42445.211770833332</v>
      </c>
      <c r="U1517">
        <f t="shared" si="143"/>
        <v>2016</v>
      </c>
    </row>
    <row r="1518" spans="1:21" ht="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 s="9">
        <f t="shared" si="139"/>
        <v>109</v>
      </c>
      <c r="Q1518">
        <f t="shared" si="140"/>
        <v>159.24</v>
      </c>
      <c r="R1518">
        <f t="shared" si="144"/>
        <v>0</v>
      </c>
      <c r="S1518" s="12">
        <f t="shared" si="141"/>
        <v>42619.466342592597</v>
      </c>
      <c r="T1518" s="13">
        <f t="shared" si="142"/>
        <v>42649.583333333328</v>
      </c>
      <c r="U1518">
        <f t="shared" si="143"/>
        <v>2016</v>
      </c>
    </row>
    <row r="1519" spans="1:21" ht="60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 s="9">
        <f t="shared" si="139"/>
        <v>162</v>
      </c>
      <c r="Q1519">
        <f t="shared" si="140"/>
        <v>39.51</v>
      </c>
      <c r="R1519">
        <f t="shared" si="144"/>
        <v>0</v>
      </c>
      <c r="S1519" s="12">
        <f t="shared" si="141"/>
        <v>41948.56658564815</v>
      </c>
      <c r="T1519" s="13">
        <f t="shared" si="142"/>
        <v>41979.25</v>
      </c>
      <c r="U1519">
        <f t="shared" si="143"/>
        <v>2014</v>
      </c>
    </row>
    <row r="1520" spans="1:21" ht="30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 s="9">
        <f t="shared" si="139"/>
        <v>205</v>
      </c>
      <c r="Q1520">
        <f t="shared" si="140"/>
        <v>130.53</v>
      </c>
      <c r="R1520">
        <f t="shared" si="144"/>
        <v>0</v>
      </c>
      <c r="S1520" s="12">
        <f t="shared" si="141"/>
        <v>41760.8200462963</v>
      </c>
      <c r="T1520" s="13">
        <f t="shared" si="142"/>
        <v>41790.8200462963</v>
      </c>
      <c r="U1520">
        <f t="shared" si="143"/>
        <v>2014</v>
      </c>
    </row>
    <row r="1521" spans="1:21" ht="60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 s="9">
        <f t="shared" si="139"/>
        <v>103</v>
      </c>
      <c r="Q1521">
        <f t="shared" si="140"/>
        <v>64.16</v>
      </c>
      <c r="R1521">
        <f t="shared" si="144"/>
        <v>0</v>
      </c>
      <c r="S1521" s="12">
        <f t="shared" si="141"/>
        <v>41782.741701388892</v>
      </c>
      <c r="T1521" s="13">
        <f t="shared" si="142"/>
        <v>41810.915972222225</v>
      </c>
      <c r="U1521">
        <f t="shared" si="143"/>
        <v>2014</v>
      </c>
    </row>
    <row r="1522" spans="1:21" ht="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 s="9">
        <f t="shared" si="139"/>
        <v>103</v>
      </c>
      <c r="Q1522">
        <f t="shared" si="140"/>
        <v>111.53</v>
      </c>
      <c r="R1522">
        <f t="shared" si="144"/>
        <v>0</v>
      </c>
      <c r="S1522" s="12">
        <f t="shared" si="141"/>
        <v>41955.857789351852</v>
      </c>
      <c r="T1522" s="13">
        <f t="shared" si="142"/>
        <v>41992.166666666672</v>
      </c>
      <c r="U1522">
        <f t="shared" si="143"/>
        <v>2014</v>
      </c>
    </row>
    <row r="1523" spans="1:21" ht="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 s="9">
        <f t="shared" si="139"/>
        <v>107</v>
      </c>
      <c r="Q1523">
        <f t="shared" si="140"/>
        <v>170.45</v>
      </c>
      <c r="R1523">
        <f t="shared" si="144"/>
        <v>0</v>
      </c>
      <c r="S1523" s="12">
        <f t="shared" si="141"/>
        <v>42493.167719907404</v>
      </c>
      <c r="T1523" s="13">
        <f t="shared" si="142"/>
        <v>42528.167719907404</v>
      </c>
      <c r="U1523">
        <f t="shared" si="143"/>
        <v>2016</v>
      </c>
    </row>
    <row r="1524" spans="1:21" ht="60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 s="9">
        <f t="shared" si="139"/>
        <v>139</v>
      </c>
      <c r="Q1524">
        <f t="shared" si="140"/>
        <v>133.74</v>
      </c>
      <c r="R1524">
        <f t="shared" si="144"/>
        <v>0</v>
      </c>
      <c r="S1524" s="12">
        <f t="shared" si="141"/>
        <v>41899.830312500002</v>
      </c>
      <c r="T1524" s="13">
        <f t="shared" si="142"/>
        <v>41929.830312500002</v>
      </c>
      <c r="U1524">
        <f t="shared" si="143"/>
        <v>2014</v>
      </c>
    </row>
    <row r="1525" spans="1:21" ht="60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 s="9">
        <f t="shared" si="139"/>
        <v>125</v>
      </c>
      <c r="Q1525">
        <f t="shared" si="140"/>
        <v>95.83</v>
      </c>
      <c r="R1525">
        <f t="shared" si="144"/>
        <v>0</v>
      </c>
      <c r="S1525" s="12">
        <f t="shared" si="141"/>
        <v>41964.751342592594</v>
      </c>
      <c r="T1525" s="13">
        <f t="shared" si="142"/>
        <v>41996</v>
      </c>
      <c r="U1525">
        <f t="shared" si="143"/>
        <v>2014</v>
      </c>
    </row>
    <row r="1526" spans="1:21" ht="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 s="9">
        <f t="shared" si="139"/>
        <v>207</v>
      </c>
      <c r="Q1526">
        <f t="shared" si="140"/>
        <v>221.79</v>
      </c>
      <c r="R1526">
        <f t="shared" si="144"/>
        <v>0</v>
      </c>
      <c r="S1526" s="12">
        <f t="shared" si="141"/>
        <v>42756.501041666663</v>
      </c>
      <c r="T1526" s="13">
        <f t="shared" si="142"/>
        <v>42786.501041666663</v>
      </c>
      <c r="U1526">
        <f t="shared" si="143"/>
        <v>2017</v>
      </c>
    </row>
    <row r="1527" spans="1:21" ht="60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 s="9">
        <f t="shared" si="139"/>
        <v>174</v>
      </c>
      <c r="Q1527">
        <f t="shared" si="140"/>
        <v>32.32</v>
      </c>
      <c r="R1527">
        <f t="shared" si="144"/>
        <v>0</v>
      </c>
      <c r="S1527" s="12">
        <f t="shared" si="141"/>
        <v>42570.702986111108</v>
      </c>
      <c r="T1527" s="13">
        <f t="shared" si="142"/>
        <v>42600.702986111108</v>
      </c>
      <c r="U1527">
        <f t="shared" si="143"/>
        <v>2016</v>
      </c>
    </row>
    <row r="1528" spans="1:21" ht="60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 s="9">
        <f t="shared" si="139"/>
        <v>120</v>
      </c>
      <c r="Q1528">
        <f t="shared" si="140"/>
        <v>98.84</v>
      </c>
      <c r="R1528">
        <f t="shared" si="144"/>
        <v>0</v>
      </c>
      <c r="S1528" s="12">
        <f t="shared" si="141"/>
        <v>42339.276006944448</v>
      </c>
      <c r="T1528" s="13">
        <f t="shared" si="142"/>
        <v>42388.276006944448</v>
      </c>
      <c r="U1528">
        <f t="shared" si="143"/>
        <v>2015</v>
      </c>
    </row>
    <row r="1529" spans="1:21" ht="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 s="9">
        <f t="shared" si="139"/>
        <v>110</v>
      </c>
      <c r="Q1529">
        <f t="shared" si="140"/>
        <v>55.22</v>
      </c>
      <c r="R1529">
        <f t="shared" si="144"/>
        <v>0</v>
      </c>
      <c r="S1529" s="12">
        <f t="shared" si="141"/>
        <v>42780.600532407407</v>
      </c>
      <c r="T1529" s="13">
        <f t="shared" si="142"/>
        <v>42808.558865740735</v>
      </c>
      <c r="U1529">
        <f t="shared" si="143"/>
        <v>2017</v>
      </c>
    </row>
    <row r="1530" spans="1:21" ht="30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 s="9">
        <f t="shared" si="139"/>
        <v>282</v>
      </c>
      <c r="Q1530">
        <f t="shared" si="140"/>
        <v>52.79</v>
      </c>
      <c r="R1530">
        <f t="shared" si="144"/>
        <v>0</v>
      </c>
      <c r="S1530" s="12">
        <f t="shared" si="141"/>
        <v>42736.732893518521</v>
      </c>
      <c r="T1530" s="13">
        <f t="shared" si="142"/>
        <v>42767</v>
      </c>
      <c r="U1530">
        <f t="shared" si="143"/>
        <v>2017</v>
      </c>
    </row>
    <row r="1531" spans="1:21" ht="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 s="9">
        <f t="shared" si="139"/>
        <v>101</v>
      </c>
      <c r="Q1531">
        <f t="shared" si="140"/>
        <v>135.66999999999999</v>
      </c>
      <c r="R1531">
        <f t="shared" si="144"/>
        <v>0</v>
      </c>
      <c r="S1531" s="12">
        <f t="shared" si="141"/>
        <v>42052.628703703704</v>
      </c>
      <c r="T1531" s="13">
        <f t="shared" si="142"/>
        <v>42082.587037037039</v>
      </c>
      <c r="U1531">
        <f t="shared" si="143"/>
        <v>2015</v>
      </c>
    </row>
    <row r="1532" spans="1:21" ht="60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 s="9">
        <f t="shared" si="139"/>
        <v>135</v>
      </c>
      <c r="Q1532">
        <f t="shared" si="140"/>
        <v>53.99</v>
      </c>
      <c r="R1532">
        <f t="shared" si="144"/>
        <v>0</v>
      </c>
      <c r="S1532" s="12">
        <f t="shared" si="141"/>
        <v>42275.767303240747</v>
      </c>
      <c r="T1532" s="13">
        <f t="shared" si="142"/>
        <v>42300.767303240747</v>
      </c>
      <c r="U1532">
        <f t="shared" si="143"/>
        <v>2015</v>
      </c>
    </row>
    <row r="1533" spans="1:21" ht="60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 s="9">
        <f t="shared" si="139"/>
        <v>176</v>
      </c>
      <c r="Q1533">
        <f t="shared" si="140"/>
        <v>56.64</v>
      </c>
      <c r="R1533">
        <f t="shared" si="144"/>
        <v>0</v>
      </c>
      <c r="S1533" s="12">
        <f t="shared" si="141"/>
        <v>41941.802384259259</v>
      </c>
      <c r="T1533" s="13">
        <f t="shared" si="142"/>
        <v>41974.125</v>
      </c>
      <c r="U1533">
        <f t="shared" si="143"/>
        <v>2014</v>
      </c>
    </row>
    <row r="1534" spans="1:21" ht="60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 s="9">
        <f t="shared" si="139"/>
        <v>484</v>
      </c>
      <c r="Q1534">
        <f t="shared" si="140"/>
        <v>82.32</v>
      </c>
      <c r="R1534">
        <f t="shared" si="144"/>
        <v>0</v>
      </c>
      <c r="S1534" s="12">
        <f t="shared" si="141"/>
        <v>42391.475289351853</v>
      </c>
      <c r="T1534" s="13">
        <f t="shared" si="142"/>
        <v>42415.625</v>
      </c>
      <c r="U1534">
        <f t="shared" si="143"/>
        <v>2016</v>
      </c>
    </row>
    <row r="1535" spans="1:21" ht="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 s="9">
        <f t="shared" si="139"/>
        <v>145</v>
      </c>
      <c r="Q1535">
        <f t="shared" si="140"/>
        <v>88.26</v>
      </c>
      <c r="R1535">
        <f t="shared" si="144"/>
        <v>0</v>
      </c>
      <c r="S1535" s="12">
        <f t="shared" si="141"/>
        <v>42443.00204861111</v>
      </c>
      <c r="T1535" s="13">
        <f t="shared" si="142"/>
        <v>42492.165972222225</v>
      </c>
      <c r="U1535">
        <f t="shared" si="143"/>
        <v>2016</v>
      </c>
    </row>
    <row r="1536" spans="1:21" ht="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 s="9">
        <f t="shared" si="139"/>
        <v>418</v>
      </c>
      <c r="Q1536">
        <f t="shared" si="140"/>
        <v>84.91</v>
      </c>
      <c r="R1536">
        <f t="shared" si="144"/>
        <v>0</v>
      </c>
      <c r="S1536" s="12">
        <f t="shared" si="141"/>
        <v>42221.67432870371</v>
      </c>
      <c r="T1536" s="13">
        <f t="shared" si="142"/>
        <v>42251.67432870371</v>
      </c>
      <c r="U1536">
        <f t="shared" si="143"/>
        <v>2015</v>
      </c>
    </row>
    <row r="1537" spans="1:21" ht="60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 s="9">
        <f t="shared" si="139"/>
        <v>132</v>
      </c>
      <c r="Q1537">
        <f t="shared" si="140"/>
        <v>48.15</v>
      </c>
      <c r="R1537">
        <f t="shared" si="144"/>
        <v>0</v>
      </c>
      <c r="S1537" s="12">
        <f t="shared" si="141"/>
        <v>42484.829062500001</v>
      </c>
      <c r="T1537" s="13">
        <f t="shared" si="142"/>
        <v>42513.916666666672</v>
      </c>
      <c r="U1537">
        <f t="shared" si="143"/>
        <v>2016</v>
      </c>
    </row>
    <row r="1538" spans="1:21" ht="60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 s="9">
        <f t="shared" ref="P1538:P1601" si="145">ROUND(E1538/D1538*100,0)</f>
        <v>250</v>
      </c>
      <c r="Q1538">
        <f t="shared" ref="Q1538:Q1601" si="146">IFERROR(ROUND(E1538/L1538,2),0)</f>
        <v>66.02</v>
      </c>
      <c r="R1538">
        <f t="shared" si="144"/>
        <v>0</v>
      </c>
      <c r="S1538" s="12">
        <f t="shared" ref="S1538:S1601" si="147">(((J1538/60)/60)/24)+DATE(1970,1,1)</f>
        <v>42213.802199074074</v>
      </c>
      <c r="T1538" s="13">
        <f t="shared" ref="T1538:T1601" si="148">(((I1538/60)/60)/24)+DATE(1970,1,1)</f>
        <v>42243.802199074074</v>
      </c>
      <c r="U1538">
        <f t="shared" ref="U1538:U1601" si="149">YEAR(S1538)</f>
        <v>2015</v>
      </c>
    </row>
    <row r="1539" spans="1:21" ht="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 s="9">
        <f t="shared" si="145"/>
        <v>180</v>
      </c>
      <c r="Q1539">
        <f t="shared" si="146"/>
        <v>96.38</v>
      </c>
      <c r="R1539">
        <f t="shared" si="144"/>
        <v>0</v>
      </c>
      <c r="S1539" s="12">
        <f t="shared" si="147"/>
        <v>42552.315127314811</v>
      </c>
      <c r="T1539" s="13">
        <f t="shared" si="148"/>
        <v>42588.75</v>
      </c>
      <c r="U1539">
        <f t="shared" si="149"/>
        <v>2016</v>
      </c>
    </row>
    <row r="1540" spans="1:21" ht="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 s="9">
        <f t="shared" si="145"/>
        <v>103</v>
      </c>
      <c r="Q1540">
        <f t="shared" si="146"/>
        <v>156.16999999999999</v>
      </c>
      <c r="R1540">
        <f t="shared" si="144"/>
        <v>0</v>
      </c>
      <c r="S1540" s="12">
        <f t="shared" si="147"/>
        <v>41981.782060185185</v>
      </c>
      <c r="T1540" s="13">
        <f t="shared" si="148"/>
        <v>42026.782060185185</v>
      </c>
      <c r="U1540">
        <f t="shared" si="149"/>
        <v>2014</v>
      </c>
    </row>
    <row r="1541" spans="1:21" ht="60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 s="9">
        <f t="shared" si="145"/>
        <v>136</v>
      </c>
      <c r="Q1541">
        <f t="shared" si="146"/>
        <v>95.76</v>
      </c>
      <c r="R1541">
        <f t="shared" si="144"/>
        <v>0</v>
      </c>
      <c r="S1541" s="12">
        <f t="shared" si="147"/>
        <v>42705.919201388882</v>
      </c>
      <c r="T1541" s="13">
        <f t="shared" si="148"/>
        <v>42738.919201388882</v>
      </c>
      <c r="U1541">
        <f t="shared" si="149"/>
        <v>2016</v>
      </c>
    </row>
    <row r="1542" spans="1:21" ht="60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 s="9">
        <f t="shared" si="145"/>
        <v>118</v>
      </c>
      <c r="Q1542">
        <f t="shared" si="146"/>
        <v>180.41</v>
      </c>
      <c r="R1542">
        <f t="shared" si="144"/>
        <v>0</v>
      </c>
      <c r="S1542" s="12">
        <f t="shared" si="147"/>
        <v>41939.00712962963</v>
      </c>
      <c r="T1542" s="13">
        <f t="shared" si="148"/>
        <v>41969.052083333328</v>
      </c>
      <c r="U1542">
        <f t="shared" si="149"/>
        <v>2014</v>
      </c>
    </row>
    <row r="1543" spans="1:21" ht="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 s="9">
        <f t="shared" si="145"/>
        <v>0</v>
      </c>
      <c r="Q1543">
        <f t="shared" si="146"/>
        <v>3</v>
      </c>
      <c r="R1543">
        <f t="shared" si="144"/>
        <v>0</v>
      </c>
      <c r="S1543" s="12">
        <f t="shared" si="147"/>
        <v>41974.712245370371</v>
      </c>
      <c r="T1543" s="13">
        <f t="shared" si="148"/>
        <v>42004.712245370371</v>
      </c>
      <c r="U1543">
        <f t="shared" si="149"/>
        <v>2014</v>
      </c>
    </row>
    <row r="1544" spans="1:21" ht="60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 s="9">
        <f t="shared" si="145"/>
        <v>4</v>
      </c>
      <c r="Q1544">
        <f t="shared" si="146"/>
        <v>20</v>
      </c>
      <c r="R1544">
        <f t="shared" si="144"/>
        <v>1</v>
      </c>
      <c r="S1544" s="12">
        <f t="shared" si="147"/>
        <v>42170.996527777781</v>
      </c>
      <c r="T1544" s="13">
        <f t="shared" si="148"/>
        <v>42185.996527777781</v>
      </c>
      <c r="U1544">
        <f t="shared" si="149"/>
        <v>2015</v>
      </c>
    </row>
    <row r="1545" spans="1:21" ht="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 s="9">
        <f t="shared" si="145"/>
        <v>0</v>
      </c>
      <c r="Q1545">
        <f t="shared" si="146"/>
        <v>10</v>
      </c>
      <c r="R1545">
        <f t="shared" si="144"/>
        <v>0</v>
      </c>
      <c r="S1545" s="12">
        <f t="shared" si="147"/>
        <v>41935.509652777779</v>
      </c>
      <c r="T1545" s="13">
        <f t="shared" si="148"/>
        <v>41965.551319444443</v>
      </c>
      <c r="U1545">
        <f t="shared" si="149"/>
        <v>2014</v>
      </c>
    </row>
    <row r="1546" spans="1:21" ht="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 t="s">
        <v>7235</v>
      </c>
      <c r="M1546" t="b">
        <v>0</v>
      </c>
      <c r="N1546" t="s">
        <v>8294</v>
      </c>
      <c r="O1546" t="s">
        <v>8299</v>
      </c>
      <c r="P1546" s="9">
        <f t="shared" si="145"/>
        <v>0</v>
      </c>
      <c r="Q1546">
        <f t="shared" si="146"/>
        <v>0</v>
      </c>
      <c r="R1546">
        <f t="shared" si="144"/>
        <v>0</v>
      </c>
      <c r="S1546" s="12">
        <f t="shared" si="147"/>
        <v>42053.051203703704</v>
      </c>
      <c r="T1546" s="13">
        <f t="shared" si="148"/>
        <v>42095.012499999997</v>
      </c>
      <c r="U1546">
        <f t="shared" si="149"/>
        <v>2015</v>
      </c>
    </row>
    <row r="1547" spans="1:21" ht="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 s="9">
        <f t="shared" si="145"/>
        <v>0</v>
      </c>
      <c r="Q1547">
        <f t="shared" si="146"/>
        <v>1</v>
      </c>
      <c r="R1547">
        <f t="shared" si="144"/>
        <v>0</v>
      </c>
      <c r="S1547" s="12">
        <f t="shared" si="147"/>
        <v>42031.884652777779</v>
      </c>
      <c r="T1547" s="13">
        <f t="shared" si="148"/>
        <v>42065.886111111111</v>
      </c>
      <c r="U1547">
        <f t="shared" si="149"/>
        <v>2015</v>
      </c>
    </row>
    <row r="1548" spans="1:21" ht="60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 s="9">
        <f t="shared" si="145"/>
        <v>29</v>
      </c>
      <c r="Q1548">
        <f t="shared" si="146"/>
        <v>26.27</v>
      </c>
      <c r="R1548">
        <f t="shared" si="144"/>
        <v>0</v>
      </c>
      <c r="S1548" s="12">
        <f t="shared" si="147"/>
        <v>41839.212951388887</v>
      </c>
      <c r="T1548" s="13">
        <f t="shared" si="148"/>
        <v>41899.212951388887</v>
      </c>
      <c r="U1548">
        <f t="shared" si="149"/>
        <v>2014</v>
      </c>
    </row>
    <row r="1549" spans="1:21" ht="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 t="s">
        <v>7235</v>
      </c>
      <c r="M1549" t="b">
        <v>0</v>
      </c>
      <c r="N1549" t="s">
        <v>8294</v>
      </c>
      <c r="O1549" t="s">
        <v>8299</v>
      </c>
      <c r="P1549" s="9">
        <f t="shared" si="145"/>
        <v>0</v>
      </c>
      <c r="Q1549">
        <f t="shared" si="146"/>
        <v>0</v>
      </c>
      <c r="R1549">
        <f t="shared" si="144"/>
        <v>1</v>
      </c>
      <c r="S1549" s="12">
        <f t="shared" si="147"/>
        <v>42782.426875000005</v>
      </c>
      <c r="T1549" s="13">
        <f t="shared" si="148"/>
        <v>42789.426875000005</v>
      </c>
      <c r="U1549">
        <f t="shared" si="149"/>
        <v>2017</v>
      </c>
    </row>
    <row r="1550" spans="1:21" ht="30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 s="9">
        <f t="shared" si="145"/>
        <v>9</v>
      </c>
      <c r="Q1550">
        <f t="shared" si="146"/>
        <v>60</v>
      </c>
      <c r="R1550">
        <f t="shared" si="144"/>
        <v>1</v>
      </c>
      <c r="S1550" s="12">
        <f t="shared" si="147"/>
        <v>42286.88217592593</v>
      </c>
      <c r="T1550" s="13">
        <f t="shared" si="148"/>
        <v>42316.923842592587</v>
      </c>
      <c r="U1550">
        <f t="shared" si="149"/>
        <v>2015</v>
      </c>
    </row>
    <row r="1551" spans="1:21" ht="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 s="9">
        <f t="shared" si="145"/>
        <v>34</v>
      </c>
      <c r="Q1551">
        <f t="shared" si="146"/>
        <v>28.33</v>
      </c>
      <c r="R1551">
        <f t="shared" si="144"/>
        <v>1</v>
      </c>
      <c r="S1551" s="12">
        <f t="shared" si="147"/>
        <v>42281.136099537034</v>
      </c>
      <c r="T1551" s="13">
        <f t="shared" si="148"/>
        <v>42311.177766203706</v>
      </c>
      <c r="U1551">
        <f t="shared" si="149"/>
        <v>2015</v>
      </c>
    </row>
    <row r="1552" spans="1:21" ht="60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 s="9">
        <f t="shared" si="145"/>
        <v>13</v>
      </c>
      <c r="Q1552">
        <f t="shared" si="146"/>
        <v>14.43</v>
      </c>
      <c r="R1552">
        <f t="shared" si="144"/>
        <v>1</v>
      </c>
      <c r="S1552" s="12">
        <f t="shared" si="147"/>
        <v>42472.449467592596</v>
      </c>
      <c r="T1552" s="13">
        <f t="shared" si="148"/>
        <v>42502.449467592596</v>
      </c>
      <c r="U1552">
        <f t="shared" si="149"/>
        <v>2016</v>
      </c>
    </row>
    <row r="1553" spans="1:21" ht="60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 t="s">
        <v>7235</v>
      </c>
      <c r="M1553" t="b">
        <v>0</v>
      </c>
      <c r="N1553" t="s">
        <v>8294</v>
      </c>
      <c r="O1553" t="s">
        <v>8299</v>
      </c>
      <c r="P1553" s="9">
        <f t="shared" si="145"/>
        <v>0</v>
      </c>
      <c r="Q1553">
        <f t="shared" si="146"/>
        <v>0</v>
      </c>
      <c r="R1553">
        <f t="shared" si="144"/>
        <v>0</v>
      </c>
      <c r="S1553" s="12">
        <f t="shared" si="147"/>
        <v>42121.824525462958</v>
      </c>
      <c r="T1553" s="13">
        <f t="shared" si="148"/>
        <v>42151.824525462958</v>
      </c>
      <c r="U1553">
        <f t="shared" si="149"/>
        <v>2015</v>
      </c>
    </row>
    <row r="1554" spans="1:21" ht="60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 s="9">
        <f t="shared" si="145"/>
        <v>49</v>
      </c>
      <c r="Q1554">
        <f t="shared" si="146"/>
        <v>132.19</v>
      </c>
      <c r="R1554">
        <f t="shared" si="144"/>
        <v>0</v>
      </c>
      <c r="S1554" s="12">
        <f t="shared" si="147"/>
        <v>41892.688750000001</v>
      </c>
      <c r="T1554" s="13">
        <f t="shared" si="148"/>
        <v>41913.165972222225</v>
      </c>
      <c r="U1554">
        <f t="shared" si="149"/>
        <v>2014</v>
      </c>
    </row>
    <row r="1555" spans="1:21" ht="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 t="s">
        <v>7235</v>
      </c>
      <c r="M1555" t="b">
        <v>0</v>
      </c>
      <c r="N1555" t="s">
        <v>8294</v>
      </c>
      <c r="O1555" t="s">
        <v>8299</v>
      </c>
      <c r="P1555" s="9">
        <f t="shared" si="145"/>
        <v>0</v>
      </c>
      <c r="Q1555">
        <f t="shared" si="146"/>
        <v>0</v>
      </c>
      <c r="R1555">
        <f t="shared" si="144"/>
        <v>0</v>
      </c>
      <c r="S1555" s="12">
        <f t="shared" si="147"/>
        <v>42219.282951388886</v>
      </c>
      <c r="T1555" s="13">
        <f t="shared" si="148"/>
        <v>42249.282951388886</v>
      </c>
      <c r="U1555">
        <f t="shared" si="149"/>
        <v>2015</v>
      </c>
    </row>
    <row r="1556" spans="1:21" ht="60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 t="s">
        <v>7235</v>
      </c>
      <c r="M1556" t="b">
        <v>0</v>
      </c>
      <c r="N1556" t="s">
        <v>8294</v>
      </c>
      <c r="O1556" t="s">
        <v>8299</v>
      </c>
      <c r="P1556" s="9">
        <f t="shared" si="145"/>
        <v>0</v>
      </c>
      <c r="Q1556">
        <f t="shared" si="146"/>
        <v>0</v>
      </c>
      <c r="R1556">
        <f t="shared" si="144"/>
        <v>0</v>
      </c>
      <c r="S1556" s="12">
        <f t="shared" si="147"/>
        <v>42188.252199074079</v>
      </c>
      <c r="T1556" s="13">
        <f t="shared" si="148"/>
        <v>42218.252199074079</v>
      </c>
      <c r="U1556">
        <f t="shared" si="149"/>
        <v>2015</v>
      </c>
    </row>
    <row r="1557" spans="1:21" ht="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 t="s">
        <v>7235</v>
      </c>
      <c r="M1557" t="b">
        <v>0</v>
      </c>
      <c r="N1557" t="s">
        <v>8294</v>
      </c>
      <c r="O1557" t="s">
        <v>8299</v>
      </c>
      <c r="P1557" s="9">
        <f t="shared" si="145"/>
        <v>0</v>
      </c>
      <c r="Q1557">
        <f t="shared" si="146"/>
        <v>0</v>
      </c>
      <c r="R1557">
        <f t="shared" si="144"/>
        <v>1</v>
      </c>
      <c r="S1557" s="12">
        <f t="shared" si="147"/>
        <v>42241.613796296297</v>
      </c>
      <c r="T1557" s="13">
        <f t="shared" si="148"/>
        <v>42264.708333333328</v>
      </c>
      <c r="U1557">
        <f t="shared" si="149"/>
        <v>2015</v>
      </c>
    </row>
    <row r="1558" spans="1:21" ht="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 s="9">
        <f t="shared" si="145"/>
        <v>45</v>
      </c>
      <c r="Q1558">
        <f t="shared" si="146"/>
        <v>56.42</v>
      </c>
      <c r="R1558">
        <f t="shared" si="144"/>
        <v>0</v>
      </c>
      <c r="S1558" s="12">
        <f t="shared" si="147"/>
        <v>42525.153055555551</v>
      </c>
      <c r="T1558" s="13">
        <f t="shared" si="148"/>
        <v>42555.153055555551</v>
      </c>
      <c r="U1558">
        <f t="shared" si="149"/>
        <v>2016</v>
      </c>
    </row>
    <row r="1559" spans="1:21" ht="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 s="9">
        <f t="shared" si="145"/>
        <v>4</v>
      </c>
      <c r="Q1559">
        <f t="shared" si="146"/>
        <v>100</v>
      </c>
      <c r="R1559">
        <f t="shared" si="144"/>
        <v>0</v>
      </c>
      <c r="S1559" s="12">
        <f t="shared" si="147"/>
        <v>41871.65315972222</v>
      </c>
      <c r="T1559" s="13">
        <f t="shared" si="148"/>
        <v>41902.65315972222</v>
      </c>
      <c r="U1559">
        <f t="shared" si="149"/>
        <v>2014</v>
      </c>
    </row>
    <row r="1560" spans="1:21" ht="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 s="9">
        <f t="shared" si="145"/>
        <v>5</v>
      </c>
      <c r="Q1560">
        <f t="shared" si="146"/>
        <v>11.67</v>
      </c>
      <c r="R1560">
        <f t="shared" si="144"/>
        <v>1</v>
      </c>
      <c r="S1560" s="12">
        <f t="shared" si="147"/>
        <v>42185.397673611107</v>
      </c>
      <c r="T1560" s="13">
        <f t="shared" si="148"/>
        <v>42244.508333333331</v>
      </c>
      <c r="U1560">
        <f t="shared" si="149"/>
        <v>2015</v>
      </c>
    </row>
    <row r="1561" spans="1:21" ht="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 s="9">
        <f t="shared" si="145"/>
        <v>0</v>
      </c>
      <c r="Q1561">
        <f t="shared" si="146"/>
        <v>50</v>
      </c>
      <c r="R1561">
        <f t="shared" si="144"/>
        <v>0</v>
      </c>
      <c r="S1561" s="12">
        <f t="shared" si="147"/>
        <v>42108.05322916666</v>
      </c>
      <c r="T1561" s="13">
        <f t="shared" si="148"/>
        <v>42123.05322916666</v>
      </c>
      <c r="U1561">
        <f t="shared" si="149"/>
        <v>2015</v>
      </c>
    </row>
    <row r="1562" spans="1:21" ht="60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 s="9">
        <f t="shared" si="145"/>
        <v>4</v>
      </c>
      <c r="Q1562">
        <f t="shared" si="146"/>
        <v>23.5</v>
      </c>
      <c r="R1562">
        <f t="shared" ref="R1562:R1625" si="150">IF(D1562&lt;1000,1,0)</f>
        <v>0</v>
      </c>
      <c r="S1562" s="12">
        <f t="shared" si="147"/>
        <v>41936.020752314813</v>
      </c>
      <c r="T1562" s="13">
        <f t="shared" si="148"/>
        <v>41956.062418981484</v>
      </c>
      <c r="U1562">
        <f t="shared" si="149"/>
        <v>2014</v>
      </c>
    </row>
    <row r="1563" spans="1:21" ht="60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 s="9">
        <f t="shared" si="145"/>
        <v>1</v>
      </c>
      <c r="Q1563">
        <f t="shared" si="146"/>
        <v>67</v>
      </c>
      <c r="R1563">
        <f t="shared" si="150"/>
        <v>0</v>
      </c>
      <c r="S1563" s="12">
        <f t="shared" si="147"/>
        <v>41555.041701388887</v>
      </c>
      <c r="T1563" s="13">
        <f t="shared" si="148"/>
        <v>41585.083368055559</v>
      </c>
      <c r="U1563">
        <f t="shared" si="149"/>
        <v>2013</v>
      </c>
    </row>
    <row r="1564" spans="1:21" ht="60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 t="s">
        <v>7235</v>
      </c>
      <c r="M1564" t="b">
        <v>0</v>
      </c>
      <c r="N1564" t="s">
        <v>8278</v>
      </c>
      <c r="O1564" t="s">
        <v>8300</v>
      </c>
      <c r="P1564" s="9">
        <f t="shared" si="145"/>
        <v>0</v>
      </c>
      <c r="Q1564">
        <f t="shared" si="146"/>
        <v>0</v>
      </c>
      <c r="R1564">
        <f t="shared" si="150"/>
        <v>0</v>
      </c>
      <c r="S1564" s="12">
        <f t="shared" si="147"/>
        <v>40079.566157407404</v>
      </c>
      <c r="T1564" s="13">
        <f t="shared" si="148"/>
        <v>40149.034722222219</v>
      </c>
      <c r="U1564">
        <f t="shared" si="149"/>
        <v>2009</v>
      </c>
    </row>
    <row r="1565" spans="1:21" ht="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 s="9">
        <f t="shared" si="145"/>
        <v>1</v>
      </c>
      <c r="Q1565">
        <f t="shared" si="146"/>
        <v>42.5</v>
      </c>
      <c r="R1565">
        <f t="shared" si="150"/>
        <v>0</v>
      </c>
      <c r="S1565" s="12">
        <f t="shared" si="147"/>
        <v>41652.742488425924</v>
      </c>
      <c r="T1565" s="13">
        <f t="shared" si="148"/>
        <v>41712.700821759259</v>
      </c>
      <c r="U1565">
        <f t="shared" si="149"/>
        <v>2014</v>
      </c>
    </row>
    <row r="1566" spans="1:21" ht="60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 s="9">
        <f t="shared" si="145"/>
        <v>0</v>
      </c>
      <c r="Q1566">
        <f t="shared" si="146"/>
        <v>10</v>
      </c>
      <c r="R1566">
        <f t="shared" si="150"/>
        <v>0</v>
      </c>
      <c r="S1566" s="12">
        <f t="shared" si="147"/>
        <v>42121.367002314815</v>
      </c>
      <c r="T1566" s="13">
        <f t="shared" si="148"/>
        <v>42152.836805555555</v>
      </c>
      <c r="U1566">
        <f t="shared" si="149"/>
        <v>2015</v>
      </c>
    </row>
    <row r="1567" spans="1:21" ht="60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 s="9">
        <f t="shared" si="145"/>
        <v>3</v>
      </c>
      <c r="Q1567">
        <f t="shared" si="146"/>
        <v>100</v>
      </c>
      <c r="R1567">
        <f t="shared" si="150"/>
        <v>0</v>
      </c>
      <c r="S1567" s="12">
        <f t="shared" si="147"/>
        <v>40672.729872685188</v>
      </c>
      <c r="T1567" s="13">
        <f t="shared" si="148"/>
        <v>40702.729872685188</v>
      </c>
      <c r="U1567">
        <f t="shared" si="149"/>
        <v>2011</v>
      </c>
    </row>
    <row r="1568" spans="1:21" ht="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 s="9">
        <f t="shared" si="145"/>
        <v>21</v>
      </c>
      <c r="Q1568">
        <f t="shared" si="146"/>
        <v>108.05</v>
      </c>
      <c r="R1568">
        <f t="shared" si="150"/>
        <v>0</v>
      </c>
      <c r="S1568" s="12">
        <f t="shared" si="147"/>
        <v>42549.916712962964</v>
      </c>
      <c r="T1568" s="13">
        <f t="shared" si="148"/>
        <v>42578.916666666672</v>
      </c>
      <c r="U1568">
        <f t="shared" si="149"/>
        <v>2016</v>
      </c>
    </row>
    <row r="1569" spans="1:21" ht="60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 s="9">
        <f t="shared" si="145"/>
        <v>4</v>
      </c>
      <c r="Q1569">
        <f t="shared" si="146"/>
        <v>26.92</v>
      </c>
      <c r="R1569">
        <f t="shared" si="150"/>
        <v>0</v>
      </c>
      <c r="S1569" s="12">
        <f t="shared" si="147"/>
        <v>41671.936863425923</v>
      </c>
      <c r="T1569" s="13">
        <f t="shared" si="148"/>
        <v>41687</v>
      </c>
      <c r="U1569">
        <f t="shared" si="149"/>
        <v>2014</v>
      </c>
    </row>
    <row r="1570" spans="1:21" ht="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 s="9">
        <f t="shared" si="145"/>
        <v>14</v>
      </c>
      <c r="Q1570">
        <f t="shared" si="146"/>
        <v>155</v>
      </c>
      <c r="R1570">
        <f t="shared" si="150"/>
        <v>0</v>
      </c>
      <c r="S1570" s="12">
        <f t="shared" si="147"/>
        <v>41962.062326388885</v>
      </c>
      <c r="T1570" s="13">
        <f t="shared" si="148"/>
        <v>41997.062326388885</v>
      </c>
      <c r="U1570">
        <f t="shared" si="149"/>
        <v>2014</v>
      </c>
    </row>
    <row r="1571" spans="1:2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 t="s">
        <v>7235</v>
      </c>
      <c r="M1571" t="b">
        <v>0</v>
      </c>
      <c r="N1571" t="s">
        <v>8278</v>
      </c>
      <c r="O1571" t="s">
        <v>8300</v>
      </c>
      <c r="P1571" s="9">
        <f t="shared" si="145"/>
        <v>0</v>
      </c>
      <c r="Q1571">
        <f t="shared" si="146"/>
        <v>0</v>
      </c>
      <c r="R1571">
        <f t="shared" si="150"/>
        <v>0</v>
      </c>
      <c r="S1571" s="12">
        <f t="shared" si="147"/>
        <v>41389.679560185185</v>
      </c>
      <c r="T1571" s="13">
        <f t="shared" si="148"/>
        <v>41419.679560185185</v>
      </c>
      <c r="U1571">
        <f t="shared" si="149"/>
        <v>2013</v>
      </c>
    </row>
    <row r="1572" spans="1:21" ht="30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 s="9">
        <f t="shared" si="145"/>
        <v>41</v>
      </c>
      <c r="Q1572">
        <f t="shared" si="146"/>
        <v>47.77</v>
      </c>
      <c r="R1572">
        <f t="shared" si="150"/>
        <v>0</v>
      </c>
      <c r="S1572" s="12">
        <f t="shared" si="147"/>
        <v>42438.813449074078</v>
      </c>
      <c r="T1572" s="13">
        <f t="shared" si="148"/>
        <v>42468.771782407406</v>
      </c>
      <c r="U1572">
        <f t="shared" si="149"/>
        <v>2016</v>
      </c>
    </row>
    <row r="1573" spans="1:21" ht="60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 s="9">
        <f t="shared" si="145"/>
        <v>1</v>
      </c>
      <c r="Q1573">
        <f t="shared" si="146"/>
        <v>20</v>
      </c>
      <c r="R1573">
        <f t="shared" si="150"/>
        <v>0</v>
      </c>
      <c r="S1573" s="12">
        <f t="shared" si="147"/>
        <v>42144.769479166673</v>
      </c>
      <c r="T1573" s="13">
        <f t="shared" si="148"/>
        <v>42174.769479166673</v>
      </c>
      <c r="U1573">
        <f t="shared" si="149"/>
        <v>2015</v>
      </c>
    </row>
    <row r="1574" spans="1:21" ht="60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 s="9">
        <f t="shared" si="145"/>
        <v>5</v>
      </c>
      <c r="Q1574">
        <f t="shared" si="146"/>
        <v>41.67</v>
      </c>
      <c r="R1574">
        <f t="shared" si="150"/>
        <v>0</v>
      </c>
      <c r="S1574" s="12">
        <f t="shared" si="147"/>
        <v>42404.033090277779</v>
      </c>
      <c r="T1574" s="13">
        <f t="shared" si="148"/>
        <v>42428.999305555553</v>
      </c>
      <c r="U1574">
        <f t="shared" si="149"/>
        <v>2016</v>
      </c>
    </row>
    <row r="1575" spans="1:21" ht="60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 s="9">
        <f t="shared" si="145"/>
        <v>2</v>
      </c>
      <c r="Q1575">
        <f t="shared" si="146"/>
        <v>74.33</v>
      </c>
      <c r="R1575">
        <f t="shared" si="150"/>
        <v>0</v>
      </c>
      <c r="S1575" s="12">
        <f t="shared" si="147"/>
        <v>42786.000023148154</v>
      </c>
      <c r="T1575" s="13">
        <f t="shared" si="148"/>
        <v>42826.165972222225</v>
      </c>
      <c r="U1575">
        <f t="shared" si="149"/>
        <v>2017</v>
      </c>
    </row>
    <row r="1576" spans="1:21" ht="60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 s="9">
        <f t="shared" si="145"/>
        <v>5</v>
      </c>
      <c r="Q1576">
        <f t="shared" si="146"/>
        <v>84.33</v>
      </c>
      <c r="R1576">
        <f t="shared" si="150"/>
        <v>0</v>
      </c>
      <c r="S1576" s="12">
        <f t="shared" si="147"/>
        <v>42017.927418981482</v>
      </c>
      <c r="T1576" s="13">
        <f t="shared" si="148"/>
        <v>42052.927418981482</v>
      </c>
      <c r="U1576">
        <f t="shared" si="149"/>
        <v>2015</v>
      </c>
    </row>
    <row r="1577" spans="1:21" ht="60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 s="9">
        <f t="shared" si="145"/>
        <v>23</v>
      </c>
      <c r="Q1577">
        <f t="shared" si="146"/>
        <v>65.459999999999994</v>
      </c>
      <c r="R1577">
        <f t="shared" si="150"/>
        <v>0</v>
      </c>
      <c r="S1577" s="12">
        <f t="shared" si="147"/>
        <v>41799.524259259262</v>
      </c>
      <c r="T1577" s="13">
        <f t="shared" si="148"/>
        <v>41829.524259259262</v>
      </c>
      <c r="U1577">
        <f t="shared" si="149"/>
        <v>2014</v>
      </c>
    </row>
    <row r="1578" spans="1:21" ht="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 s="9">
        <f t="shared" si="145"/>
        <v>13</v>
      </c>
      <c r="Q1578">
        <f t="shared" si="146"/>
        <v>65</v>
      </c>
      <c r="R1578">
        <f t="shared" si="150"/>
        <v>0</v>
      </c>
      <c r="S1578" s="12">
        <f t="shared" si="147"/>
        <v>42140.879259259258</v>
      </c>
      <c r="T1578" s="13">
        <f t="shared" si="148"/>
        <v>42185.879259259258</v>
      </c>
      <c r="U1578">
        <f t="shared" si="149"/>
        <v>2015</v>
      </c>
    </row>
    <row r="1579" spans="1:21" ht="60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 s="9">
        <f t="shared" si="145"/>
        <v>1</v>
      </c>
      <c r="Q1579">
        <f t="shared" si="146"/>
        <v>27.5</v>
      </c>
      <c r="R1579">
        <f t="shared" si="150"/>
        <v>0</v>
      </c>
      <c r="S1579" s="12">
        <f t="shared" si="147"/>
        <v>41054.847777777781</v>
      </c>
      <c r="T1579" s="13">
        <f t="shared" si="148"/>
        <v>41114.847777777781</v>
      </c>
      <c r="U1579">
        <f t="shared" si="149"/>
        <v>2012</v>
      </c>
    </row>
    <row r="1580" spans="1:21" ht="60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 s="9">
        <f t="shared" si="145"/>
        <v>11</v>
      </c>
      <c r="Q1580">
        <f t="shared" si="146"/>
        <v>51.25</v>
      </c>
      <c r="R1580">
        <f t="shared" si="150"/>
        <v>0</v>
      </c>
      <c r="S1580" s="12">
        <f t="shared" si="147"/>
        <v>40399.065868055557</v>
      </c>
      <c r="T1580" s="13">
        <f t="shared" si="148"/>
        <v>40423.083333333336</v>
      </c>
      <c r="U1580">
        <f t="shared" si="149"/>
        <v>2010</v>
      </c>
    </row>
    <row r="1581" spans="1:21" ht="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 s="9">
        <f t="shared" si="145"/>
        <v>1</v>
      </c>
      <c r="Q1581">
        <f t="shared" si="146"/>
        <v>14</v>
      </c>
      <c r="R1581">
        <f t="shared" si="150"/>
        <v>0</v>
      </c>
      <c r="S1581" s="12">
        <f t="shared" si="147"/>
        <v>41481.996423611112</v>
      </c>
      <c r="T1581" s="13">
        <f t="shared" si="148"/>
        <v>41514.996423611112</v>
      </c>
      <c r="U1581">
        <f t="shared" si="149"/>
        <v>2013</v>
      </c>
    </row>
    <row r="1582" spans="1:21" ht="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 t="s">
        <v>7235</v>
      </c>
      <c r="M1582" t="b">
        <v>0</v>
      </c>
      <c r="N1582" t="s">
        <v>8278</v>
      </c>
      <c r="O1582" t="s">
        <v>8300</v>
      </c>
      <c r="P1582" s="9">
        <f t="shared" si="145"/>
        <v>0</v>
      </c>
      <c r="Q1582">
        <f t="shared" si="146"/>
        <v>0</v>
      </c>
      <c r="R1582">
        <f t="shared" si="150"/>
        <v>0</v>
      </c>
      <c r="S1582" s="12">
        <f t="shared" si="147"/>
        <v>40990.050069444449</v>
      </c>
      <c r="T1582" s="13">
        <f t="shared" si="148"/>
        <v>41050.050069444449</v>
      </c>
      <c r="U1582">
        <f t="shared" si="149"/>
        <v>2012</v>
      </c>
    </row>
    <row r="1583" spans="1:21" ht="60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 s="9">
        <f t="shared" si="145"/>
        <v>1</v>
      </c>
      <c r="Q1583">
        <f t="shared" si="146"/>
        <v>5</v>
      </c>
      <c r="R1583">
        <f t="shared" si="150"/>
        <v>0</v>
      </c>
      <c r="S1583" s="12">
        <f t="shared" si="147"/>
        <v>42325.448958333334</v>
      </c>
      <c r="T1583" s="13">
        <f t="shared" si="148"/>
        <v>42357.448958333334</v>
      </c>
      <c r="U1583">
        <f t="shared" si="149"/>
        <v>2015</v>
      </c>
    </row>
    <row r="1584" spans="1:21" ht="30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 s="9">
        <f t="shared" si="145"/>
        <v>9</v>
      </c>
      <c r="Q1584">
        <f t="shared" si="146"/>
        <v>31</v>
      </c>
      <c r="R1584">
        <f t="shared" si="150"/>
        <v>0</v>
      </c>
      <c r="S1584" s="12">
        <f t="shared" si="147"/>
        <v>42246.789965277778</v>
      </c>
      <c r="T1584" s="13">
        <f t="shared" si="148"/>
        <v>42303.888888888891</v>
      </c>
      <c r="U1584">
        <f t="shared" si="149"/>
        <v>2015</v>
      </c>
    </row>
    <row r="1585" spans="1:21" ht="60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 s="9">
        <f t="shared" si="145"/>
        <v>0</v>
      </c>
      <c r="Q1585">
        <f t="shared" si="146"/>
        <v>15</v>
      </c>
      <c r="R1585">
        <f t="shared" si="150"/>
        <v>0</v>
      </c>
      <c r="S1585" s="12">
        <f t="shared" si="147"/>
        <v>41877.904988425929</v>
      </c>
      <c r="T1585" s="13">
        <f t="shared" si="148"/>
        <v>41907.904988425929</v>
      </c>
      <c r="U1585">
        <f t="shared" si="149"/>
        <v>2014</v>
      </c>
    </row>
    <row r="1586" spans="1:21" ht="60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 t="s">
        <v>7235</v>
      </c>
      <c r="M1586" t="b">
        <v>0</v>
      </c>
      <c r="N1586" t="s">
        <v>8294</v>
      </c>
      <c r="O1586" t="s">
        <v>8301</v>
      </c>
      <c r="P1586" s="9">
        <f t="shared" si="145"/>
        <v>0</v>
      </c>
      <c r="Q1586">
        <f t="shared" si="146"/>
        <v>0</v>
      </c>
      <c r="R1586">
        <f t="shared" si="150"/>
        <v>0</v>
      </c>
      <c r="S1586" s="12">
        <f t="shared" si="147"/>
        <v>41779.649317129632</v>
      </c>
      <c r="T1586" s="13">
        <f t="shared" si="148"/>
        <v>41789.649317129632</v>
      </c>
      <c r="U1586">
        <f t="shared" si="149"/>
        <v>2014</v>
      </c>
    </row>
    <row r="1587" spans="1:21" ht="60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 s="9">
        <f t="shared" si="145"/>
        <v>79</v>
      </c>
      <c r="Q1587">
        <f t="shared" si="146"/>
        <v>131.66999999999999</v>
      </c>
      <c r="R1587">
        <f t="shared" si="150"/>
        <v>0</v>
      </c>
      <c r="S1587" s="12">
        <f t="shared" si="147"/>
        <v>42707.895462962959</v>
      </c>
      <c r="T1587" s="13">
        <f t="shared" si="148"/>
        <v>42729.458333333328</v>
      </c>
      <c r="U1587">
        <f t="shared" si="149"/>
        <v>2016</v>
      </c>
    </row>
    <row r="1588" spans="1:21" ht="30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 t="s">
        <v>7235</v>
      </c>
      <c r="M1588" t="b">
        <v>0</v>
      </c>
      <c r="N1588" t="s">
        <v>8294</v>
      </c>
      <c r="O1588" t="s">
        <v>8301</v>
      </c>
      <c r="P1588" s="9">
        <f t="shared" si="145"/>
        <v>0</v>
      </c>
      <c r="Q1588">
        <f t="shared" si="146"/>
        <v>0</v>
      </c>
      <c r="R1588">
        <f t="shared" si="150"/>
        <v>0</v>
      </c>
      <c r="S1588" s="12">
        <f t="shared" si="147"/>
        <v>42069.104421296302</v>
      </c>
      <c r="T1588" s="13">
        <f t="shared" si="148"/>
        <v>42099.062754629631</v>
      </c>
      <c r="U1588">
        <f t="shared" si="149"/>
        <v>2015</v>
      </c>
    </row>
    <row r="1589" spans="1:21" ht="60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 s="9">
        <f t="shared" si="145"/>
        <v>0</v>
      </c>
      <c r="Q1589">
        <f t="shared" si="146"/>
        <v>1</v>
      </c>
      <c r="R1589">
        <f t="shared" si="150"/>
        <v>0</v>
      </c>
      <c r="S1589" s="12">
        <f t="shared" si="147"/>
        <v>41956.950983796298</v>
      </c>
      <c r="T1589" s="13">
        <f t="shared" si="148"/>
        <v>41986.950983796298</v>
      </c>
      <c r="U1589">
        <f t="shared" si="149"/>
        <v>2014</v>
      </c>
    </row>
    <row r="1590" spans="1:21" ht="30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 t="s">
        <v>7235</v>
      </c>
      <c r="M1590" t="b">
        <v>0</v>
      </c>
      <c r="N1590" t="s">
        <v>8294</v>
      </c>
      <c r="O1590" t="s">
        <v>8301</v>
      </c>
      <c r="P1590" s="9">
        <f t="shared" si="145"/>
        <v>0</v>
      </c>
      <c r="Q1590">
        <f t="shared" si="146"/>
        <v>0</v>
      </c>
      <c r="R1590">
        <f t="shared" si="150"/>
        <v>1</v>
      </c>
      <c r="S1590" s="12">
        <f t="shared" si="147"/>
        <v>42005.24998842593</v>
      </c>
      <c r="T1590" s="13">
        <f t="shared" si="148"/>
        <v>42035.841666666667</v>
      </c>
      <c r="U1590">
        <f t="shared" si="149"/>
        <v>2015</v>
      </c>
    </row>
    <row r="1591" spans="1:21" ht="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 t="s">
        <v>7235</v>
      </c>
      <c r="M1591" t="b">
        <v>0</v>
      </c>
      <c r="N1591" t="s">
        <v>8294</v>
      </c>
      <c r="O1591" t="s">
        <v>8301</v>
      </c>
      <c r="P1591" s="9">
        <f t="shared" si="145"/>
        <v>0</v>
      </c>
      <c r="Q1591">
        <f t="shared" si="146"/>
        <v>0</v>
      </c>
      <c r="R1591">
        <f t="shared" si="150"/>
        <v>0</v>
      </c>
      <c r="S1591" s="12">
        <f t="shared" si="147"/>
        <v>42256.984791666662</v>
      </c>
      <c r="T1591" s="13">
        <f t="shared" si="148"/>
        <v>42286.984791666662</v>
      </c>
      <c r="U1591">
        <f t="shared" si="149"/>
        <v>2015</v>
      </c>
    </row>
    <row r="1592" spans="1:2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 s="9">
        <f t="shared" si="145"/>
        <v>2</v>
      </c>
      <c r="Q1592">
        <f t="shared" si="146"/>
        <v>510</v>
      </c>
      <c r="R1592">
        <f t="shared" si="150"/>
        <v>0</v>
      </c>
      <c r="S1592" s="12">
        <f t="shared" si="147"/>
        <v>42240.857222222221</v>
      </c>
      <c r="T1592" s="13">
        <f t="shared" si="148"/>
        <v>42270.857222222221</v>
      </c>
      <c r="U1592">
        <f t="shared" si="149"/>
        <v>2015</v>
      </c>
    </row>
    <row r="1593" spans="1:21" ht="60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 s="9">
        <f t="shared" si="145"/>
        <v>29</v>
      </c>
      <c r="Q1593">
        <f t="shared" si="146"/>
        <v>44.48</v>
      </c>
      <c r="R1593">
        <f t="shared" si="150"/>
        <v>0</v>
      </c>
      <c r="S1593" s="12">
        <f t="shared" si="147"/>
        <v>42433.726168981477</v>
      </c>
      <c r="T1593" s="13">
        <f t="shared" si="148"/>
        <v>42463.68450231482</v>
      </c>
      <c r="U1593">
        <f t="shared" si="149"/>
        <v>2016</v>
      </c>
    </row>
    <row r="1594" spans="1:21" ht="30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 t="s">
        <v>7235</v>
      </c>
      <c r="M1594" t="b">
        <v>0</v>
      </c>
      <c r="N1594" t="s">
        <v>8294</v>
      </c>
      <c r="O1594" t="s">
        <v>8301</v>
      </c>
      <c r="P1594" s="9">
        <f t="shared" si="145"/>
        <v>0</v>
      </c>
      <c r="Q1594">
        <f t="shared" si="146"/>
        <v>0</v>
      </c>
      <c r="R1594">
        <f t="shared" si="150"/>
        <v>1</v>
      </c>
      <c r="S1594" s="12">
        <f t="shared" si="147"/>
        <v>42046.072743055556</v>
      </c>
      <c r="T1594" s="13">
        <f t="shared" si="148"/>
        <v>42091.031076388885</v>
      </c>
      <c r="U1594">
        <f t="shared" si="149"/>
        <v>2015</v>
      </c>
    </row>
    <row r="1595" spans="1:21" ht="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 s="9">
        <f t="shared" si="145"/>
        <v>0</v>
      </c>
      <c r="Q1595">
        <f t="shared" si="146"/>
        <v>1</v>
      </c>
      <c r="R1595">
        <f t="shared" si="150"/>
        <v>0</v>
      </c>
      <c r="S1595" s="12">
        <f t="shared" si="147"/>
        <v>42033.845543981486</v>
      </c>
      <c r="T1595" s="13">
        <f t="shared" si="148"/>
        <v>42063.845543981486</v>
      </c>
      <c r="U1595">
        <f t="shared" si="149"/>
        <v>2015</v>
      </c>
    </row>
    <row r="1596" spans="1:21" ht="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 s="9">
        <f t="shared" si="145"/>
        <v>21</v>
      </c>
      <c r="Q1596">
        <f t="shared" si="146"/>
        <v>20.5</v>
      </c>
      <c r="R1596">
        <f t="shared" si="150"/>
        <v>0</v>
      </c>
      <c r="S1596" s="12">
        <f t="shared" si="147"/>
        <v>42445.712754629625</v>
      </c>
      <c r="T1596" s="13">
        <f t="shared" si="148"/>
        <v>42505.681249999994</v>
      </c>
      <c r="U1596">
        <f t="shared" si="149"/>
        <v>2016</v>
      </c>
    </row>
    <row r="1597" spans="1:21" ht="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 s="9">
        <f t="shared" si="145"/>
        <v>0</v>
      </c>
      <c r="Q1597">
        <f t="shared" si="146"/>
        <v>40</v>
      </c>
      <c r="R1597">
        <f t="shared" si="150"/>
        <v>0</v>
      </c>
      <c r="S1597" s="12">
        <f t="shared" si="147"/>
        <v>41780.050092592595</v>
      </c>
      <c r="T1597" s="13">
        <f t="shared" si="148"/>
        <v>41808.842361111114</v>
      </c>
      <c r="U1597">
        <f t="shared" si="149"/>
        <v>2014</v>
      </c>
    </row>
    <row r="1598" spans="1:21" ht="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 s="9">
        <f t="shared" si="145"/>
        <v>2</v>
      </c>
      <c r="Q1598">
        <f t="shared" si="146"/>
        <v>25</v>
      </c>
      <c r="R1598">
        <f t="shared" si="150"/>
        <v>0</v>
      </c>
      <c r="S1598" s="12">
        <f t="shared" si="147"/>
        <v>41941.430196759262</v>
      </c>
      <c r="T1598" s="13">
        <f t="shared" si="148"/>
        <v>41986.471863425926</v>
      </c>
      <c r="U1598">
        <f t="shared" si="149"/>
        <v>2014</v>
      </c>
    </row>
    <row r="1599" spans="1:21" ht="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 t="s">
        <v>7235</v>
      </c>
      <c r="M1599" t="b">
        <v>0</v>
      </c>
      <c r="N1599" t="s">
        <v>8294</v>
      </c>
      <c r="O1599" t="s">
        <v>8301</v>
      </c>
      <c r="P1599" s="9">
        <f t="shared" si="145"/>
        <v>0</v>
      </c>
      <c r="Q1599">
        <f t="shared" si="146"/>
        <v>0</v>
      </c>
      <c r="R1599">
        <f t="shared" si="150"/>
        <v>0</v>
      </c>
      <c r="S1599" s="12">
        <f t="shared" si="147"/>
        <v>42603.354131944448</v>
      </c>
      <c r="T1599" s="13">
        <f t="shared" si="148"/>
        <v>42633.354131944448</v>
      </c>
      <c r="U1599">
        <f t="shared" si="149"/>
        <v>2016</v>
      </c>
    </row>
    <row r="1600" spans="1:21" ht="60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 s="9">
        <f t="shared" si="145"/>
        <v>0</v>
      </c>
      <c r="Q1600">
        <f t="shared" si="146"/>
        <v>1</v>
      </c>
      <c r="R1600">
        <f t="shared" si="150"/>
        <v>1</v>
      </c>
      <c r="S1600" s="12">
        <f t="shared" si="147"/>
        <v>42151.667337962965</v>
      </c>
      <c r="T1600" s="13">
        <f t="shared" si="148"/>
        <v>42211.667337962965</v>
      </c>
      <c r="U1600">
        <f t="shared" si="149"/>
        <v>2015</v>
      </c>
    </row>
    <row r="1601" spans="1:21" ht="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 t="s">
        <v>7235</v>
      </c>
      <c r="M1601" t="b">
        <v>0</v>
      </c>
      <c r="N1601" t="s">
        <v>8294</v>
      </c>
      <c r="O1601" t="s">
        <v>8301</v>
      </c>
      <c r="P1601" s="9">
        <f t="shared" si="145"/>
        <v>0</v>
      </c>
      <c r="Q1601">
        <f t="shared" si="146"/>
        <v>0</v>
      </c>
      <c r="R1601">
        <f t="shared" si="150"/>
        <v>1</v>
      </c>
      <c r="S1601" s="12">
        <f t="shared" si="147"/>
        <v>42438.53907407407</v>
      </c>
      <c r="T1601" s="13">
        <f t="shared" si="148"/>
        <v>42468.497407407413</v>
      </c>
      <c r="U1601">
        <f t="shared" si="149"/>
        <v>2016</v>
      </c>
    </row>
    <row r="1602" spans="1:21" ht="60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 s="9">
        <f t="shared" ref="P1602:P1665" si="151">ROUND(E1602/D1602*100,0)</f>
        <v>7</v>
      </c>
      <c r="Q1602">
        <f t="shared" ref="Q1602:Q1665" si="152">IFERROR(ROUND(E1602/L1602,2),0)</f>
        <v>40.78</v>
      </c>
      <c r="R1602">
        <f t="shared" si="150"/>
        <v>0</v>
      </c>
      <c r="S1602" s="12">
        <f t="shared" ref="S1602:S1665" si="153">(((J1602/60)/60)/24)+DATE(1970,1,1)</f>
        <v>41791.057314814818</v>
      </c>
      <c r="T1602" s="13">
        <f t="shared" ref="T1602:T1665" si="154">(((I1602/60)/60)/24)+DATE(1970,1,1)</f>
        <v>41835.21597222222</v>
      </c>
      <c r="U1602">
        <f t="shared" ref="U1602:U1665" si="155">YEAR(S1602)</f>
        <v>2014</v>
      </c>
    </row>
    <row r="1603" spans="1:21" ht="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 s="9">
        <f t="shared" si="151"/>
        <v>108</v>
      </c>
      <c r="Q1603">
        <f t="shared" si="152"/>
        <v>48.33</v>
      </c>
      <c r="R1603">
        <f t="shared" si="150"/>
        <v>0</v>
      </c>
      <c r="S1603" s="12">
        <f t="shared" si="153"/>
        <v>40638.092974537038</v>
      </c>
      <c r="T1603" s="13">
        <f t="shared" si="154"/>
        <v>40668.092974537038</v>
      </c>
      <c r="U1603">
        <f t="shared" si="155"/>
        <v>2011</v>
      </c>
    </row>
    <row r="1604" spans="1:21" ht="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 s="9">
        <f t="shared" si="151"/>
        <v>100</v>
      </c>
      <c r="Q1604">
        <f t="shared" si="152"/>
        <v>46.95</v>
      </c>
      <c r="R1604">
        <f t="shared" si="150"/>
        <v>0</v>
      </c>
      <c r="S1604" s="12">
        <f t="shared" si="153"/>
        <v>40788.297650462962</v>
      </c>
      <c r="T1604" s="13">
        <f t="shared" si="154"/>
        <v>40830.958333333336</v>
      </c>
      <c r="U1604">
        <f t="shared" si="155"/>
        <v>2011</v>
      </c>
    </row>
    <row r="1605" spans="1:21" ht="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 s="9">
        <f t="shared" si="151"/>
        <v>100</v>
      </c>
      <c r="Q1605">
        <f t="shared" si="152"/>
        <v>66.69</v>
      </c>
      <c r="R1605">
        <f t="shared" si="150"/>
        <v>0</v>
      </c>
      <c r="S1605" s="12">
        <f t="shared" si="153"/>
        <v>40876.169664351852</v>
      </c>
      <c r="T1605" s="13">
        <f t="shared" si="154"/>
        <v>40936.169664351852</v>
      </c>
      <c r="U1605">
        <f t="shared" si="155"/>
        <v>2011</v>
      </c>
    </row>
    <row r="1606" spans="1:21" ht="60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 s="9">
        <f t="shared" si="151"/>
        <v>122</v>
      </c>
      <c r="Q1606">
        <f t="shared" si="152"/>
        <v>48.84</v>
      </c>
      <c r="R1606">
        <f t="shared" si="150"/>
        <v>0</v>
      </c>
      <c r="S1606" s="12">
        <f t="shared" si="153"/>
        <v>40945.845312500001</v>
      </c>
      <c r="T1606" s="13">
        <f t="shared" si="154"/>
        <v>40985.80364583333</v>
      </c>
      <c r="U1606">
        <f t="shared" si="155"/>
        <v>2012</v>
      </c>
    </row>
    <row r="1607" spans="1:21" ht="60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 s="9">
        <f t="shared" si="151"/>
        <v>101</v>
      </c>
      <c r="Q1607">
        <f t="shared" si="152"/>
        <v>137.31</v>
      </c>
      <c r="R1607">
        <f t="shared" si="150"/>
        <v>0</v>
      </c>
      <c r="S1607" s="12">
        <f t="shared" si="153"/>
        <v>40747.012881944444</v>
      </c>
      <c r="T1607" s="13">
        <f t="shared" si="154"/>
        <v>40756.291666666664</v>
      </c>
      <c r="U1607">
        <f t="shared" si="155"/>
        <v>2011</v>
      </c>
    </row>
    <row r="1608" spans="1:21" ht="60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 s="9">
        <f t="shared" si="151"/>
        <v>101</v>
      </c>
      <c r="Q1608">
        <f t="shared" si="152"/>
        <v>87.83</v>
      </c>
      <c r="R1608">
        <f t="shared" si="150"/>
        <v>0</v>
      </c>
      <c r="S1608" s="12">
        <f t="shared" si="153"/>
        <v>40536.111550925925</v>
      </c>
      <c r="T1608" s="13">
        <f t="shared" si="154"/>
        <v>40626.069884259261</v>
      </c>
      <c r="U1608">
        <f t="shared" si="155"/>
        <v>2010</v>
      </c>
    </row>
    <row r="1609" spans="1:21" ht="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 s="9">
        <f t="shared" si="151"/>
        <v>145</v>
      </c>
      <c r="Q1609">
        <f t="shared" si="152"/>
        <v>70.790000000000006</v>
      </c>
      <c r="R1609">
        <f t="shared" si="150"/>
        <v>0</v>
      </c>
      <c r="S1609" s="12">
        <f t="shared" si="153"/>
        <v>41053.80846064815</v>
      </c>
      <c r="T1609" s="13">
        <f t="shared" si="154"/>
        <v>41074.80846064815</v>
      </c>
      <c r="U1609">
        <f t="shared" si="155"/>
        <v>2012</v>
      </c>
    </row>
    <row r="1610" spans="1:21" ht="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 s="9">
        <f t="shared" si="151"/>
        <v>101</v>
      </c>
      <c r="Q1610">
        <f t="shared" si="152"/>
        <v>52.83</v>
      </c>
      <c r="R1610">
        <f t="shared" si="150"/>
        <v>0</v>
      </c>
      <c r="S1610" s="12">
        <f t="shared" si="153"/>
        <v>41607.83085648148</v>
      </c>
      <c r="T1610" s="13">
        <f t="shared" si="154"/>
        <v>41640.226388888892</v>
      </c>
      <c r="U1610">
        <f t="shared" si="155"/>
        <v>2013</v>
      </c>
    </row>
    <row r="1611" spans="1:21" ht="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 s="9">
        <f t="shared" si="151"/>
        <v>118</v>
      </c>
      <c r="Q1611">
        <f t="shared" si="152"/>
        <v>443.75</v>
      </c>
      <c r="R1611">
        <f t="shared" si="150"/>
        <v>0</v>
      </c>
      <c r="S1611" s="12">
        <f t="shared" si="153"/>
        <v>40796.001261574071</v>
      </c>
      <c r="T1611" s="13">
        <f t="shared" si="154"/>
        <v>40849.333333333336</v>
      </c>
      <c r="U1611">
        <f t="shared" si="155"/>
        <v>2011</v>
      </c>
    </row>
    <row r="1612" spans="1:21" ht="30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 s="9">
        <f t="shared" si="151"/>
        <v>272</v>
      </c>
      <c r="Q1612">
        <f t="shared" si="152"/>
        <v>48.54</v>
      </c>
      <c r="R1612">
        <f t="shared" si="150"/>
        <v>0</v>
      </c>
      <c r="S1612" s="12">
        <f t="shared" si="153"/>
        <v>41228.924884259257</v>
      </c>
      <c r="T1612" s="13">
        <f t="shared" si="154"/>
        <v>41258.924884259257</v>
      </c>
      <c r="U1612">
        <f t="shared" si="155"/>
        <v>2012</v>
      </c>
    </row>
    <row r="1613" spans="1:2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 s="9">
        <f t="shared" si="151"/>
        <v>125</v>
      </c>
      <c r="Q1613">
        <f t="shared" si="152"/>
        <v>37.07</v>
      </c>
      <c r="R1613">
        <f t="shared" si="150"/>
        <v>1</v>
      </c>
      <c r="S1613" s="12">
        <f t="shared" si="153"/>
        <v>41409.00037037037</v>
      </c>
      <c r="T1613" s="13">
        <f t="shared" si="154"/>
        <v>41430.00037037037</v>
      </c>
      <c r="U1613">
        <f t="shared" si="155"/>
        <v>2013</v>
      </c>
    </row>
    <row r="1614" spans="1:21" ht="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 s="9">
        <f t="shared" si="151"/>
        <v>110</v>
      </c>
      <c r="Q1614">
        <f t="shared" si="152"/>
        <v>50</v>
      </c>
      <c r="R1614">
        <f t="shared" si="150"/>
        <v>1</v>
      </c>
      <c r="S1614" s="12">
        <f t="shared" si="153"/>
        <v>41246.874814814815</v>
      </c>
      <c r="T1614" s="13">
        <f t="shared" si="154"/>
        <v>41276.874814814815</v>
      </c>
      <c r="U1614">
        <f t="shared" si="155"/>
        <v>2012</v>
      </c>
    </row>
    <row r="1615" spans="1:21" ht="60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 s="9">
        <f t="shared" si="151"/>
        <v>102</v>
      </c>
      <c r="Q1615">
        <f t="shared" si="152"/>
        <v>39.04</v>
      </c>
      <c r="R1615">
        <f t="shared" si="150"/>
        <v>0</v>
      </c>
      <c r="S1615" s="12">
        <f t="shared" si="153"/>
        <v>41082.069467592592</v>
      </c>
      <c r="T1615" s="13">
        <f t="shared" si="154"/>
        <v>41112.069467592592</v>
      </c>
      <c r="U1615">
        <f t="shared" si="155"/>
        <v>2012</v>
      </c>
    </row>
    <row r="1616" spans="1:21" ht="60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 s="9">
        <f t="shared" si="151"/>
        <v>103</v>
      </c>
      <c r="Q1616">
        <f t="shared" si="152"/>
        <v>66.69</v>
      </c>
      <c r="R1616">
        <f t="shared" si="150"/>
        <v>0</v>
      </c>
      <c r="S1616" s="12">
        <f t="shared" si="153"/>
        <v>41794.981122685182</v>
      </c>
      <c r="T1616" s="13">
        <f t="shared" si="154"/>
        <v>41854.708333333336</v>
      </c>
      <c r="U1616">
        <f t="shared" si="155"/>
        <v>2014</v>
      </c>
    </row>
    <row r="1617" spans="1:21" ht="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 s="9">
        <f t="shared" si="151"/>
        <v>114</v>
      </c>
      <c r="Q1617">
        <f t="shared" si="152"/>
        <v>67.13</v>
      </c>
      <c r="R1617">
        <f t="shared" si="150"/>
        <v>0</v>
      </c>
      <c r="S1617" s="12">
        <f t="shared" si="153"/>
        <v>40845.050879629627</v>
      </c>
      <c r="T1617" s="13">
        <f t="shared" si="154"/>
        <v>40890.092546296299</v>
      </c>
      <c r="U1617">
        <f t="shared" si="155"/>
        <v>2011</v>
      </c>
    </row>
    <row r="1618" spans="1:21" ht="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 s="9">
        <f t="shared" si="151"/>
        <v>104</v>
      </c>
      <c r="Q1618">
        <f t="shared" si="152"/>
        <v>66.37</v>
      </c>
      <c r="R1618">
        <f t="shared" si="150"/>
        <v>0</v>
      </c>
      <c r="S1618" s="12">
        <f t="shared" si="153"/>
        <v>41194.715520833335</v>
      </c>
      <c r="T1618" s="13">
        <f t="shared" si="154"/>
        <v>41235.916666666664</v>
      </c>
      <c r="U1618">
        <f t="shared" si="155"/>
        <v>2012</v>
      </c>
    </row>
    <row r="1619" spans="1:21" ht="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 s="9">
        <f t="shared" si="151"/>
        <v>146</v>
      </c>
      <c r="Q1619">
        <f t="shared" si="152"/>
        <v>64.62</v>
      </c>
      <c r="R1619">
        <f t="shared" si="150"/>
        <v>0</v>
      </c>
      <c r="S1619" s="12">
        <f t="shared" si="153"/>
        <v>41546.664212962962</v>
      </c>
      <c r="T1619" s="13">
        <f t="shared" si="154"/>
        <v>41579.791666666664</v>
      </c>
      <c r="U1619">
        <f t="shared" si="155"/>
        <v>2013</v>
      </c>
    </row>
    <row r="1620" spans="1:21" ht="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 s="9">
        <f t="shared" si="151"/>
        <v>105</v>
      </c>
      <c r="Q1620">
        <f t="shared" si="152"/>
        <v>58.37</v>
      </c>
      <c r="R1620">
        <f t="shared" si="150"/>
        <v>0</v>
      </c>
      <c r="S1620" s="12">
        <f t="shared" si="153"/>
        <v>41301.654340277775</v>
      </c>
      <c r="T1620" s="13">
        <f t="shared" si="154"/>
        <v>41341.654340277775</v>
      </c>
      <c r="U1620">
        <f t="shared" si="155"/>
        <v>2013</v>
      </c>
    </row>
    <row r="1621" spans="1:21" ht="60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 s="9">
        <f t="shared" si="151"/>
        <v>133</v>
      </c>
      <c r="Q1621">
        <f t="shared" si="152"/>
        <v>86.96</v>
      </c>
      <c r="R1621">
        <f t="shared" si="150"/>
        <v>0</v>
      </c>
      <c r="S1621" s="12">
        <f t="shared" si="153"/>
        <v>41876.18618055556</v>
      </c>
      <c r="T1621" s="13">
        <f t="shared" si="154"/>
        <v>41897.18618055556</v>
      </c>
      <c r="U1621">
        <f t="shared" si="155"/>
        <v>2014</v>
      </c>
    </row>
    <row r="1622" spans="1:21" ht="30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 s="9">
        <f t="shared" si="151"/>
        <v>113</v>
      </c>
      <c r="Q1622">
        <f t="shared" si="152"/>
        <v>66.47</v>
      </c>
      <c r="R1622">
        <f t="shared" si="150"/>
        <v>0</v>
      </c>
      <c r="S1622" s="12">
        <f t="shared" si="153"/>
        <v>41321.339583333334</v>
      </c>
      <c r="T1622" s="13">
        <f t="shared" si="154"/>
        <v>41328.339583333334</v>
      </c>
      <c r="U1622">
        <f t="shared" si="155"/>
        <v>2013</v>
      </c>
    </row>
    <row r="1623" spans="1:21" ht="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 s="9">
        <f t="shared" si="151"/>
        <v>121</v>
      </c>
      <c r="Q1623">
        <f t="shared" si="152"/>
        <v>163.78</v>
      </c>
      <c r="R1623">
        <f t="shared" si="150"/>
        <v>0</v>
      </c>
      <c r="S1623" s="12">
        <f t="shared" si="153"/>
        <v>41003.60665509259</v>
      </c>
      <c r="T1623" s="13">
        <f t="shared" si="154"/>
        <v>41057.165972222225</v>
      </c>
      <c r="U1623">
        <f t="shared" si="155"/>
        <v>2012</v>
      </c>
    </row>
    <row r="1624" spans="1:21" ht="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 s="9">
        <f t="shared" si="151"/>
        <v>102</v>
      </c>
      <c r="Q1624">
        <f t="shared" si="152"/>
        <v>107.98</v>
      </c>
      <c r="R1624">
        <f t="shared" si="150"/>
        <v>0</v>
      </c>
      <c r="S1624" s="12">
        <f t="shared" si="153"/>
        <v>41950.29483796296</v>
      </c>
      <c r="T1624" s="13">
        <f t="shared" si="154"/>
        <v>41990.332638888889</v>
      </c>
      <c r="U1624">
        <f t="shared" si="155"/>
        <v>2014</v>
      </c>
    </row>
    <row r="1625" spans="1:21" ht="60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 s="9">
        <f t="shared" si="151"/>
        <v>101</v>
      </c>
      <c r="Q1625">
        <f t="shared" si="152"/>
        <v>42.11</v>
      </c>
      <c r="R1625">
        <f t="shared" si="150"/>
        <v>1</v>
      </c>
      <c r="S1625" s="12">
        <f t="shared" si="153"/>
        <v>41453.688530092593</v>
      </c>
      <c r="T1625" s="13">
        <f t="shared" si="154"/>
        <v>41513.688530092593</v>
      </c>
      <c r="U1625">
        <f t="shared" si="155"/>
        <v>2013</v>
      </c>
    </row>
    <row r="1626" spans="1:21" ht="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 s="9">
        <f t="shared" si="151"/>
        <v>118</v>
      </c>
      <c r="Q1626">
        <f t="shared" si="152"/>
        <v>47.2</v>
      </c>
      <c r="R1626">
        <f t="shared" ref="R1626:R1689" si="156">IF(D1626&lt;1000,1,0)</f>
        <v>0</v>
      </c>
      <c r="S1626" s="12">
        <f t="shared" si="153"/>
        <v>41243.367303240739</v>
      </c>
      <c r="T1626" s="13">
        <f t="shared" si="154"/>
        <v>41283.367303240739</v>
      </c>
      <c r="U1626">
        <f t="shared" si="155"/>
        <v>2012</v>
      </c>
    </row>
    <row r="1627" spans="1:21" ht="60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 s="9">
        <f t="shared" si="151"/>
        <v>155</v>
      </c>
      <c r="Q1627">
        <f t="shared" si="152"/>
        <v>112.02</v>
      </c>
      <c r="R1627">
        <f t="shared" si="156"/>
        <v>0</v>
      </c>
      <c r="S1627" s="12">
        <f t="shared" si="153"/>
        <v>41135.699687500004</v>
      </c>
      <c r="T1627" s="13">
        <f t="shared" si="154"/>
        <v>41163.699687500004</v>
      </c>
      <c r="U1627">
        <f t="shared" si="155"/>
        <v>2012</v>
      </c>
    </row>
    <row r="1628" spans="1:21" ht="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 s="9">
        <f t="shared" si="151"/>
        <v>101</v>
      </c>
      <c r="Q1628">
        <f t="shared" si="152"/>
        <v>74.95</v>
      </c>
      <c r="R1628">
        <f t="shared" si="156"/>
        <v>0</v>
      </c>
      <c r="S1628" s="12">
        <f t="shared" si="153"/>
        <v>41579.847997685189</v>
      </c>
      <c r="T1628" s="13">
        <f t="shared" si="154"/>
        <v>41609.889664351853</v>
      </c>
      <c r="U1628">
        <f t="shared" si="155"/>
        <v>2013</v>
      </c>
    </row>
    <row r="1629" spans="1:21" ht="60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 s="9">
        <f t="shared" si="151"/>
        <v>117</v>
      </c>
      <c r="Q1629">
        <f t="shared" si="152"/>
        <v>61.58</v>
      </c>
      <c r="R1629">
        <f t="shared" si="156"/>
        <v>0</v>
      </c>
      <c r="S1629" s="12">
        <f t="shared" si="153"/>
        <v>41205.707048611112</v>
      </c>
      <c r="T1629" s="13">
        <f t="shared" si="154"/>
        <v>41239.207638888889</v>
      </c>
      <c r="U1629">
        <f t="shared" si="155"/>
        <v>2012</v>
      </c>
    </row>
    <row r="1630" spans="1:21" ht="30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 s="9">
        <f t="shared" si="151"/>
        <v>101</v>
      </c>
      <c r="Q1630">
        <f t="shared" si="152"/>
        <v>45.88</v>
      </c>
      <c r="R1630">
        <f t="shared" si="156"/>
        <v>0</v>
      </c>
      <c r="S1630" s="12">
        <f t="shared" si="153"/>
        <v>41774.737060185187</v>
      </c>
      <c r="T1630" s="13">
        <f t="shared" si="154"/>
        <v>41807.737060185187</v>
      </c>
      <c r="U1630">
        <f t="shared" si="155"/>
        <v>2014</v>
      </c>
    </row>
    <row r="1631" spans="1:21" ht="30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 s="9">
        <f t="shared" si="151"/>
        <v>104</v>
      </c>
      <c r="Q1631">
        <f t="shared" si="152"/>
        <v>75.849999999999994</v>
      </c>
      <c r="R1631">
        <f t="shared" si="156"/>
        <v>0</v>
      </c>
      <c r="S1631" s="12">
        <f t="shared" si="153"/>
        <v>41645.867280092592</v>
      </c>
      <c r="T1631" s="13">
        <f t="shared" si="154"/>
        <v>41690.867280092592</v>
      </c>
      <c r="U1631">
        <f t="shared" si="155"/>
        <v>2014</v>
      </c>
    </row>
    <row r="1632" spans="1:21" ht="60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 s="9">
        <f t="shared" si="151"/>
        <v>265</v>
      </c>
      <c r="Q1632">
        <f t="shared" si="152"/>
        <v>84.21</v>
      </c>
      <c r="R1632">
        <f t="shared" si="156"/>
        <v>0</v>
      </c>
      <c r="S1632" s="12">
        <f t="shared" si="153"/>
        <v>40939.837673611109</v>
      </c>
      <c r="T1632" s="13">
        <f t="shared" si="154"/>
        <v>40970.290972222225</v>
      </c>
      <c r="U1632">
        <f t="shared" si="155"/>
        <v>2012</v>
      </c>
    </row>
    <row r="1633" spans="1:21" ht="60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 s="9">
        <f t="shared" si="151"/>
        <v>156</v>
      </c>
      <c r="Q1633">
        <f t="shared" si="152"/>
        <v>117.23</v>
      </c>
      <c r="R1633">
        <f t="shared" si="156"/>
        <v>0</v>
      </c>
      <c r="S1633" s="12">
        <f t="shared" si="153"/>
        <v>41164.859502314815</v>
      </c>
      <c r="T1633" s="13">
        <f t="shared" si="154"/>
        <v>41194.859502314815</v>
      </c>
      <c r="U1633">
        <f t="shared" si="155"/>
        <v>2012</v>
      </c>
    </row>
    <row r="1634" spans="1:21" ht="60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 s="9">
        <f t="shared" si="151"/>
        <v>102</v>
      </c>
      <c r="Q1634">
        <f t="shared" si="152"/>
        <v>86.49</v>
      </c>
      <c r="R1634">
        <f t="shared" si="156"/>
        <v>0</v>
      </c>
      <c r="S1634" s="12">
        <f t="shared" si="153"/>
        <v>40750.340902777774</v>
      </c>
      <c r="T1634" s="13">
        <f t="shared" si="154"/>
        <v>40810.340902777774</v>
      </c>
      <c r="U1634">
        <f t="shared" si="155"/>
        <v>2011</v>
      </c>
    </row>
    <row r="1635" spans="1:21" ht="60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 s="9">
        <f t="shared" si="151"/>
        <v>100</v>
      </c>
      <c r="Q1635">
        <f t="shared" si="152"/>
        <v>172.41</v>
      </c>
      <c r="R1635">
        <f t="shared" si="156"/>
        <v>0</v>
      </c>
      <c r="S1635" s="12">
        <f t="shared" si="153"/>
        <v>40896.883750000001</v>
      </c>
      <c r="T1635" s="13">
        <f t="shared" si="154"/>
        <v>40924.208333333336</v>
      </c>
      <c r="U1635">
        <f t="shared" si="155"/>
        <v>2011</v>
      </c>
    </row>
    <row r="1636" spans="1:21" ht="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 s="9">
        <f t="shared" si="151"/>
        <v>101</v>
      </c>
      <c r="Q1636">
        <f t="shared" si="152"/>
        <v>62.81</v>
      </c>
      <c r="R1636">
        <f t="shared" si="156"/>
        <v>0</v>
      </c>
      <c r="S1636" s="12">
        <f t="shared" si="153"/>
        <v>40658.189826388887</v>
      </c>
      <c r="T1636" s="13">
        <f t="shared" si="154"/>
        <v>40696.249305555553</v>
      </c>
      <c r="U1636">
        <f t="shared" si="155"/>
        <v>2011</v>
      </c>
    </row>
    <row r="1637" spans="1:21" ht="60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 s="9">
        <f t="shared" si="151"/>
        <v>125</v>
      </c>
      <c r="Q1637">
        <f t="shared" si="152"/>
        <v>67.73</v>
      </c>
      <c r="R1637">
        <f t="shared" si="156"/>
        <v>0</v>
      </c>
      <c r="S1637" s="12">
        <f t="shared" si="153"/>
        <v>42502.868761574078</v>
      </c>
      <c r="T1637" s="13">
        <f t="shared" si="154"/>
        <v>42562.868761574078</v>
      </c>
      <c r="U1637">
        <f t="shared" si="155"/>
        <v>2016</v>
      </c>
    </row>
    <row r="1638" spans="1:21" ht="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 s="9">
        <f t="shared" si="151"/>
        <v>104</v>
      </c>
      <c r="Q1638">
        <f t="shared" si="152"/>
        <v>53.56</v>
      </c>
      <c r="R1638">
        <f t="shared" si="156"/>
        <v>0</v>
      </c>
      <c r="S1638" s="12">
        <f t="shared" si="153"/>
        <v>40663.08666666667</v>
      </c>
      <c r="T1638" s="13">
        <f t="shared" si="154"/>
        <v>40706.166666666664</v>
      </c>
      <c r="U1638">
        <f t="shared" si="155"/>
        <v>2011</v>
      </c>
    </row>
    <row r="1639" spans="1:21" ht="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 s="9">
        <f t="shared" si="151"/>
        <v>104</v>
      </c>
      <c r="Q1639">
        <f t="shared" si="152"/>
        <v>34.6</v>
      </c>
      <c r="R1639">
        <f t="shared" si="156"/>
        <v>1</v>
      </c>
      <c r="S1639" s="12">
        <f t="shared" si="153"/>
        <v>40122.751620370371</v>
      </c>
      <c r="T1639" s="13">
        <f t="shared" si="154"/>
        <v>40178.98541666667</v>
      </c>
      <c r="U1639">
        <f t="shared" si="155"/>
        <v>2009</v>
      </c>
    </row>
    <row r="1640" spans="1:21" ht="30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 s="9">
        <f t="shared" si="151"/>
        <v>105</v>
      </c>
      <c r="Q1640">
        <f t="shared" si="152"/>
        <v>38.89</v>
      </c>
      <c r="R1640">
        <f t="shared" si="156"/>
        <v>0</v>
      </c>
      <c r="S1640" s="12">
        <f t="shared" si="153"/>
        <v>41288.68712962963</v>
      </c>
      <c r="T1640" s="13">
        <f t="shared" si="154"/>
        <v>41333.892361111109</v>
      </c>
      <c r="U1640">
        <f t="shared" si="155"/>
        <v>2013</v>
      </c>
    </row>
    <row r="1641" spans="1:21" ht="60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 s="9">
        <f t="shared" si="151"/>
        <v>100</v>
      </c>
      <c r="Q1641">
        <f t="shared" si="152"/>
        <v>94.74</v>
      </c>
      <c r="R1641">
        <f t="shared" si="156"/>
        <v>0</v>
      </c>
      <c r="S1641" s="12">
        <f t="shared" si="153"/>
        <v>40941.652372685188</v>
      </c>
      <c r="T1641" s="13">
        <f t="shared" si="154"/>
        <v>40971.652372685188</v>
      </c>
      <c r="U1641">
        <f t="shared" si="155"/>
        <v>2012</v>
      </c>
    </row>
    <row r="1642" spans="1:21" ht="60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 s="9">
        <f t="shared" si="151"/>
        <v>170</v>
      </c>
      <c r="Q1642">
        <f t="shared" si="152"/>
        <v>39.97</v>
      </c>
      <c r="R1642">
        <f t="shared" si="156"/>
        <v>1</v>
      </c>
      <c r="S1642" s="12">
        <f t="shared" si="153"/>
        <v>40379.23096064815</v>
      </c>
      <c r="T1642" s="13">
        <f t="shared" si="154"/>
        <v>40393.082638888889</v>
      </c>
      <c r="U1642">
        <f t="shared" si="155"/>
        <v>2010</v>
      </c>
    </row>
    <row r="1643" spans="1:21" ht="30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 s="9">
        <f t="shared" si="151"/>
        <v>101</v>
      </c>
      <c r="Q1643">
        <f t="shared" si="152"/>
        <v>97.5</v>
      </c>
      <c r="R1643">
        <f t="shared" si="156"/>
        <v>0</v>
      </c>
      <c r="S1643" s="12">
        <f t="shared" si="153"/>
        <v>41962.596574074079</v>
      </c>
      <c r="T1643" s="13">
        <f t="shared" si="154"/>
        <v>41992.596574074079</v>
      </c>
      <c r="U1643">
        <f t="shared" si="155"/>
        <v>2014</v>
      </c>
    </row>
    <row r="1644" spans="1:21" ht="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 s="9">
        <f t="shared" si="151"/>
        <v>100</v>
      </c>
      <c r="Q1644">
        <f t="shared" si="152"/>
        <v>42.86</v>
      </c>
      <c r="R1644">
        <f t="shared" si="156"/>
        <v>0</v>
      </c>
      <c r="S1644" s="12">
        <f t="shared" si="153"/>
        <v>40688.024618055555</v>
      </c>
      <c r="T1644" s="13">
        <f t="shared" si="154"/>
        <v>40708.024618055555</v>
      </c>
      <c r="U1644">
        <f t="shared" si="155"/>
        <v>2011</v>
      </c>
    </row>
    <row r="1645" spans="1:21" ht="30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 s="9">
        <f t="shared" si="151"/>
        <v>125</v>
      </c>
      <c r="Q1645">
        <f t="shared" si="152"/>
        <v>168.51</v>
      </c>
      <c r="R1645">
        <f t="shared" si="156"/>
        <v>0</v>
      </c>
      <c r="S1645" s="12">
        <f t="shared" si="153"/>
        <v>41146.824212962965</v>
      </c>
      <c r="T1645" s="13">
        <f t="shared" si="154"/>
        <v>41176.824212962965</v>
      </c>
      <c r="U1645">
        <f t="shared" si="155"/>
        <v>2012</v>
      </c>
    </row>
    <row r="1646" spans="1:21" ht="60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 s="9">
        <f t="shared" si="151"/>
        <v>110</v>
      </c>
      <c r="Q1646">
        <f t="shared" si="152"/>
        <v>85.55</v>
      </c>
      <c r="R1646">
        <f t="shared" si="156"/>
        <v>0</v>
      </c>
      <c r="S1646" s="12">
        <f t="shared" si="153"/>
        <v>41175.05972222222</v>
      </c>
      <c r="T1646" s="13">
        <f t="shared" si="154"/>
        <v>41235.101388888892</v>
      </c>
      <c r="U1646">
        <f t="shared" si="155"/>
        <v>2012</v>
      </c>
    </row>
    <row r="1647" spans="1:21" ht="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 s="9">
        <f t="shared" si="151"/>
        <v>111</v>
      </c>
      <c r="Q1647">
        <f t="shared" si="152"/>
        <v>554</v>
      </c>
      <c r="R1647">
        <f t="shared" si="156"/>
        <v>0</v>
      </c>
      <c r="S1647" s="12">
        <f t="shared" si="153"/>
        <v>41521.617361111108</v>
      </c>
      <c r="T1647" s="13">
        <f t="shared" si="154"/>
        <v>41535.617361111108</v>
      </c>
      <c r="U1647">
        <f t="shared" si="155"/>
        <v>2013</v>
      </c>
    </row>
    <row r="1648" spans="1:21" ht="60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 s="9">
        <f t="shared" si="151"/>
        <v>110</v>
      </c>
      <c r="Q1648">
        <f t="shared" si="152"/>
        <v>26.55</v>
      </c>
      <c r="R1648">
        <f t="shared" si="156"/>
        <v>0</v>
      </c>
      <c r="S1648" s="12">
        <f t="shared" si="153"/>
        <v>41833.450266203705</v>
      </c>
      <c r="T1648" s="13">
        <f t="shared" si="154"/>
        <v>41865.757638888892</v>
      </c>
      <c r="U1648">
        <f t="shared" si="155"/>
        <v>2014</v>
      </c>
    </row>
    <row r="1649" spans="1:21" ht="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 s="9">
        <f t="shared" si="151"/>
        <v>105</v>
      </c>
      <c r="Q1649">
        <f t="shared" si="152"/>
        <v>113.83</v>
      </c>
      <c r="R1649">
        <f t="shared" si="156"/>
        <v>0</v>
      </c>
      <c r="S1649" s="12">
        <f t="shared" si="153"/>
        <v>41039.409456018519</v>
      </c>
      <c r="T1649" s="13">
        <f t="shared" si="154"/>
        <v>41069.409456018519</v>
      </c>
      <c r="U1649">
        <f t="shared" si="155"/>
        <v>2012</v>
      </c>
    </row>
    <row r="1650" spans="1:21" ht="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 s="9">
        <f t="shared" si="151"/>
        <v>125</v>
      </c>
      <c r="Q1650">
        <f t="shared" si="152"/>
        <v>32.01</v>
      </c>
      <c r="R1650">
        <f t="shared" si="156"/>
        <v>0</v>
      </c>
      <c r="S1650" s="12">
        <f t="shared" si="153"/>
        <v>40592.704652777778</v>
      </c>
      <c r="T1650" s="13">
        <f t="shared" si="154"/>
        <v>40622.662986111114</v>
      </c>
      <c r="U1650">
        <f t="shared" si="155"/>
        <v>2011</v>
      </c>
    </row>
    <row r="1651" spans="1:21" ht="60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 s="9">
        <f t="shared" si="151"/>
        <v>101</v>
      </c>
      <c r="Q1651">
        <f t="shared" si="152"/>
        <v>47.19</v>
      </c>
      <c r="R1651">
        <f t="shared" si="156"/>
        <v>0</v>
      </c>
      <c r="S1651" s="12">
        <f t="shared" si="153"/>
        <v>41737.684664351851</v>
      </c>
      <c r="T1651" s="13">
        <f t="shared" si="154"/>
        <v>41782.684664351851</v>
      </c>
      <c r="U1651">
        <f t="shared" si="155"/>
        <v>2014</v>
      </c>
    </row>
    <row r="1652" spans="1:21" ht="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 s="9">
        <f t="shared" si="151"/>
        <v>142</v>
      </c>
      <c r="Q1652">
        <f t="shared" si="152"/>
        <v>88.47</v>
      </c>
      <c r="R1652">
        <f t="shared" si="156"/>
        <v>0</v>
      </c>
      <c r="S1652" s="12">
        <f t="shared" si="153"/>
        <v>41526.435613425929</v>
      </c>
      <c r="T1652" s="13">
        <f t="shared" si="154"/>
        <v>41556.435613425929</v>
      </c>
      <c r="U1652">
        <f t="shared" si="155"/>
        <v>2013</v>
      </c>
    </row>
    <row r="1653" spans="1:21" ht="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 s="9">
        <f t="shared" si="151"/>
        <v>101</v>
      </c>
      <c r="Q1653">
        <f t="shared" si="152"/>
        <v>100.75</v>
      </c>
      <c r="R1653">
        <f t="shared" si="156"/>
        <v>0</v>
      </c>
      <c r="S1653" s="12">
        <f t="shared" si="153"/>
        <v>40625.900694444441</v>
      </c>
      <c r="T1653" s="13">
        <f t="shared" si="154"/>
        <v>40659.290972222225</v>
      </c>
      <c r="U1653">
        <f t="shared" si="155"/>
        <v>2011</v>
      </c>
    </row>
    <row r="1654" spans="1:21" ht="60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 s="9">
        <f t="shared" si="151"/>
        <v>101</v>
      </c>
      <c r="Q1654">
        <f t="shared" si="152"/>
        <v>64.709999999999994</v>
      </c>
      <c r="R1654">
        <f t="shared" si="156"/>
        <v>0</v>
      </c>
      <c r="S1654" s="12">
        <f t="shared" si="153"/>
        <v>41572.492974537039</v>
      </c>
      <c r="T1654" s="13">
        <f t="shared" si="154"/>
        <v>41602.534641203703</v>
      </c>
      <c r="U1654">
        <f t="shared" si="155"/>
        <v>2013</v>
      </c>
    </row>
    <row r="1655" spans="1:21" ht="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 s="9">
        <f t="shared" si="151"/>
        <v>174</v>
      </c>
      <c r="Q1655">
        <f t="shared" si="152"/>
        <v>51.85</v>
      </c>
      <c r="R1655">
        <f t="shared" si="156"/>
        <v>0</v>
      </c>
      <c r="S1655" s="12">
        <f t="shared" si="153"/>
        <v>40626.834444444445</v>
      </c>
      <c r="T1655" s="13">
        <f t="shared" si="154"/>
        <v>40657.834444444445</v>
      </c>
      <c r="U1655">
        <f t="shared" si="155"/>
        <v>2011</v>
      </c>
    </row>
    <row r="1656" spans="1:21" ht="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 s="9">
        <f t="shared" si="151"/>
        <v>120</v>
      </c>
      <c r="Q1656">
        <f t="shared" si="152"/>
        <v>38.79</v>
      </c>
      <c r="R1656">
        <f t="shared" si="156"/>
        <v>0</v>
      </c>
      <c r="S1656" s="12">
        <f t="shared" si="153"/>
        <v>40987.890740740739</v>
      </c>
      <c r="T1656" s="13">
        <f t="shared" si="154"/>
        <v>41017.890740740739</v>
      </c>
      <c r="U1656">
        <f t="shared" si="155"/>
        <v>2012</v>
      </c>
    </row>
    <row r="1657" spans="1:21" ht="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 s="9">
        <f t="shared" si="151"/>
        <v>143</v>
      </c>
      <c r="Q1657">
        <f t="shared" si="152"/>
        <v>44.65</v>
      </c>
      <c r="R1657">
        <f t="shared" si="156"/>
        <v>0</v>
      </c>
      <c r="S1657" s="12">
        <f t="shared" si="153"/>
        <v>40974.791898148149</v>
      </c>
      <c r="T1657" s="13">
        <f t="shared" si="154"/>
        <v>41004.750231481477</v>
      </c>
      <c r="U1657">
        <f t="shared" si="155"/>
        <v>2012</v>
      </c>
    </row>
    <row r="1658" spans="1:21" ht="60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 s="9">
        <f t="shared" si="151"/>
        <v>100</v>
      </c>
      <c r="Q1658">
        <f t="shared" si="152"/>
        <v>156.77000000000001</v>
      </c>
      <c r="R1658">
        <f t="shared" si="156"/>
        <v>0</v>
      </c>
      <c r="S1658" s="12">
        <f t="shared" si="153"/>
        <v>41226.928842592592</v>
      </c>
      <c r="T1658" s="13">
        <f t="shared" si="154"/>
        <v>41256.928842592592</v>
      </c>
      <c r="U1658">
        <f t="shared" si="155"/>
        <v>2012</v>
      </c>
    </row>
    <row r="1659" spans="1:21" ht="60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 s="9">
        <f t="shared" si="151"/>
        <v>105</v>
      </c>
      <c r="Q1659">
        <f t="shared" si="152"/>
        <v>118.7</v>
      </c>
      <c r="R1659">
        <f t="shared" si="156"/>
        <v>0</v>
      </c>
      <c r="S1659" s="12">
        <f t="shared" si="153"/>
        <v>41023.782037037039</v>
      </c>
      <c r="T1659" s="13">
        <f t="shared" si="154"/>
        <v>41053.782037037039</v>
      </c>
      <c r="U1659">
        <f t="shared" si="155"/>
        <v>2012</v>
      </c>
    </row>
    <row r="1660" spans="1:21" ht="60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 s="9">
        <f t="shared" si="151"/>
        <v>132</v>
      </c>
      <c r="Q1660">
        <f t="shared" si="152"/>
        <v>74.150000000000006</v>
      </c>
      <c r="R1660">
        <f t="shared" si="156"/>
        <v>0</v>
      </c>
      <c r="S1660" s="12">
        <f t="shared" si="153"/>
        <v>41223.22184027778</v>
      </c>
      <c r="T1660" s="13">
        <f t="shared" si="154"/>
        <v>41261.597222222219</v>
      </c>
      <c r="U1660">
        <f t="shared" si="155"/>
        <v>2012</v>
      </c>
    </row>
    <row r="1661" spans="1:21" ht="60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 s="9">
        <f t="shared" si="151"/>
        <v>113</v>
      </c>
      <c r="Q1661">
        <f t="shared" si="152"/>
        <v>12.53</v>
      </c>
      <c r="R1661">
        <f t="shared" si="156"/>
        <v>1</v>
      </c>
      <c r="S1661" s="12">
        <f t="shared" si="153"/>
        <v>41596.913437499999</v>
      </c>
      <c r="T1661" s="13">
        <f t="shared" si="154"/>
        <v>41625.5</v>
      </c>
      <c r="U1661">
        <f t="shared" si="155"/>
        <v>2013</v>
      </c>
    </row>
    <row r="1662" spans="1:21" ht="60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 s="9">
        <f t="shared" si="151"/>
        <v>1254</v>
      </c>
      <c r="Q1662">
        <f t="shared" si="152"/>
        <v>27.86</v>
      </c>
      <c r="R1662">
        <f t="shared" si="156"/>
        <v>1</v>
      </c>
      <c r="S1662" s="12">
        <f t="shared" si="153"/>
        <v>42459.693865740745</v>
      </c>
      <c r="T1662" s="13">
        <f t="shared" si="154"/>
        <v>42490.915972222225</v>
      </c>
      <c r="U1662">
        <f t="shared" si="155"/>
        <v>2016</v>
      </c>
    </row>
    <row r="1663" spans="1:21" ht="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 s="9">
        <f t="shared" si="151"/>
        <v>103</v>
      </c>
      <c r="Q1663">
        <f t="shared" si="152"/>
        <v>80.180000000000007</v>
      </c>
      <c r="R1663">
        <f t="shared" si="156"/>
        <v>0</v>
      </c>
      <c r="S1663" s="12">
        <f t="shared" si="153"/>
        <v>42343.998043981483</v>
      </c>
      <c r="T1663" s="13">
        <f t="shared" si="154"/>
        <v>42386.875</v>
      </c>
      <c r="U1663">
        <f t="shared" si="155"/>
        <v>2015</v>
      </c>
    </row>
    <row r="1664" spans="1:21" ht="60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 s="9">
        <f t="shared" si="151"/>
        <v>103</v>
      </c>
      <c r="Q1664">
        <f t="shared" si="152"/>
        <v>132.44</v>
      </c>
      <c r="R1664">
        <f t="shared" si="156"/>
        <v>0</v>
      </c>
      <c r="S1664" s="12">
        <f t="shared" si="153"/>
        <v>40848.198333333334</v>
      </c>
      <c r="T1664" s="13">
        <f t="shared" si="154"/>
        <v>40908.239999999998</v>
      </c>
      <c r="U1664">
        <f t="shared" si="155"/>
        <v>2011</v>
      </c>
    </row>
    <row r="1665" spans="1:21" ht="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 s="9">
        <f t="shared" si="151"/>
        <v>108</v>
      </c>
      <c r="Q1665">
        <f t="shared" si="152"/>
        <v>33.75</v>
      </c>
      <c r="R1665">
        <f t="shared" si="156"/>
        <v>0</v>
      </c>
      <c r="S1665" s="12">
        <f t="shared" si="153"/>
        <v>42006.02207175926</v>
      </c>
      <c r="T1665" s="13">
        <f t="shared" si="154"/>
        <v>42036.02207175926</v>
      </c>
      <c r="U1665">
        <f t="shared" si="155"/>
        <v>2015</v>
      </c>
    </row>
    <row r="1666" spans="1:21" ht="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 s="9">
        <f t="shared" ref="P1666:P1729" si="157">ROUND(E1666/D1666*100,0)</f>
        <v>122</v>
      </c>
      <c r="Q1666">
        <f t="shared" ref="Q1666:Q1729" si="158">IFERROR(ROUND(E1666/L1666,2),0)</f>
        <v>34.380000000000003</v>
      </c>
      <c r="R1666">
        <f t="shared" si="156"/>
        <v>0</v>
      </c>
      <c r="S1666" s="12">
        <f t="shared" ref="S1666:S1729" si="159">(((J1666/60)/60)/24)+DATE(1970,1,1)</f>
        <v>40939.761782407404</v>
      </c>
      <c r="T1666" s="13">
        <f t="shared" ref="T1666:T1729" si="160">(((I1666/60)/60)/24)+DATE(1970,1,1)</f>
        <v>40984.165972222225</v>
      </c>
      <c r="U1666">
        <f t="shared" ref="U1666:U1729" si="161">YEAR(S1666)</f>
        <v>2012</v>
      </c>
    </row>
    <row r="1667" spans="1:21" ht="60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 s="9">
        <f t="shared" si="157"/>
        <v>119</v>
      </c>
      <c r="Q1667">
        <f t="shared" si="158"/>
        <v>44.96</v>
      </c>
      <c r="R1667">
        <f t="shared" si="156"/>
        <v>0</v>
      </c>
      <c r="S1667" s="12">
        <f t="shared" si="159"/>
        <v>40564.649456018517</v>
      </c>
      <c r="T1667" s="13">
        <f t="shared" si="160"/>
        <v>40596.125</v>
      </c>
      <c r="U1667">
        <f t="shared" si="161"/>
        <v>2011</v>
      </c>
    </row>
    <row r="1668" spans="1:21" ht="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 s="9">
        <f t="shared" si="157"/>
        <v>161</v>
      </c>
      <c r="Q1668">
        <f t="shared" si="158"/>
        <v>41.04</v>
      </c>
      <c r="R1668">
        <f t="shared" si="156"/>
        <v>0</v>
      </c>
      <c r="S1668" s="12">
        <f t="shared" si="159"/>
        <v>41331.253159722226</v>
      </c>
      <c r="T1668" s="13">
        <f t="shared" si="160"/>
        <v>41361.211493055554</v>
      </c>
      <c r="U1668">
        <f t="shared" si="161"/>
        <v>2013</v>
      </c>
    </row>
    <row r="1669" spans="1:21" ht="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 s="9">
        <f t="shared" si="157"/>
        <v>127</v>
      </c>
      <c r="Q1669">
        <f t="shared" si="158"/>
        <v>52.6</v>
      </c>
      <c r="R1669">
        <f t="shared" si="156"/>
        <v>0</v>
      </c>
      <c r="S1669" s="12">
        <f t="shared" si="159"/>
        <v>41682.0705787037</v>
      </c>
      <c r="T1669" s="13">
        <f t="shared" si="160"/>
        <v>41709.290972222225</v>
      </c>
      <c r="U1669">
        <f t="shared" si="161"/>
        <v>2014</v>
      </c>
    </row>
    <row r="1670" spans="1:21" ht="60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 s="9">
        <f t="shared" si="157"/>
        <v>103</v>
      </c>
      <c r="Q1670">
        <f t="shared" si="158"/>
        <v>70.78</v>
      </c>
      <c r="R1670">
        <f t="shared" si="156"/>
        <v>0</v>
      </c>
      <c r="S1670" s="12">
        <f t="shared" si="159"/>
        <v>40845.14975694444</v>
      </c>
      <c r="T1670" s="13">
        <f t="shared" si="160"/>
        <v>40875.191423611112</v>
      </c>
      <c r="U1670">
        <f t="shared" si="161"/>
        <v>2011</v>
      </c>
    </row>
    <row r="1671" spans="1:21" ht="60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 s="9">
        <f t="shared" si="157"/>
        <v>140</v>
      </c>
      <c r="Q1671">
        <f t="shared" si="158"/>
        <v>53.75</v>
      </c>
      <c r="R1671">
        <f t="shared" si="156"/>
        <v>0</v>
      </c>
      <c r="S1671" s="12">
        <f t="shared" si="159"/>
        <v>42461.885138888887</v>
      </c>
      <c r="T1671" s="13">
        <f t="shared" si="160"/>
        <v>42521.885138888887</v>
      </c>
      <c r="U1671">
        <f t="shared" si="161"/>
        <v>2016</v>
      </c>
    </row>
    <row r="1672" spans="1:21" ht="60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 s="9">
        <f t="shared" si="157"/>
        <v>103</v>
      </c>
      <c r="Q1672">
        <f t="shared" si="158"/>
        <v>44.61</v>
      </c>
      <c r="R1672">
        <f t="shared" si="156"/>
        <v>0</v>
      </c>
      <c r="S1672" s="12">
        <f t="shared" si="159"/>
        <v>40313.930543981485</v>
      </c>
      <c r="T1672" s="13">
        <f t="shared" si="160"/>
        <v>40364.166666666664</v>
      </c>
      <c r="U1672">
        <f t="shared" si="161"/>
        <v>2010</v>
      </c>
    </row>
    <row r="1673" spans="1:21" ht="30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 s="9">
        <f t="shared" si="157"/>
        <v>101</v>
      </c>
      <c r="Q1673">
        <f t="shared" si="158"/>
        <v>26.15</v>
      </c>
      <c r="R1673">
        <f t="shared" si="156"/>
        <v>0</v>
      </c>
      <c r="S1673" s="12">
        <f t="shared" si="159"/>
        <v>42553.54414351852</v>
      </c>
      <c r="T1673" s="13">
        <f t="shared" si="160"/>
        <v>42583.54414351852</v>
      </c>
      <c r="U1673">
        <f t="shared" si="161"/>
        <v>2016</v>
      </c>
    </row>
    <row r="1674" spans="1:21" ht="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 s="9">
        <f t="shared" si="157"/>
        <v>113</v>
      </c>
      <c r="Q1674">
        <f t="shared" si="158"/>
        <v>39.18</v>
      </c>
      <c r="R1674">
        <f t="shared" si="156"/>
        <v>0</v>
      </c>
      <c r="S1674" s="12">
        <f t="shared" si="159"/>
        <v>41034.656597222223</v>
      </c>
      <c r="T1674" s="13">
        <f t="shared" si="160"/>
        <v>41064.656597222223</v>
      </c>
      <c r="U1674">
        <f t="shared" si="161"/>
        <v>2012</v>
      </c>
    </row>
    <row r="1675" spans="1:21" ht="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 s="9">
        <f t="shared" si="157"/>
        <v>128</v>
      </c>
      <c r="Q1675">
        <f t="shared" si="158"/>
        <v>45.59</v>
      </c>
      <c r="R1675">
        <f t="shared" si="156"/>
        <v>0</v>
      </c>
      <c r="S1675" s="12">
        <f t="shared" si="159"/>
        <v>42039.878379629634</v>
      </c>
      <c r="T1675" s="13">
        <f t="shared" si="160"/>
        <v>42069.878379629634</v>
      </c>
      <c r="U1675">
        <f t="shared" si="161"/>
        <v>2015</v>
      </c>
    </row>
    <row r="1676" spans="1:21" ht="60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 s="9">
        <f t="shared" si="157"/>
        <v>202</v>
      </c>
      <c r="Q1676">
        <f t="shared" si="158"/>
        <v>89.25</v>
      </c>
      <c r="R1676">
        <f t="shared" si="156"/>
        <v>0</v>
      </c>
      <c r="S1676" s="12">
        <f t="shared" si="159"/>
        <v>42569.605393518519</v>
      </c>
      <c r="T1676" s="13">
        <f t="shared" si="160"/>
        <v>42600.290972222225</v>
      </c>
      <c r="U1676">
        <f t="shared" si="161"/>
        <v>2016</v>
      </c>
    </row>
    <row r="1677" spans="1:21" ht="30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 s="9">
        <f t="shared" si="157"/>
        <v>137</v>
      </c>
      <c r="Q1677">
        <f t="shared" si="158"/>
        <v>40.42</v>
      </c>
      <c r="R1677">
        <f t="shared" si="156"/>
        <v>0</v>
      </c>
      <c r="S1677" s="12">
        <f t="shared" si="159"/>
        <v>40802.733101851853</v>
      </c>
      <c r="T1677" s="13">
        <f t="shared" si="160"/>
        <v>40832.918749999997</v>
      </c>
      <c r="U1677">
        <f t="shared" si="161"/>
        <v>2011</v>
      </c>
    </row>
    <row r="1678" spans="1:21" ht="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 s="9">
        <f t="shared" si="157"/>
        <v>115</v>
      </c>
      <c r="Q1678">
        <f t="shared" si="158"/>
        <v>82.38</v>
      </c>
      <c r="R1678">
        <f t="shared" si="156"/>
        <v>0</v>
      </c>
      <c r="S1678" s="12">
        <f t="shared" si="159"/>
        <v>40973.72623842593</v>
      </c>
      <c r="T1678" s="13">
        <f t="shared" si="160"/>
        <v>41020.165972222225</v>
      </c>
      <c r="U1678">
        <f t="shared" si="161"/>
        <v>2012</v>
      </c>
    </row>
    <row r="1679" spans="1:21" ht="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 s="9">
        <f t="shared" si="157"/>
        <v>112</v>
      </c>
      <c r="Q1679">
        <f t="shared" si="158"/>
        <v>159.52000000000001</v>
      </c>
      <c r="R1679">
        <f t="shared" si="156"/>
        <v>0</v>
      </c>
      <c r="S1679" s="12">
        <f t="shared" si="159"/>
        <v>42416.407129629632</v>
      </c>
      <c r="T1679" s="13">
        <f t="shared" si="160"/>
        <v>42476.249305555553</v>
      </c>
      <c r="U1679">
        <f t="shared" si="161"/>
        <v>2016</v>
      </c>
    </row>
    <row r="1680" spans="1:21" ht="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 s="9">
        <f t="shared" si="157"/>
        <v>118</v>
      </c>
      <c r="Q1680">
        <f t="shared" si="158"/>
        <v>36.24</v>
      </c>
      <c r="R1680">
        <f t="shared" si="156"/>
        <v>0</v>
      </c>
      <c r="S1680" s="12">
        <f t="shared" si="159"/>
        <v>41662.854988425926</v>
      </c>
      <c r="T1680" s="13">
        <f t="shared" si="160"/>
        <v>41676.854988425926</v>
      </c>
      <c r="U1680">
        <f t="shared" si="161"/>
        <v>2014</v>
      </c>
    </row>
    <row r="1681" spans="1:21" ht="60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 s="9">
        <f t="shared" si="157"/>
        <v>175</v>
      </c>
      <c r="Q1681">
        <f t="shared" si="158"/>
        <v>62.5</v>
      </c>
      <c r="R1681">
        <f t="shared" si="156"/>
        <v>0</v>
      </c>
      <c r="S1681" s="12">
        <f t="shared" si="159"/>
        <v>40723.068807870368</v>
      </c>
      <c r="T1681" s="13">
        <f t="shared" si="160"/>
        <v>40746.068807870368</v>
      </c>
      <c r="U1681">
        <f t="shared" si="161"/>
        <v>2011</v>
      </c>
    </row>
    <row r="1682" spans="1:21" ht="30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 s="9">
        <f t="shared" si="157"/>
        <v>118</v>
      </c>
      <c r="Q1682">
        <f t="shared" si="158"/>
        <v>47</v>
      </c>
      <c r="R1682">
        <f t="shared" si="156"/>
        <v>0</v>
      </c>
      <c r="S1682" s="12">
        <f t="shared" si="159"/>
        <v>41802.757719907408</v>
      </c>
      <c r="T1682" s="13">
        <f t="shared" si="160"/>
        <v>41832.757719907408</v>
      </c>
      <c r="U1682">
        <f t="shared" si="161"/>
        <v>2014</v>
      </c>
    </row>
    <row r="1683" spans="1:21" ht="60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 s="9">
        <f t="shared" si="157"/>
        <v>101</v>
      </c>
      <c r="Q1683">
        <f t="shared" si="158"/>
        <v>74.58</v>
      </c>
      <c r="R1683">
        <f t="shared" si="156"/>
        <v>0</v>
      </c>
      <c r="S1683" s="12">
        <f t="shared" si="159"/>
        <v>42774.121342592596</v>
      </c>
      <c r="T1683" s="13">
        <f t="shared" si="160"/>
        <v>42823.083333333328</v>
      </c>
      <c r="U1683">
        <f t="shared" si="161"/>
        <v>2017</v>
      </c>
    </row>
    <row r="1684" spans="1:21" ht="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 t="s">
        <v>7235</v>
      </c>
      <c r="M1684" t="b">
        <v>0</v>
      </c>
      <c r="N1684" t="s">
        <v>8281</v>
      </c>
      <c r="O1684" t="s">
        <v>8303</v>
      </c>
      <c r="P1684" s="9">
        <f t="shared" si="157"/>
        <v>0</v>
      </c>
      <c r="Q1684">
        <f t="shared" si="158"/>
        <v>0</v>
      </c>
      <c r="R1684">
        <f t="shared" si="156"/>
        <v>0</v>
      </c>
      <c r="S1684" s="12">
        <f t="shared" si="159"/>
        <v>42779.21365740741</v>
      </c>
      <c r="T1684" s="13">
        <f t="shared" si="160"/>
        <v>42839.171990740739</v>
      </c>
      <c r="U1684">
        <f t="shared" si="161"/>
        <v>2017</v>
      </c>
    </row>
    <row r="1685" spans="1:21" ht="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 s="9">
        <f t="shared" si="157"/>
        <v>22</v>
      </c>
      <c r="Q1685">
        <f t="shared" si="158"/>
        <v>76</v>
      </c>
      <c r="R1685">
        <f t="shared" si="156"/>
        <v>0</v>
      </c>
      <c r="S1685" s="12">
        <f t="shared" si="159"/>
        <v>42808.781689814816</v>
      </c>
      <c r="T1685" s="13">
        <f t="shared" si="160"/>
        <v>42832.781689814816</v>
      </c>
      <c r="U1685">
        <f t="shared" si="161"/>
        <v>2017</v>
      </c>
    </row>
    <row r="1686" spans="1:21" ht="30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 s="9">
        <f t="shared" si="157"/>
        <v>109</v>
      </c>
      <c r="Q1686">
        <f t="shared" si="158"/>
        <v>86.44</v>
      </c>
      <c r="R1686">
        <f t="shared" si="156"/>
        <v>0</v>
      </c>
      <c r="S1686" s="12">
        <f t="shared" si="159"/>
        <v>42783.815289351856</v>
      </c>
      <c r="T1686" s="13">
        <f t="shared" si="160"/>
        <v>42811.773622685185</v>
      </c>
      <c r="U1686">
        <f t="shared" si="161"/>
        <v>2017</v>
      </c>
    </row>
    <row r="1687" spans="1:21" ht="60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 s="9">
        <f t="shared" si="157"/>
        <v>103</v>
      </c>
      <c r="Q1687">
        <f t="shared" si="158"/>
        <v>24</v>
      </c>
      <c r="R1687">
        <f t="shared" si="156"/>
        <v>1</v>
      </c>
      <c r="S1687" s="12">
        <f t="shared" si="159"/>
        <v>42788.2502662037</v>
      </c>
      <c r="T1687" s="13">
        <f t="shared" si="160"/>
        <v>42818.208599537036</v>
      </c>
      <c r="U1687">
        <f t="shared" si="161"/>
        <v>2017</v>
      </c>
    </row>
    <row r="1688" spans="1:21" ht="60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 s="9">
        <f t="shared" si="157"/>
        <v>0</v>
      </c>
      <c r="Q1688">
        <f t="shared" si="158"/>
        <v>18</v>
      </c>
      <c r="R1688">
        <f t="shared" si="156"/>
        <v>0</v>
      </c>
      <c r="S1688" s="12">
        <f t="shared" si="159"/>
        <v>42792.843969907408</v>
      </c>
      <c r="T1688" s="13">
        <f t="shared" si="160"/>
        <v>42852.802303240736</v>
      </c>
      <c r="U1688">
        <f t="shared" si="161"/>
        <v>2017</v>
      </c>
    </row>
    <row r="1689" spans="1:21" ht="60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 s="9">
        <f t="shared" si="157"/>
        <v>31</v>
      </c>
      <c r="Q1689">
        <f t="shared" si="158"/>
        <v>80.13</v>
      </c>
      <c r="R1689">
        <f t="shared" si="156"/>
        <v>0</v>
      </c>
      <c r="S1689" s="12">
        <f t="shared" si="159"/>
        <v>42802.046817129631</v>
      </c>
      <c r="T1689" s="13">
        <f t="shared" si="160"/>
        <v>42835.84375</v>
      </c>
      <c r="U1689">
        <f t="shared" si="161"/>
        <v>2017</v>
      </c>
    </row>
    <row r="1690" spans="1:21" ht="60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 s="9">
        <f t="shared" si="157"/>
        <v>44</v>
      </c>
      <c r="Q1690">
        <f t="shared" si="158"/>
        <v>253.14</v>
      </c>
      <c r="R1690">
        <f t="shared" ref="R1690:R1753" si="162">IF(D1690&lt;1000,1,0)</f>
        <v>0</v>
      </c>
      <c r="S1690" s="12">
        <f t="shared" si="159"/>
        <v>42804.534652777773</v>
      </c>
      <c r="T1690" s="13">
        <f t="shared" si="160"/>
        <v>42834.492986111116</v>
      </c>
      <c r="U1690">
        <f t="shared" si="161"/>
        <v>2017</v>
      </c>
    </row>
    <row r="1691" spans="1:21" ht="30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 s="9">
        <f t="shared" si="157"/>
        <v>100</v>
      </c>
      <c r="Q1691">
        <f t="shared" si="158"/>
        <v>171.43</v>
      </c>
      <c r="R1691">
        <f t="shared" si="162"/>
        <v>0</v>
      </c>
      <c r="S1691" s="12">
        <f t="shared" si="159"/>
        <v>42780.942476851851</v>
      </c>
      <c r="T1691" s="13">
        <f t="shared" si="160"/>
        <v>42810.900810185187</v>
      </c>
      <c r="U1691">
        <f t="shared" si="161"/>
        <v>2017</v>
      </c>
    </row>
    <row r="1692" spans="1:21" ht="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 s="9">
        <f t="shared" si="157"/>
        <v>25</v>
      </c>
      <c r="Q1692">
        <f t="shared" si="158"/>
        <v>57.73</v>
      </c>
      <c r="R1692">
        <f t="shared" si="162"/>
        <v>0</v>
      </c>
      <c r="S1692" s="12">
        <f t="shared" si="159"/>
        <v>42801.43104166667</v>
      </c>
      <c r="T1692" s="13">
        <f t="shared" si="160"/>
        <v>42831.389374999999</v>
      </c>
      <c r="U1692">
        <f t="shared" si="161"/>
        <v>2017</v>
      </c>
    </row>
    <row r="1693" spans="1:21" ht="60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 s="9">
        <f t="shared" si="157"/>
        <v>33</v>
      </c>
      <c r="Q1693">
        <f t="shared" si="158"/>
        <v>264.26</v>
      </c>
      <c r="R1693">
        <f t="shared" si="162"/>
        <v>0</v>
      </c>
      <c r="S1693" s="12">
        <f t="shared" si="159"/>
        <v>42795.701481481476</v>
      </c>
      <c r="T1693" s="13">
        <f t="shared" si="160"/>
        <v>42828.041666666672</v>
      </c>
      <c r="U1693">
        <f t="shared" si="161"/>
        <v>2017</v>
      </c>
    </row>
    <row r="1694" spans="1:21" ht="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 s="9">
        <f t="shared" si="157"/>
        <v>48</v>
      </c>
      <c r="Q1694">
        <f t="shared" si="158"/>
        <v>159.33000000000001</v>
      </c>
      <c r="R1694">
        <f t="shared" si="162"/>
        <v>0</v>
      </c>
      <c r="S1694" s="12">
        <f t="shared" si="159"/>
        <v>42788.151238425926</v>
      </c>
      <c r="T1694" s="13">
        <f t="shared" si="160"/>
        <v>42820.999305555553</v>
      </c>
      <c r="U1694">
        <f t="shared" si="161"/>
        <v>2017</v>
      </c>
    </row>
    <row r="1695" spans="1:21" ht="60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 s="9">
        <f t="shared" si="157"/>
        <v>9</v>
      </c>
      <c r="Q1695">
        <f t="shared" si="158"/>
        <v>35</v>
      </c>
      <c r="R1695">
        <f t="shared" si="162"/>
        <v>0</v>
      </c>
      <c r="S1695" s="12">
        <f t="shared" si="159"/>
        <v>42803.920277777783</v>
      </c>
      <c r="T1695" s="13">
        <f t="shared" si="160"/>
        <v>42834.833333333328</v>
      </c>
      <c r="U1695">
        <f t="shared" si="161"/>
        <v>2017</v>
      </c>
    </row>
    <row r="1696" spans="1:21" ht="60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 s="9">
        <f t="shared" si="157"/>
        <v>0</v>
      </c>
      <c r="Q1696">
        <f t="shared" si="158"/>
        <v>5</v>
      </c>
      <c r="R1696">
        <f t="shared" si="162"/>
        <v>0</v>
      </c>
      <c r="S1696" s="12">
        <f t="shared" si="159"/>
        <v>42791.669837962967</v>
      </c>
      <c r="T1696" s="13">
        <f t="shared" si="160"/>
        <v>42821.191666666666</v>
      </c>
      <c r="U1696">
        <f t="shared" si="161"/>
        <v>2017</v>
      </c>
    </row>
    <row r="1697" spans="1:21" ht="60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 s="9">
        <f t="shared" si="157"/>
        <v>12</v>
      </c>
      <c r="Q1697">
        <f t="shared" si="158"/>
        <v>61.09</v>
      </c>
      <c r="R1697">
        <f t="shared" si="162"/>
        <v>0</v>
      </c>
      <c r="S1697" s="12">
        <f t="shared" si="159"/>
        <v>42801.031412037039</v>
      </c>
      <c r="T1697" s="13">
        <f t="shared" si="160"/>
        <v>42835.041666666672</v>
      </c>
      <c r="U1697">
        <f t="shared" si="161"/>
        <v>2017</v>
      </c>
    </row>
    <row r="1698" spans="1:21" ht="60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 t="s">
        <v>7235</v>
      </c>
      <c r="M1698" t="b">
        <v>0</v>
      </c>
      <c r="N1698" t="s">
        <v>8281</v>
      </c>
      <c r="O1698" t="s">
        <v>8303</v>
      </c>
      <c r="P1698" s="9">
        <f t="shared" si="157"/>
        <v>0</v>
      </c>
      <c r="Q1698">
        <f t="shared" si="158"/>
        <v>0</v>
      </c>
      <c r="R1698">
        <f t="shared" si="162"/>
        <v>0</v>
      </c>
      <c r="S1698" s="12">
        <f t="shared" si="159"/>
        <v>42796.069571759261</v>
      </c>
      <c r="T1698" s="13">
        <f t="shared" si="160"/>
        <v>42826.027905092589</v>
      </c>
      <c r="U1698">
        <f t="shared" si="161"/>
        <v>2017</v>
      </c>
    </row>
    <row r="1699" spans="1:21" ht="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 s="9">
        <f t="shared" si="157"/>
        <v>20</v>
      </c>
      <c r="Q1699">
        <f t="shared" si="158"/>
        <v>114.82</v>
      </c>
      <c r="R1699">
        <f t="shared" si="162"/>
        <v>0</v>
      </c>
      <c r="S1699" s="12">
        <f t="shared" si="159"/>
        <v>42805.032962962956</v>
      </c>
      <c r="T1699" s="13">
        <f t="shared" si="160"/>
        <v>42834.991296296299</v>
      </c>
      <c r="U1699">
        <f t="shared" si="161"/>
        <v>2017</v>
      </c>
    </row>
    <row r="1700" spans="1:21" ht="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 t="s">
        <v>7235</v>
      </c>
      <c r="M1700" t="b">
        <v>0</v>
      </c>
      <c r="N1700" t="s">
        <v>8281</v>
      </c>
      <c r="O1700" t="s">
        <v>8303</v>
      </c>
      <c r="P1700" s="9">
        <f t="shared" si="157"/>
        <v>0</v>
      </c>
      <c r="Q1700">
        <f t="shared" si="158"/>
        <v>0</v>
      </c>
      <c r="R1700">
        <f t="shared" si="162"/>
        <v>0</v>
      </c>
      <c r="S1700" s="12">
        <f t="shared" si="159"/>
        <v>42796.207870370374</v>
      </c>
      <c r="T1700" s="13">
        <f t="shared" si="160"/>
        <v>42820.147916666669</v>
      </c>
      <c r="U1700">
        <f t="shared" si="161"/>
        <v>2017</v>
      </c>
    </row>
    <row r="1701" spans="1:21" ht="60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 s="9">
        <f t="shared" si="157"/>
        <v>4</v>
      </c>
      <c r="Q1701">
        <f t="shared" si="158"/>
        <v>54</v>
      </c>
      <c r="R1701">
        <f t="shared" si="162"/>
        <v>0</v>
      </c>
      <c r="S1701" s="12">
        <f t="shared" si="159"/>
        <v>42806.863946759258</v>
      </c>
      <c r="T1701" s="13">
        <f t="shared" si="160"/>
        <v>42836.863946759258</v>
      </c>
      <c r="U1701">
        <f t="shared" si="161"/>
        <v>2017</v>
      </c>
    </row>
    <row r="1702" spans="1:21" ht="60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 s="9">
        <f t="shared" si="157"/>
        <v>26</v>
      </c>
      <c r="Q1702">
        <f t="shared" si="158"/>
        <v>65.97</v>
      </c>
      <c r="R1702">
        <f t="shared" si="162"/>
        <v>0</v>
      </c>
      <c r="S1702" s="12">
        <f t="shared" si="159"/>
        <v>42796.071643518517</v>
      </c>
      <c r="T1702" s="13">
        <f t="shared" si="160"/>
        <v>42826.166666666672</v>
      </c>
      <c r="U1702">
        <f t="shared" si="161"/>
        <v>2017</v>
      </c>
    </row>
    <row r="1703" spans="1:21" ht="60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 s="9">
        <f t="shared" si="157"/>
        <v>0</v>
      </c>
      <c r="Q1703">
        <f t="shared" si="158"/>
        <v>5</v>
      </c>
      <c r="R1703">
        <f t="shared" si="162"/>
        <v>0</v>
      </c>
      <c r="S1703" s="12">
        <f t="shared" si="159"/>
        <v>41989.664409722223</v>
      </c>
      <c r="T1703" s="13">
        <f t="shared" si="160"/>
        <v>42019.664409722223</v>
      </c>
      <c r="U1703">
        <f t="shared" si="161"/>
        <v>2014</v>
      </c>
    </row>
    <row r="1704" spans="1:21" ht="30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 s="9">
        <f t="shared" si="157"/>
        <v>0</v>
      </c>
      <c r="Q1704">
        <f t="shared" si="158"/>
        <v>1</v>
      </c>
      <c r="R1704">
        <f t="shared" si="162"/>
        <v>0</v>
      </c>
      <c r="S1704" s="12">
        <f t="shared" si="159"/>
        <v>42063.869791666672</v>
      </c>
      <c r="T1704" s="13">
        <f t="shared" si="160"/>
        <v>42093.828125</v>
      </c>
      <c r="U1704">
        <f t="shared" si="161"/>
        <v>2015</v>
      </c>
    </row>
    <row r="1705" spans="1:21" ht="60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 s="9">
        <f t="shared" si="157"/>
        <v>1</v>
      </c>
      <c r="Q1705">
        <f t="shared" si="158"/>
        <v>25.5</v>
      </c>
      <c r="R1705">
        <f t="shared" si="162"/>
        <v>0</v>
      </c>
      <c r="S1705" s="12">
        <f t="shared" si="159"/>
        <v>42187.281678240746</v>
      </c>
      <c r="T1705" s="13">
        <f t="shared" si="160"/>
        <v>42247.281678240746</v>
      </c>
      <c r="U1705">
        <f t="shared" si="161"/>
        <v>2015</v>
      </c>
    </row>
    <row r="1706" spans="1:21" ht="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 s="9">
        <f t="shared" si="157"/>
        <v>65</v>
      </c>
      <c r="Q1706">
        <f t="shared" si="158"/>
        <v>118.36</v>
      </c>
      <c r="R1706">
        <f t="shared" si="162"/>
        <v>0</v>
      </c>
      <c r="S1706" s="12">
        <f t="shared" si="159"/>
        <v>42021.139733796299</v>
      </c>
      <c r="T1706" s="13">
        <f t="shared" si="160"/>
        <v>42051.139733796299</v>
      </c>
      <c r="U1706">
        <f t="shared" si="161"/>
        <v>2015</v>
      </c>
    </row>
    <row r="1707" spans="1:21" ht="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 t="s">
        <v>7235</v>
      </c>
      <c r="M1707" t="b">
        <v>0</v>
      </c>
      <c r="N1707" t="s">
        <v>8281</v>
      </c>
      <c r="O1707" t="s">
        <v>8303</v>
      </c>
      <c r="P1707" s="9">
        <f t="shared" si="157"/>
        <v>0</v>
      </c>
      <c r="Q1707">
        <f t="shared" si="158"/>
        <v>0</v>
      </c>
      <c r="R1707">
        <f t="shared" si="162"/>
        <v>0</v>
      </c>
      <c r="S1707" s="12">
        <f t="shared" si="159"/>
        <v>42245.016736111109</v>
      </c>
      <c r="T1707" s="13">
        <f t="shared" si="160"/>
        <v>42256.666666666672</v>
      </c>
      <c r="U1707">
        <f t="shared" si="161"/>
        <v>2015</v>
      </c>
    </row>
    <row r="1708" spans="1:21" ht="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 t="s">
        <v>7235</v>
      </c>
      <c r="M1708" t="b">
        <v>0</v>
      </c>
      <c r="N1708" t="s">
        <v>8281</v>
      </c>
      <c r="O1708" t="s">
        <v>8303</v>
      </c>
      <c r="P1708" s="9">
        <f t="shared" si="157"/>
        <v>0</v>
      </c>
      <c r="Q1708">
        <f t="shared" si="158"/>
        <v>0</v>
      </c>
      <c r="R1708">
        <f t="shared" si="162"/>
        <v>0</v>
      </c>
      <c r="S1708" s="12">
        <f t="shared" si="159"/>
        <v>42179.306388888886</v>
      </c>
      <c r="T1708" s="13">
        <f t="shared" si="160"/>
        <v>42239.306388888886</v>
      </c>
      <c r="U1708">
        <f t="shared" si="161"/>
        <v>2015</v>
      </c>
    </row>
    <row r="1709" spans="1:21" ht="60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 s="9">
        <f t="shared" si="157"/>
        <v>10</v>
      </c>
      <c r="Q1709">
        <f t="shared" si="158"/>
        <v>54.11</v>
      </c>
      <c r="R1709">
        <f t="shared" si="162"/>
        <v>0</v>
      </c>
      <c r="S1709" s="12">
        <f t="shared" si="159"/>
        <v>42427.721006944441</v>
      </c>
      <c r="T1709" s="13">
        <f t="shared" si="160"/>
        <v>42457.679340277777</v>
      </c>
      <c r="U1709">
        <f t="shared" si="161"/>
        <v>2016</v>
      </c>
    </row>
    <row r="1710" spans="1:21" ht="60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 t="s">
        <v>7235</v>
      </c>
      <c r="M1710" t="b">
        <v>0</v>
      </c>
      <c r="N1710" t="s">
        <v>8281</v>
      </c>
      <c r="O1710" t="s">
        <v>8303</v>
      </c>
      <c r="P1710" s="9">
        <f t="shared" si="157"/>
        <v>0</v>
      </c>
      <c r="Q1710">
        <f t="shared" si="158"/>
        <v>0</v>
      </c>
      <c r="R1710">
        <f t="shared" si="162"/>
        <v>0</v>
      </c>
      <c r="S1710" s="12">
        <f t="shared" si="159"/>
        <v>42451.866967592592</v>
      </c>
      <c r="T1710" s="13">
        <f t="shared" si="160"/>
        <v>42491.866967592592</v>
      </c>
      <c r="U1710">
        <f t="shared" si="161"/>
        <v>2016</v>
      </c>
    </row>
    <row r="1711" spans="1:21" ht="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 s="9">
        <f t="shared" si="157"/>
        <v>5</v>
      </c>
      <c r="Q1711">
        <f t="shared" si="158"/>
        <v>21.25</v>
      </c>
      <c r="R1711">
        <f t="shared" si="162"/>
        <v>0</v>
      </c>
      <c r="S1711" s="12">
        <f t="shared" si="159"/>
        <v>41841.56381944444</v>
      </c>
      <c r="T1711" s="13">
        <f t="shared" si="160"/>
        <v>41882.818749999999</v>
      </c>
      <c r="U1711">
        <f t="shared" si="161"/>
        <v>2014</v>
      </c>
    </row>
    <row r="1712" spans="1:21" ht="30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 s="9">
        <f t="shared" si="157"/>
        <v>1</v>
      </c>
      <c r="Q1712">
        <f t="shared" si="158"/>
        <v>34</v>
      </c>
      <c r="R1712">
        <f t="shared" si="162"/>
        <v>0</v>
      </c>
      <c r="S1712" s="12">
        <f t="shared" si="159"/>
        <v>42341.59129629629</v>
      </c>
      <c r="T1712" s="13">
        <f t="shared" si="160"/>
        <v>42387.541666666672</v>
      </c>
      <c r="U1712">
        <f t="shared" si="161"/>
        <v>2015</v>
      </c>
    </row>
    <row r="1713" spans="1:21" ht="60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 s="9">
        <f t="shared" si="157"/>
        <v>11</v>
      </c>
      <c r="Q1713">
        <f t="shared" si="158"/>
        <v>525</v>
      </c>
      <c r="R1713">
        <f t="shared" si="162"/>
        <v>0</v>
      </c>
      <c r="S1713" s="12">
        <f t="shared" si="159"/>
        <v>41852.646226851852</v>
      </c>
      <c r="T1713" s="13">
        <f t="shared" si="160"/>
        <v>41883.646226851852</v>
      </c>
      <c r="U1713">
        <f t="shared" si="161"/>
        <v>2014</v>
      </c>
    </row>
    <row r="1714" spans="1:21" ht="60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 t="s">
        <v>7235</v>
      </c>
      <c r="M1714" t="b">
        <v>0</v>
      </c>
      <c r="N1714" t="s">
        <v>8281</v>
      </c>
      <c r="O1714" t="s">
        <v>8303</v>
      </c>
      <c r="P1714" s="9">
        <f t="shared" si="157"/>
        <v>0</v>
      </c>
      <c r="Q1714">
        <f t="shared" si="158"/>
        <v>0</v>
      </c>
      <c r="R1714">
        <f t="shared" si="162"/>
        <v>0</v>
      </c>
      <c r="S1714" s="12">
        <f t="shared" si="159"/>
        <v>42125.913807870369</v>
      </c>
      <c r="T1714" s="13">
        <f t="shared" si="160"/>
        <v>42185.913807870369</v>
      </c>
      <c r="U1714">
        <f t="shared" si="161"/>
        <v>2015</v>
      </c>
    </row>
    <row r="1715" spans="1:21" ht="60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 s="9">
        <f t="shared" si="157"/>
        <v>2</v>
      </c>
      <c r="Q1715">
        <f t="shared" si="158"/>
        <v>50</v>
      </c>
      <c r="R1715">
        <f t="shared" si="162"/>
        <v>0</v>
      </c>
      <c r="S1715" s="12">
        <f t="shared" si="159"/>
        <v>41887.801064814819</v>
      </c>
      <c r="T1715" s="13">
        <f t="shared" si="160"/>
        <v>41917.801064814819</v>
      </c>
      <c r="U1715">
        <f t="shared" si="161"/>
        <v>2014</v>
      </c>
    </row>
    <row r="1716" spans="1:21" ht="60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 s="9">
        <f t="shared" si="157"/>
        <v>8</v>
      </c>
      <c r="Q1716">
        <f t="shared" si="158"/>
        <v>115.71</v>
      </c>
      <c r="R1716">
        <f t="shared" si="162"/>
        <v>0</v>
      </c>
      <c r="S1716" s="12">
        <f t="shared" si="159"/>
        <v>42095.918530092589</v>
      </c>
      <c r="T1716" s="13">
        <f t="shared" si="160"/>
        <v>42125.918530092589</v>
      </c>
      <c r="U1716">
        <f t="shared" si="161"/>
        <v>2015</v>
      </c>
    </row>
    <row r="1717" spans="1:21" ht="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 s="9">
        <f t="shared" si="157"/>
        <v>0</v>
      </c>
      <c r="Q1717">
        <f t="shared" si="158"/>
        <v>5.5</v>
      </c>
      <c r="R1717">
        <f t="shared" si="162"/>
        <v>0</v>
      </c>
      <c r="S1717" s="12">
        <f t="shared" si="159"/>
        <v>42064.217418981483</v>
      </c>
      <c r="T1717" s="13">
        <f t="shared" si="160"/>
        <v>42094.140277777777</v>
      </c>
      <c r="U1717">
        <f t="shared" si="161"/>
        <v>2015</v>
      </c>
    </row>
    <row r="1718" spans="1:21" ht="60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 s="9">
        <f t="shared" si="157"/>
        <v>8</v>
      </c>
      <c r="Q1718">
        <f t="shared" si="158"/>
        <v>50</v>
      </c>
      <c r="R1718">
        <f t="shared" si="162"/>
        <v>0</v>
      </c>
      <c r="S1718" s="12">
        <f t="shared" si="159"/>
        <v>42673.577534722222</v>
      </c>
      <c r="T1718" s="13">
        <f t="shared" si="160"/>
        <v>42713.619201388887</v>
      </c>
      <c r="U1718">
        <f t="shared" si="161"/>
        <v>2016</v>
      </c>
    </row>
    <row r="1719" spans="1:21" ht="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 s="9">
        <f t="shared" si="157"/>
        <v>43</v>
      </c>
      <c r="Q1719">
        <f t="shared" si="158"/>
        <v>34.020000000000003</v>
      </c>
      <c r="R1719">
        <f t="shared" si="162"/>
        <v>0</v>
      </c>
      <c r="S1719" s="12">
        <f t="shared" si="159"/>
        <v>42460.98192129629</v>
      </c>
      <c r="T1719" s="13">
        <f t="shared" si="160"/>
        <v>42481.166666666672</v>
      </c>
      <c r="U1719">
        <f t="shared" si="161"/>
        <v>2016</v>
      </c>
    </row>
    <row r="1720" spans="1:2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 s="9">
        <f t="shared" si="157"/>
        <v>0</v>
      </c>
      <c r="Q1720">
        <f t="shared" si="158"/>
        <v>37.5</v>
      </c>
      <c r="R1720">
        <f t="shared" si="162"/>
        <v>0</v>
      </c>
      <c r="S1720" s="12">
        <f t="shared" si="159"/>
        <v>42460.610520833332</v>
      </c>
      <c r="T1720" s="13">
        <f t="shared" si="160"/>
        <v>42504.207638888889</v>
      </c>
      <c r="U1720">
        <f t="shared" si="161"/>
        <v>2016</v>
      </c>
    </row>
    <row r="1721" spans="1:21" ht="60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 s="9">
        <f t="shared" si="157"/>
        <v>1</v>
      </c>
      <c r="Q1721">
        <f t="shared" si="158"/>
        <v>11.67</v>
      </c>
      <c r="R1721">
        <f t="shared" si="162"/>
        <v>0</v>
      </c>
      <c r="S1721" s="12">
        <f t="shared" si="159"/>
        <v>41869.534618055557</v>
      </c>
      <c r="T1721" s="13">
        <f t="shared" si="160"/>
        <v>41899.534618055557</v>
      </c>
      <c r="U1721">
        <f t="shared" si="161"/>
        <v>2014</v>
      </c>
    </row>
    <row r="1722" spans="1:21" ht="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 s="9">
        <f t="shared" si="157"/>
        <v>6</v>
      </c>
      <c r="Q1722">
        <f t="shared" si="158"/>
        <v>28.13</v>
      </c>
      <c r="R1722">
        <f t="shared" si="162"/>
        <v>0</v>
      </c>
      <c r="S1722" s="12">
        <f t="shared" si="159"/>
        <v>41922.783229166671</v>
      </c>
      <c r="T1722" s="13">
        <f t="shared" si="160"/>
        <v>41952.824895833335</v>
      </c>
      <c r="U1722">
        <f t="shared" si="161"/>
        <v>2014</v>
      </c>
    </row>
    <row r="1723" spans="1:21" ht="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 t="s">
        <v>7235</v>
      </c>
      <c r="M1723" t="b">
        <v>0</v>
      </c>
      <c r="N1723" t="s">
        <v>8281</v>
      </c>
      <c r="O1723" t="s">
        <v>8303</v>
      </c>
      <c r="P1723" s="9">
        <f t="shared" si="157"/>
        <v>0</v>
      </c>
      <c r="Q1723">
        <f t="shared" si="158"/>
        <v>0</v>
      </c>
      <c r="R1723">
        <f t="shared" si="162"/>
        <v>0</v>
      </c>
      <c r="S1723" s="12">
        <f t="shared" si="159"/>
        <v>42319.461377314816</v>
      </c>
      <c r="T1723" s="13">
        <f t="shared" si="160"/>
        <v>42349.461377314816</v>
      </c>
      <c r="U1723">
        <f t="shared" si="161"/>
        <v>2015</v>
      </c>
    </row>
    <row r="1724" spans="1:21" ht="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 s="9">
        <f t="shared" si="157"/>
        <v>0</v>
      </c>
      <c r="Q1724">
        <f t="shared" si="158"/>
        <v>1</v>
      </c>
      <c r="R1724">
        <f t="shared" si="162"/>
        <v>0</v>
      </c>
      <c r="S1724" s="12">
        <f t="shared" si="159"/>
        <v>42425.960983796293</v>
      </c>
      <c r="T1724" s="13">
        <f t="shared" si="160"/>
        <v>42463.006944444445</v>
      </c>
      <c r="U1724">
        <f t="shared" si="161"/>
        <v>2016</v>
      </c>
    </row>
    <row r="1725" spans="1:21" ht="60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 s="9">
        <f t="shared" si="157"/>
        <v>7</v>
      </c>
      <c r="Q1725">
        <f t="shared" si="158"/>
        <v>216.67</v>
      </c>
      <c r="R1725">
        <f t="shared" si="162"/>
        <v>0</v>
      </c>
      <c r="S1725" s="12">
        <f t="shared" si="159"/>
        <v>42129.82540509259</v>
      </c>
      <c r="T1725" s="13">
        <f t="shared" si="160"/>
        <v>42186.25</v>
      </c>
      <c r="U1725">
        <f t="shared" si="161"/>
        <v>2015</v>
      </c>
    </row>
    <row r="1726" spans="1:21" ht="60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 s="9">
        <f t="shared" si="157"/>
        <v>1</v>
      </c>
      <c r="Q1726">
        <f t="shared" si="158"/>
        <v>8.75</v>
      </c>
      <c r="R1726">
        <f t="shared" si="162"/>
        <v>0</v>
      </c>
      <c r="S1726" s="12">
        <f t="shared" si="159"/>
        <v>41912.932430555556</v>
      </c>
      <c r="T1726" s="13">
        <f t="shared" si="160"/>
        <v>41942.932430555556</v>
      </c>
      <c r="U1726">
        <f t="shared" si="161"/>
        <v>2014</v>
      </c>
    </row>
    <row r="1727" spans="1:21" ht="60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 s="9">
        <f t="shared" si="157"/>
        <v>10</v>
      </c>
      <c r="Q1727">
        <f t="shared" si="158"/>
        <v>62.22</v>
      </c>
      <c r="R1727">
        <f t="shared" si="162"/>
        <v>0</v>
      </c>
      <c r="S1727" s="12">
        <f t="shared" si="159"/>
        <v>41845.968159722222</v>
      </c>
      <c r="T1727" s="13">
        <f t="shared" si="160"/>
        <v>41875.968159722222</v>
      </c>
      <c r="U1727">
        <f t="shared" si="161"/>
        <v>2014</v>
      </c>
    </row>
    <row r="1728" spans="1:21" ht="30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 s="9">
        <f t="shared" si="157"/>
        <v>34</v>
      </c>
      <c r="Q1728">
        <f t="shared" si="158"/>
        <v>137.25</v>
      </c>
      <c r="R1728">
        <f t="shared" si="162"/>
        <v>0</v>
      </c>
      <c r="S1728" s="12">
        <f t="shared" si="159"/>
        <v>41788.919722222221</v>
      </c>
      <c r="T1728" s="13">
        <f t="shared" si="160"/>
        <v>41817.919722222221</v>
      </c>
      <c r="U1728">
        <f t="shared" si="161"/>
        <v>2014</v>
      </c>
    </row>
    <row r="1729" spans="1:21" ht="60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 s="9">
        <f t="shared" si="157"/>
        <v>0</v>
      </c>
      <c r="Q1729">
        <f t="shared" si="158"/>
        <v>1</v>
      </c>
      <c r="R1729">
        <f t="shared" si="162"/>
        <v>0</v>
      </c>
      <c r="S1729" s="12">
        <f t="shared" si="159"/>
        <v>42044.927974537044</v>
      </c>
      <c r="T1729" s="13">
        <f t="shared" si="160"/>
        <v>42099.458333333328</v>
      </c>
      <c r="U1729">
        <f t="shared" si="161"/>
        <v>2015</v>
      </c>
    </row>
    <row r="1730" spans="1:21" ht="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 s="9">
        <f t="shared" ref="P1730:P1793" si="163">ROUND(E1730/D1730*100,0)</f>
        <v>68</v>
      </c>
      <c r="Q1730">
        <f t="shared" ref="Q1730:Q1793" si="164">IFERROR(ROUND(E1730/L1730,2),0)</f>
        <v>122.14</v>
      </c>
      <c r="R1730">
        <f t="shared" si="162"/>
        <v>0</v>
      </c>
      <c r="S1730" s="12">
        <f t="shared" ref="S1730:S1793" si="165">(((J1730/60)/60)/24)+DATE(1970,1,1)</f>
        <v>42268.625856481478</v>
      </c>
      <c r="T1730" s="13">
        <f t="shared" ref="T1730:T1793" si="166">(((I1730/60)/60)/24)+DATE(1970,1,1)</f>
        <v>42298.625856481478</v>
      </c>
      <c r="U1730">
        <f t="shared" ref="U1730:U1793" si="167">YEAR(S1730)</f>
        <v>2015</v>
      </c>
    </row>
    <row r="1731" spans="1:21" ht="60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 t="s">
        <v>7235</v>
      </c>
      <c r="M1731" t="b">
        <v>0</v>
      </c>
      <c r="N1731" t="s">
        <v>8281</v>
      </c>
      <c r="O1731" t="s">
        <v>8303</v>
      </c>
      <c r="P1731" s="9">
        <f t="shared" si="163"/>
        <v>0</v>
      </c>
      <c r="Q1731">
        <f t="shared" si="164"/>
        <v>0</v>
      </c>
      <c r="R1731">
        <f t="shared" si="162"/>
        <v>0</v>
      </c>
      <c r="S1731" s="12">
        <f t="shared" si="165"/>
        <v>42471.052152777775</v>
      </c>
      <c r="T1731" s="13">
        <f t="shared" si="166"/>
        <v>42531.052152777775</v>
      </c>
      <c r="U1731">
        <f t="shared" si="167"/>
        <v>2016</v>
      </c>
    </row>
    <row r="1732" spans="1:21" ht="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 t="s">
        <v>7235</v>
      </c>
      <c r="M1732" t="b">
        <v>0</v>
      </c>
      <c r="N1732" t="s">
        <v>8281</v>
      </c>
      <c r="O1732" t="s">
        <v>8303</v>
      </c>
      <c r="P1732" s="9">
        <f t="shared" si="163"/>
        <v>0</v>
      </c>
      <c r="Q1732">
        <f t="shared" si="164"/>
        <v>0</v>
      </c>
      <c r="R1732">
        <f t="shared" si="162"/>
        <v>0</v>
      </c>
      <c r="S1732" s="12">
        <f t="shared" si="165"/>
        <v>42272.087766203709</v>
      </c>
      <c r="T1732" s="13">
        <f t="shared" si="166"/>
        <v>42302.087766203709</v>
      </c>
      <c r="U1732">
        <f t="shared" si="167"/>
        <v>2015</v>
      </c>
    </row>
    <row r="1733" spans="1:21" ht="30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 t="s">
        <v>7235</v>
      </c>
      <c r="M1733" t="b">
        <v>0</v>
      </c>
      <c r="N1733" t="s">
        <v>8281</v>
      </c>
      <c r="O1733" t="s">
        <v>8303</v>
      </c>
      <c r="P1733" s="9">
        <f t="shared" si="163"/>
        <v>0</v>
      </c>
      <c r="Q1733">
        <f t="shared" si="164"/>
        <v>0</v>
      </c>
      <c r="R1733">
        <f t="shared" si="162"/>
        <v>0</v>
      </c>
      <c r="S1733" s="12">
        <f t="shared" si="165"/>
        <v>42152.906851851847</v>
      </c>
      <c r="T1733" s="13">
        <f t="shared" si="166"/>
        <v>42166.625</v>
      </c>
      <c r="U1733">
        <f t="shared" si="167"/>
        <v>2015</v>
      </c>
    </row>
    <row r="1734" spans="1:21" ht="60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 t="s">
        <v>7235</v>
      </c>
      <c r="M1734" t="b">
        <v>0</v>
      </c>
      <c r="N1734" t="s">
        <v>8281</v>
      </c>
      <c r="O1734" t="s">
        <v>8303</v>
      </c>
      <c r="P1734" s="9">
        <f t="shared" si="163"/>
        <v>0</v>
      </c>
      <c r="Q1734">
        <f t="shared" si="164"/>
        <v>0</v>
      </c>
      <c r="R1734">
        <f t="shared" si="162"/>
        <v>0</v>
      </c>
      <c r="S1734" s="12">
        <f t="shared" si="165"/>
        <v>42325.683807870373</v>
      </c>
      <c r="T1734" s="13">
        <f t="shared" si="166"/>
        <v>42385.208333333328</v>
      </c>
      <c r="U1734">
        <f t="shared" si="167"/>
        <v>2015</v>
      </c>
    </row>
    <row r="1735" spans="1:21" ht="60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 t="s">
        <v>7235</v>
      </c>
      <c r="M1735" t="b">
        <v>0</v>
      </c>
      <c r="N1735" t="s">
        <v>8281</v>
      </c>
      <c r="O1735" t="s">
        <v>8303</v>
      </c>
      <c r="P1735" s="9">
        <f t="shared" si="163"/>
        <v>0</v>
      </c>
      <c r="Q1735">
        <f t="shared" si="164"/>
        <v>0</v>
      </c>
      <c r="R1735">
        <f t="shared" si="162"/>
        <v>0</v>
      </c>
      <c r="S1735" s="12">
        <f t="shared" si="165"/>
        <v>42614.675625000003</v>
      </c>
      <c r="T1735" s="13">
        <f t="shared" si="166"/>
        <v>42626.895833333328</v>
      </c>
      <c r="U1735">
        <f t="shared" si="167"/>
        <v>2016</v>
      </c>
    </row>
    <row r="1736" spans="1:21" ht="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 s="9">
        <f t="shared" si="163"/>
        <v>0</v>
      </c>
      <c r="Q1736">
        <f t="shared" si="164"/>
        <v>1</v>
      </c>
      <c r="R1736">
        <f t="shared" si="162"/>
        <v>0</v>
      </c>
      <c r="S1736" s="12">
        <f t="shared" si="165"/>
        <v>42102.036527777775</v>
      </c>
      <c r="T1736" s="13">
        <f t="shared" si="166"/>
        <v>42132.036527777775</v>
      </c>
      <c r="U1736">
        <f t="shared" si="167"/>
        <v>2015</v>
      </c>
    </row>
    <row r="1737" spans="1:21" ht="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 s="9">
        <f t="shared" si="163"/>
        <v>11</v>
      </c>
      <c r="Q1737">
        <f t="shared" si="164"/>
        <v>55</v>
      </c>
      <c r="R1737">
        <f t="shared" si="162"/>
        <v>0</v>
      </c>
      <c r="S1737" s="12">
        <f t="shared" si="165"/>
        <v>42559.814178240747</v>
      </c>
      <c r="T1737" s="13">
        <f t="shared" si="166"/>
        <v>42589.814178240747</v>
      </c>
      <c r="U1737">
        <f t="shared" si="167"/>
        <v>2016</v>
      </c>
    </row>
    <row r="1738" spans="1:21" ht="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 s="9">
        <f t="shared" si="163"/>
        <v>1</v>
      </c>
      <c r="Q1738">
        <f t="shared" si="164"/>
        <v>22</v>
      </c>
      <c r="R1738">
        <f t="shared" si="162"/>
        <v>0</v>
      </c>
      <c r="S1738" s="12">
        <f t="shared" si="165"/>
        <v>42286.861493055556</v>
      </c>
      <c r="T1738" s="13">
        <f t="shared" si="166"/>
        <v>42316.90315972222</v>
      </c>
      <c r="U1738">
        <f t="shared" si="167"/>
        <v>2015</v>
      </c>
    </row>
    <row r="1739" spans="1:21" ht="60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 s="9">
        <f t="shared" si="163"/>
        <v>21</v>
      </c>
      <c r="Q1739">
        <f t="shared" si="164"/>
        <v>56.67</v>
      </c>
      <c r="R1739">
        <f t="shared" si="162"/>
        <v>0</v>
      </c>
      <c r="S1739" s="12">
        <f t="shared" si="165"/>
        <v>42175.948981481488</v>
      </c>
      <c r="T1739" s="13">
        <f t="shared" si="166"/>
        <v>42205.948981481488</v>
      </c>
      <c r="U1739">
        <f t="shared" si="167"/>
        <v>2015</v>
      </c>
    </row>
    <row r="1740" spans="1:21" ht="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 s="9">
        <f t="shared" si="163"/>
        <v>0</v>
      </c>
      <c r="Q1740">
        <f t="shared" si="164"/>
        <v>20</v>
      </c>
      <c r="R1740">
        <f t="shared" si="162"/>
        <v>0</v>
      </c>
      <c r="S1740" s="12">
        <f t="shared" si="165"/>
        <v>41884.874328703707</v>
      </c>
      <c r="T1740" s="13">
        <f t="shared" si="166"/>
        <v>41914.874328703707</v>
      </c>
      <c r="U1740">
        <f t="shared" si="167"/>
        <v>2014</v>
      </c>
    </row>
    <row r="1741" spans="1:21" ht="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 s="9">
        <f t="shared" si="163"/>
        <v>0</v>
      </c>
      <c r="Q1741">
        <f t="shared" si="164"/>
        <v>1</v>
      </c>
      <c r="R1741">
        <f t="shared" si="162"/>
        <v>0</v>
      </c>
      <c r="S1741" s="12">
        <f t="shared" si="165"/>
        <v>42435.874212962968</v>
      </c>
      <c r="T1741" s="13">
        <f t="shared" si="166"/>
        <v>42494.832546296297</v>
      </c>
      <c r="U1741">
        <f t="shared" si="167"/>
        <v>2016</v>
      </c>
    </row>
    <row r="1742" spans="1:21" ht="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 t="s">
        <v>7235</v>
      </c>
      <c r="M1742" t="b">
        <v>0</v>
      </c>
      <c r="N1742" t="s">
        <v>8281</v>
      </c>
      <c r="O1742" t="s">
        <v>8303</v>
      </c>
      <c r="P1742" s="9">
        <f t="shared" si="163"/>
        <v>0</v>
      </c>
      <c r="Q1742">
        <f t="shared" si="164"/>
        <v>0</v>
      </c>
      <c r="R1742">
        <f t="shared" si="162"/>
        <v>0</v>
      </c>
      <c r="S1742" s="12">
        <f t="shared" si="165"/>
        <v>42171.817384259266</v>
      </c>
      <c r="T1742" s="13">
        <f t="shared" si="166"/>
        <v>42201.817384259266</v>
      </c>
      <c r="U1742">
        <f t="shared" si="167"/>
        <v>2015</v>
      </c>
    </row>
    <row r="1743" spans="1:21" ht="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 s="9">
        <f t="shared" si="163"/>
        <v>111</v>
      </c>
      <c r="Q1743">
        <f t="shared" si="164"/>
        <v>25.58</v>
      </c>
      <c r="R1743">
        <f t="shared" si="162"/>
        <v>0</v>
      </c>
      <c r="S1743" s="12">
        <f t="shared" si="165"/>
        <v>42120.628136574072</v>
      </c>
      <c r="T1743" s="13">
        <f t="shared" si="166"/>
        <v>42165.628136574072</v>
      </c>
      <c r="U1743">
        <f t="shared" si="167"/>
        <v>2015</v>
      </c>
    </row>
    <row r="1744" spans="1:21" ht="60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 s="9">
        <f t="shared" si="163"/>
        <v>109</v>
      </c>
      <c r="Q1744">
        <f t="shared" si="164"/>
        <v>63.97</v>
      </c>
      <c r="R1744">
        <f t="shared" si="162"/>
        <v>0</v>
      </c>
      <c r="S1744" s="12">
        <f t="shared" si="165"/>
        <v>42710.876967592587</v>
      </c>
      <c r="T1744" s="13">
        <f t="shared" si="166"/>
        <v>42742.875</v>
      </c>
      <c r="U1744">
        <f t="shared" si="167"/>
        <v>2016</v>
      </c>
    </row>
    <row r="1745" spans="1:21" ht="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 s="9">
        <f t="shared" si="163"/>
        <v>100</v>
      </c>
      <c r="Q1745">
        <f t="shared" si="164"/>
        <v>89.93</v>
      </c>
      <c r="R1745">
        <f t="shared" si="162"/>
        <v>0</v>
      </c>
      <c r="S1745" s="12">
        <f t="shared" si="165"/>
        <v>42586.925636574073</v>
      </c>
      <c r="T1745" s="13">
        <f t="shared" si="166"/>
        <v>42609.165972222225</v>
      </c>
      <c r="U1745">
        <f t="shared" si="167"/>
        <v>2016</v>
      </c>
    </row>
    <row r="1746" spans="1:21" ht="60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 s="9">
        <f t="shared" si="163"/>
        <v>118</v>
      </c>
      <c r="Q1746">
        <f t="shared" si="164"/>
        <v>93.07</v>
      </c>
      <c r="R1746">
        <f t="shared" si="162"/>
        <v>0</v>
      </c>
      <c r="S1746" s="12">
        <f t="shared" si="165"/>
        <v>42026.605057870373</v>
      </c>
      <c r="T1746" s="13">
        <f t="shared" si="166"/>
        <v>42071.563391203701</v>
      </c>
      <c r="U1746">
        <f t="shared" si="167"/>
        <v>2015</v>
      </c>
    </row>
    <row r="1747" spans="1:21" ht="60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 s="9">
        <f t="shared" si="163"/>
        <v>114</v>
      </c>
      <c r="Q1747">
        <f t="shared" si="164"/>
        <v>89.67</v>
      </c>
      <c r="R1747">
        <f t="shared" si="162"/>
        <v>0</v>
      </c>
      <c r="S1747" s="12">
        <f t="shared" si="165"/>
        <v>42690.259699074071</v>
      </c>
      <c r="T1747" s="13">
        <f t="shared" si="166"/>
        <v>42726.083333333328</v>
      </c>
      <c r="U1747">
        <f t="shared" si="167"/>
        <v>2016</v>
      </c>
    </row>
    <row r="1748" spans="1:21" ht="60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 s="9">
        <f t="shared" si="163"/>
        <v>148</v>
      </c>
      <c r="Q1748">
        <f t="shared" si="164"/>
        <v>207.62</v>
      </c>
      <c r="R1748">
        <f t="shared" si="162"/>
        <v>0</v>
      </c>
      <c r="S1748" s="12">
        <f t="shared" si="165"/>
        <v>42668.176701388889</v>
      </c>
      <c r="T1748" s="13">
        <f t="shared" si="166"/>
        <v>42698.083333333328</v>
      </c>
      <c r="U1748">
        <f t="shared" si="167"/>
        <v>2016</v>
      </c>
    </row>
    <row r="1749" spans="1:21" ht="60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 s="9">
        <f t="shared" si="163"/>
        <v>105</v>
      </c>
      <c r="Q1749">
        <f t="shared" si="164"/>
        <v>59.41</v>
      </c>
      <c r="R1749">
        <f t="shared" si="162"/>
        <v>0</v>
      </c>
      <c r="S1749" s="12">
        <f t="shared" si="165"/>
        <v>42292.435532407413</v>
      </c>
      <c r="T1749" s="13">
        <f t="shared" si="166"/>
        <v>42321.625</v>
      </c>
      <c r="U1749">
        <f t="shared" si="167"/>
        <v>2015</v>
      </c>
    </row>
    <row r="1750" spans="1:21" ht="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 s="9">
        <f t="shared" si="163"/>
        <v>130</v>
      </c>
      <c r="Q1750">
        <f t="shared" si="164"/>
        <v>358.97</v>
      </c>
      <c r="R1750">
        <f t="shared" si="162"/>
        <v>0</v>
      </c>
      <c r="S1750" s="12">
        <f t="shared" si="165"/>
        <v>42219.950729166667</v>
      </c>
      <c r="T1750" s="13">
        <f t="shared" si="166"/>
        <v>42249.950729166667</v>
      </c>
      <c r="U1750">
        <f t="shared" si="167"/>
        <v>2015</v>
      </c>
    </row>
    <row r="1751" spans="1:21" ht="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 s="9">
        <f t="shared" si="163"/>
        <v>123</v>
      </c>
      <c r="Q1751">
        <f t="shared" si="164"/>
        <v>94.74</v>
      </c>
      <c r="R1751">
        <f t="shared" si="162"/>
        <v>0</v>
      </c>
      <c r="S1751" s="12">
        <f t="shared" si="165"/>
        <v>42758.975937499999</v>
      </c>
      <c r="T1751" s="13">
        <f t="shared" si="166"/>
        <v>42795.791666666672</v>
      </c>
      <c r="U1751">
        <f t="shared" si="167"/>
        <v>2017</v>
      </c>
    </row>
    <row r="1752" spans="1:21" ht="60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 s="9">
        <f t="shared" si="163"/>
        <v>202</v>
      </c>
      <c r="Q1752">
        <f t="shared" si="164"/>
        <v>80.650000000000006</v>
      </c>
      <c r="R1752">
        <f t="shared" si="162"/>
        <v>0</v>
      </c>
      <c r="S1752" s="12">
        <f t="shared" si="165"/>
        <v>42454.836851851855</v>
      </c>
      <c r="T1752" s="13">
        <f t="shared" si="166"/>
        <v>42479.836851851855</v>
      </c>
      <c r="U1752">
        <f t="shared" si="167"/>
        <v>2016</v>
      </c>
    </row>
    <row r="1753" spans="1:21" ht="30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 s="9">
        <f t="shared" si="163"/>
        <v>103</v>
      </c>
      <c r="Q1753">
        <f t="shared" si="164"/>
        <v>168.69</v>
      </c>
      <c r="R1753">
        <f t="shared" si="162"/>
        <v>0</v>
      </c>
      <c r="S1753" s="12">
        <f t="shared" si="165"/>
        <v>42052.7815162037</v>
      </c>
      <c r="T1753" s="13">
        <f t="shared" si="166"/>
        <v>42082.739849537036</v>
      </c>
      <c r="U1753">
        <f t="shared" si="167"/>
        <v>2015</v>
      </c>
    </row>
    <row r="1754" spans="1:21" ht="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 s="9">
        <f t="shared" si="163"/>
        <v>260</v>
      </c>
      <c r="Q1754">
        <f t="shared" si="164"/>
        <v>34.69</v>
      </c>
      <c r="R1754">
        <f t="shared" ref="R1754:R1817" si="168">IF(D1754&lt;1000,1,0)</f>
        <v>0</v>
      </c>
      <c r="S1754" s="12">
        <f t="shared" si="165"/>
        <v>42627.253263888888</v>
      </c>
      <c r="T1754" s="13">
        <f t="shared" si="166"/>
        <v>42657.253263888888</v>
      </c>
      <c r="U1754">
        <f t="shared" si="167"/>
        <v>2016</v>
      </c>
    </row>
    <row r="1755" spans="1:21" ht="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 s="9">
        <f t="shared" si="163"/>
        <v>108</v>
      </c>
      <c r="Q1755">
        <f t="shared" si="164"/>
        <v>462.86</v>
      </c>
      <c r="R1755">
        <f t="shared" si="168"/>
        <v>0</v>
      </c>
      <c r="S1755" s="12">
        <f t="shared" si="165"/>
        <v>42420.74962962963</v>
      </c>
      <c r="T1755" s="13">
        <f t="shared" si="166"/>
        <v>42450.707962962959</v>
      </c>
      <c r="U1755">
        <f t="shared" si="167"/>
        <v>2016</v>
      </c>
    </row>
    <row r="1756" spans="1:21" ht="60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 s="9">
        <f t="shared" si="163"/>
        <v>111</v>
      </c>
      <c r="Q1756">
        <f t="shared" si="164"/>
        <v>104.39</v>
      </c>
      <c r="R1756">
        <f t="shared" si="168"/>
        <v>0</v>
      </c>
      <c r="S1756" s="12">
        <f t="shared" si="165"/>
        <v>42067.876770833333</v>
      </c>
      <c r="T1756" s="13">
        <f t="shared" si="166"/>
        <v>42097.835104166668</v>
      </c>
      <c r="U1756">
        <f t="shared" si="167"/>
        <v>2015</v>
      </c>
    </row>
    <row r="1757" spans="1:21" ht="60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 s="9">
        <f t="shared" si="163"/>
        <v>120</v>
      </c>
      <c r="Q1757">
        <f t="shared" si="164"/>
        <v>7.5</v>
      </c>
      <c r="R1757">
        <f t="shared" si="168"/>
        <v>1</v>
      </c>
      <c r="S1757" s="12">
        <f t="shared" si="165"/>
        <v>42252.788900462961</v>
      </c>
      <c r="T1757" s="13">
        <f t="shared" si="166"/>
        <v>42282.788900462961</v>
      </c>
      <c r="U1757">
        <f t="shared" si="167"/>
        <v>2015</v>
      </c>
    </row>
    <row r="1758" spans="1:21" ht="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 s="9">
        <f t="shared" si="163"/>
        <v>103</v>
      </c>
      <c r="Q1758">
        <f t="shared" si="164"/>
        <v>47.13</v>
      </c>
      <c r="R1758">
        <f t="shared" si="168"/>
        <v>0</v>
      </c>
      <c r="S1758" s="12">
        <f t="shared" si="165"/>
        <v>42571.167465277773</v>
      </c>
      <c r="T1758" s="13">
        <f t="shared" si="166"/>
        <v>42611.167465277773</v>
      </c>
      <c r="U1758">
        <f t="shared" si="167"/>
        <v>2016</v>
      </c>
    </row>
    <row r="1759" spans="1:21" ht="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 s="9">
        <f t="shared" si="163"/>
        <v>116</v>
      </c>
      <c r="Q1759">
        <f t="shared" si="164"/>
        <v>414.29</v>
      </c>
      <c r="R1759">
        <f t="shared" si="168"/>
        <v>0</v>
      </c>
      <c r="S1759" s="12">
        <f t="shared" si="165"/>
        <v>42733.827349537038</v>
      </c>
      <c r="T1759" s="13">
        <f t="shared" si="166"/>
        <v>42763.811805555553</v>
      </c>
      <c r="U1759">
        <f t="shared" si="167"/>
        <v>2016</v>
      </c>
    </row>
    <row r="1760" spans="1:21" ht="60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 s="9">
        <f t="shared" si="163"/>
        <v>115</v>
      </c>
      <c r="Q1760">
        <f t="shared" si="164"/>
        <v>42.48</v>
      </c>
      <c r="R1760">
        <f t="shared" si="168"/>
        <v>0</v>
      </c>
      <c r="S1760" s="12">
        <f t="shared" si="165"/>
        <v>42505.955925925926</v>
      </c>
      <c r="T1760" s="13">
        <f t="shared" si="166"/>
        <v>42565.955925925926</v>
      </c>
      <c r="U1760">
        <f t="shared" si="167"/>
        <v>2016</v>
      </c>
    </row>
    <row r="1761" spans="1:21" ht="30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 s="9">
        <f t="shared" si="163"/>
        <v>107</v>
      </c>
      <c r="Q1761">
        <f t="shared" si="164"/>
        <v>108.78</v>
      </c>
      <c r="R1761">
        <f t="shared" si="168"/>
        <v>0</v>
      </c>
      <c r="S1761" s="12">
        <f t="shared" si="165"/>
        <v>42068.829039351855</v>
      </c>
      <c r="T1761" s="13">
        <f t="shared" si="166"/>
        <v>42088.787372685183</v>
      </c>
      <c r="U1761">
        <f t="shared" si="167"/>
        <v>2015</v>
      </c>
    </row>
    <row r="1762" spans="1:21" ht="60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 s="9">
        <f t="shared" si="163"/>
        <v>165</v>
      </c>
      <c r="Q1762">
        <f t="shared" si="164"/>
        <v>81.099999999999994</v>
      </c>
      <c r="R1762">
        <f t="shared" si="168"/>
        <v>0</v>
      </c>
      <c r="S1762" s="12">
        <f t="shared" si="165"/>
        <v>42405.67260416667</v>
      </c>
      <c r="T1762" s="13">
        <f t="shared" si="166"/>
        <v>42425.67260416667</v>
      </c>
      <c r="U1762">
        <f t="shared" si="167"/>
        <v>2016</v>
      </c>
    </row>
    <row r="1763" spans="1:21" ht="30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 s="9">
        <f t="shared" si="163"/>
        <v>155</v>
      </c>
      <c r="Q1763">
        <f t="shared" si="164"/>
        <v>51.67</v>
      </c>
      <c r="R1763">
        <f t="shared" si="168"/>
        <v>1</v>
      </c>
      <c r="S1763" s="12">
        <f t="shared" si="165"/>
        <v>42209.567824074074</v>
      </c>
      <c r="T1763" s="13">
        <f t="shared" si="166"/>
        <v>42259.567824074074</v>
      </c>
      <c r="U1763">
        <f t="shared" si="167"/>
        <v>2015</v>
      </c>
    </row>
    <row r="1764" spans="1:21" ht="30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 s="9">
        <f t="shared" si="163"/>
        <v>885</v>
      </c>
      <c r="Q1764">
        <f t="shared" si="164"/>
        <v>35.4</v>
      </c>
      <c r="R1764">
        <f t="shared" si="168"/>
        <v>1</v>
      </c>
      <c r="S1764" s="12">
        <f t="shared" si="165"/>
        <v>42410.982002314813</v>
      </c>
      <c r="T1764" s="13">
        <f t="shared" si="166"/>
        <v>42440.982002314813</v>
      </c>
      <c r="U1764">
        <f t="shared" si="167"/>
        <v>2016</v>
      </c>
    </row>
    <row r="1765" spans="1:21" ht="60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 s="9">
        <f t="shared" si="163"/>
        <v>102</v>
      </c>
      <c r="Q1765">
        <f t="shared" si="164"/>
        <v>103.64</v>
      </c>
      <c r="R1765">
        <f t="shared" si="168"/>
        <v>0</v>
      </c>
      <c r="S1765" s="12">
        <f t="shared" si="165"/>
        <v>42636.868518518517</v>
      </c>
      <c r="T1765" s="13">
        <f t="shared" si="166"/>
        <v>42666.868518518517</v>
      </c>
      <c r="U1765">
        <f t="shared" si="167"/>
        <v>2016</v>
      </c>
    </row>
    <row r="1766" spans="1:21" ht="60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 s="9">
        <f t="shared" si="163"/>
        <v>20</v>
      </c>
      <c r="Q1766">
        <f t="shared" si="164"/>
        <v>55.28</v>
      </c>
      <c r="R1766">
        <f t="shared" si="168"/>
        <v>0</v>
      </c>
      <c r="S1766" s="12">
        <f t="shared" si="165"/>
        <v>41825.485868055555</v>
      </c>
      <c r="T1766" s="13">
        <f t="shared" si="166"/>
        <v>41854.485868055555</v>
      </c>
      <c r="U1766">
        <f t="shared" si="167"/>
        <v>2014</v>
      </c>
    </row>
    <row r="1767" spans="1:21" ht="60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 s="9">
        <f t="shared" si="163"/>
        <v>59</v>
      </c>
      <c r="Q1767">
        <f t="shared" si="164"/>
        <v>72.17</v>
      </c>
      <c r="R1767">
        <f t="shared" si="168"/>
        <v>0</v>
      </c>
      <c r="S1767" s="12">
        <f t="shared" si="165"/>
        <v>41834.980462962965</v>
      </c>
      <c r="T1767" s="13">
        <f t="shared" si="166"/>
        <v>41864.980462962965</v>
      </c>
      <c r="U1767">
        <f t="shared" si="167"/>
        <v>2014</v>
      </c>
    </row>
    <row r="1768" spans="1:21" ht="30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 t="s">
        <v>7235</v>
      </c>
      <c r="M1768" t="b">
        <v>0</v>
      </c>
      <c r="N1768" t="s">
        <v>8294</v>
      </c>
      <c r="O1768" t="s">
        <v>8295</v>
      </c>
      <c r="P1768" s="9">
        <f t="shared" si="163"/>
        <v>0</v>
      </c>
      <c r="Q1768">
        <f t="shared" si="164"/>
        <v>0</v>
      </c>
      <c r="R1768">
        <f t="shared" si="168"/>
        <v>0</v>
      </c>
      <c r="S1768" s="12">
        <f t="shared" si="165"/>
        <v>41855.859814814816</v>
      </c>
      <c r="T1768" s="13">
        <f t="shared" si="166"/>
        <v>41876.859814814816</v>
      </c>
      <c r="U1768">
        <f t="shared" si="167"/>
        <v>2014</v>
      </c>
    </row>
    <row r="1769" spans="1:21" ht="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 s="9">
        <f t="shared" si="163"/>
        <v>46</v>
      </c>
      <c r="Q1769">
        <f t="shared" si="164"/>
        <v>58.62</v>
      </c>
      <c r="R1769">
        <f t="shared" si="168"/>
        <v>0</v>
      </c>
      <c r="S1769" s="12">
        <f t="shared" si="165"/>
        <v>41824.658379629633</v>
      </c>
      <c r="T1769" s="13">
        <f t="shared" si="166"/>
        <v>41854.658379629633</v>
      </c>
      <c r="U1769">
        <f t="shared" si="167"/>
        <v>2014</v>
      </c>
    </row>
    <row r="1770" spans="1:21" ht="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 s="9">
        <f t="shared" si="163"/>
        <v>4</v>
      </c>
      <c r="Q1770">
        <f t="shared" si="164"/>
        <v>12.47</v>
      </c>
      <c r="R1770">
        <f t="shared" si="168"/>
        <v>0</v>
      </c>
      <c r="S1770" s="12">
        <f t="shared" si="165"/>
        <v>41849.560694444444</v>
      </c>
      <c r="T1770" s="13">
        <f t="shared" si="166"/>
        <v>41909.560694444444</v>
      </c>
      <c r="U1770">
        <f t="shared" si="167"/>
        <v>2014</v>
      </c>
    </row>
    <row r="1771" spans="1:21" ht="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 s="9">
        <f t="shared" si="163"/>
        <v>3</v>
      </c>
      <c r="Q1771">
        <f t="shared" si="164"/>
        <v>49.14</v>
      </c>
      <c r="R1771">
        <f t="shared" si="168"/>
        <v>0</v>
      </c>
      <c r="S1771" s="12">
        <f t="shared" si="165"/>
        <v>41987.818969907406</v>
      </c>
      <c r="T1771" s="13">
        <f t="shared" si="166"/>
        <v>42017.818969907406</v>
      </c>
      <c r="U1771">
        <f t="shared" si="167"/>
        <v>2014</v>
      </c>
    </row>
    <row r="1772" spans="1:21" ht="60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 s="9">
        <f t="shared" si="163"/>
        <v>57</v>
      </c>
      <c r="Q1772">
        <f t="shared" si="164"/>
        <v>150.5</v>
      </c>
      <c r="R1772">
        <f t="shared" si="168"/>
        <v>0</v>
      </c>
      <c r="S1772" s="12">
        <f t="shared" si="165"/>
        <v>41891.780023148152</v>
      </c>
      <c r="T1772" s="13">
        <f t="shared" si="166"/>
        <v>41926.780023148152</v>
      </c>
      <c r="U1772">
        <f t="shared" si="167"/>
        <v>2014</v>
      </c>
    </row>
    <row r="1773" spans="1:21" ht="60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 s="9">
        <f t="shared" si="163"/>
        <v>21</v>
      </c>
      <c r="Q1773">
        <f t="shared" si="164"/>
        <v>35.799999999999997</v>
      </c>
      <c r="R1773">
        <f t="shared" si="168"/>
        <v>0</v>
      </c>
      <c r="S1773" s="12">
        <f t="shared" si="165"/>
        <v>41905.979629629634</v>
      </c>
      <c r="T1773" s="13">
        <f t="shared" si="166"/>
        <v>41935.979629629634</v>
      </c>
      <c r="U1773">
        <f t="shared" si="167"/>
        <v>2014</v>
      </c>
    </row>
    <row r="1774" spans="1:21" ht="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 s="9">
        <f t="shared" si="163"/>
        <v>16</v>
      </c>
      <c r="Q1774">
        <f t="shared" si="164"/>
        <v>45.16</v>
      </c>
      <c r="R1774">
        <f t="shared" si="168"/>
        <v>0</v>
      </c>
      <c r="S1774" s="12">
        <f t="shared" si="165"/>
        <v>41766.718009259261</v>
      </c>
      <c r="T1774" s="13">
        <f t="shared" si="166"/>
        <v>41826.718009259261</v>
      </c>
      <c r="U1774">
        <f t="shared" si="167"/>
        <v>2014</v>
      </c>
    </row>
    <row r="1775" spans="1:21" ht="60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 s="9">
        <f t="shared" si="163"/>
        <v>6</v>
      </c>
      <c r="Q1775">
        <f t="shared" si="164"/>
        <v>98.79</v>
      </c>
      <c r="R1775">
        <f t="shared" si="168"/>
        <v>0</v>
      </c>
      <c r="S1775" s="12">
        <f t="shared" si="165"/>
        <v>41978.760393518518</v>
      </c>
      <c r="T1775" s="13">
        <f t="shared" si="166"/>
        <v>42023.760393518518</v>
      </c>
      <c r="U1775">
        <f t="shared" si="167"/>
        <v>2014</v>
      </c>
    </row>
    <row r="1776" spans="1:21" ht="60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 s="9">
        <f t="shared" si="163"/>
        <v>46</v>
      </c>
      <c r="Q1776">
        <f t="shared" si="164"/>
        <v>88.31</v>
      </c>
      <c r="R1776">
        <f t="shared" si="168"/>
        <v>0</v>
      </c>
      <c r="S1776" s="12">
        <f t="shared" si="165"/>
        <v>41930.218657407408</v>
      </c>
      <c r="T1776" s="13">
        <f t="shared" si="166"/>
        <v>41972.624305555553</v>
      </c>
      <c r="U1776">
        <f t="shared" si="167"/>
        <v>2014</v>
      </c>
    </row>
    <row r="1777" spans="1:21" ht="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 s="9">
        <f t="shared" si="163"/>
        <v>65</v>
      </c>
      <c r="Q1777">
        <f t="shared" si="164"/>
        <v>170.63</v>
      </c>
      <c r="R1777">
        <f t="shared" si="168"/>
        <v>0</v>
      </c>
      <c r="S1777" s="12">
        <f t="shared" si="165"/>
        <v>41891.976388888892</v>
      </c>
      <c r="T1777" s="13">
        <f t="shared" si="166"/>
        <v>41936.976388888892</v>
      </c>
      <c r="U1777">
        <f t="shared" si="167"/>
        <v>2014</v>
      </c>
    </row>
    <row r="1778" spans="1:21" ht="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 s="9">
        <f t="shared" si="163"/>
        <v>7</v>
      </c>
      <c r="Q1778">
        <f t="shared" si="164"/>
        <v>83.75</v>
      </c>
      <c r="R1778">
        <f t="shared" si="168"/>
        <v>0</v>
      </c>
      <c r="S1778" s="12">
        <f t="shared" si="165"/>
        <v>41905.95684027778</v>
      </c>
      <c r="T1778" s="13">
        <f t="shared" si="166"/>
        <v>41941.95684027778</v>
      </c>
      <c r="U1778">
        <f t="shared" si="167"/>
        <v>2014</v>
      </c>
    </row>
    <row r="1779" spans="1:21" ht="60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 s="9">
        <f t="shared" si="163"/>
        <v>14</v>
      </c>
      <c r="Q1779">
        <f t="shared" si="164"/>
        <v>65.099999999999994</v>
      </c>
      <c r="R1779">
        <f t="shared" si="168"/>
        <v>0</v>
      </c>
      <c r="S1779" s="12">
        <f t="shared" si="165"/>
        <v>42025.357094907406</v>
      </c>
      <c r="T1779" s="13">
        <f t="shared" si="166"/>
        <v>42055.357094907406</v>
      </c>
      <c r="U1779">
        <f t="shared" si="167"/>
        <v>2015</v>
      </c>
    </row>
    <row r="1780" spans="1:21" ht="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 s="9">
        <f t="shared" si="163"/>
        <v>2</v>
      </c>
      <c r="Q1780">
        <f t="shared" si="164"/>
        <v>66.33</v>
      </c>
      <c r="R1780">
        <f t="shared" si="168"/>
        <v>0</v>
      </c>
      <c r="S1780" s="12">
        <f t="shared" si="165"/>
        <v>42045.86336805555</v>
      </c>
      <c r="T1780" s="13">
        <f t="shared" si="166"/>
        <v>42090.821701388893</v>
      </c>
      <c r="U1780">
        <f t="shared" si="167"/>
        <v>2015</v>
      </c>
    </row>
    <row r="1781" spans="1:21" ht="60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 s="9">
        <f t="shared" si="163"/>
        <v>36</v>
      </c>
      <c r="Q1781">
        <f t="shared" si="164"/>
        <v>104.89</v>
      </c>
      <c r="R1781">
        <f t="shared" si="168"/>
        <v>0</v>
      </c>
      <c r="S1781" s="12">
        <f t="shared" si="165"/>
        <v>42585.691898148143</v>
      </c>
      <c r="T1781" s="13">
        <f t="shared" si="166"/>
        <v>42615.691898148143</v>
      </c>
      <c r="U1781">
        <f t="shared" si="167"/>
        <v>2016</v>
      </c>
    </row>
    <row r="1782" spans="1:21" ht="60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 s="9">
        <f t="shared" si="163"/>
        <v>40</v>
      </c>
      <c r="Q1782">
        <f t="shared" si="164"/>
        <v>78.44</v>
      </c>
      <c r="R1782">
        <f t="shared" si="168"/>
        <v>0</v>
      </c>
      <c r="S1782" s="12">
        <f t="shared" si="165"/>
        <v>42493.600810185191</v>
      </c>
      <c r="T1782" s="13">
        <f t="shared" si="166"/>
        <v>42553.600810185191</v>
      </c>
      <c r="U1782">
        <f t="shared" si="167"/>
        <v>2016</v>
      </c>
    </row>
    <row r="1783" spans="1:21" ht="60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 s="9">
        <f t="shared" si="163"/>
        <v>26</v>
      </c>
      <c r="Q1783">
        <f t="shared" si="164"/>
        <v>59.04</v>
      </c>
      <c r="R1783">
        <f t="shared" si="168"/>
        <v>0</v>
      </c>
      <c r="S1783" s="12">
        <f t="shared" si="165"/>
        <v>42597.617418981477</v>
      </c>
      <c r="T1783" s="13">
        <f t="shared" si="166"/>
        <v>42628.617418981477</v>
      </c>
      <c r="U1783">
        <f t="shared" si="167"/>
        <v>2016</v>
      </c>
    </row>
    <row r="1784" spans="1:21" ht="60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 s="9">
        <f t="shared" si="163"/>
        <v>15</v>
      </c>
      <c r="Q1784">
        <f t="shared" si="164"/>
        <v>71.34</v>
      </c>
      <c r="R1784">
        <f t="shared" si="168"/>
        <v>0</v>
      </c>
      <c r="S1784" s="12">
        <f t="shared" si="165"/>
        <v>42388.575104166666</v>
      </c>
      <c r="T1784" s="13">
        <f t="shared" si="166"/>
        <v>42421.575104166666</v>
      </c>
      <c r="U1784">
        <f t="shared" si="167"/>
        <v>2016</v>
      </c>
    </row>
    <row r="1785" spans="1:21" ht="60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 s="9">
        <f t="shared" si="163"/>
        <v>24</v>
      </c>
      <c r="Q1785">
        <f t="shared" si="164"/>
        <v>51.23</v>
      </c>
      <c r="R1785">
        <f t="shared" si="168"/>
        <v>0</v>
      </c>
      <c r="S1785" s="12">
        <f t="shared" si="165"/>
        <v>42115.949976851851</v>
      </c>
      <c r="T1785" s="13">
        <f t="shared" si="166"/>
        <v>42145.949976851851</v>
      </c>
      <c r="U1785">
        <f t="shared" si="167"/>
        <v>2015</v>
      </c>
    </row>
    <row r="1786" spans="1:21" ht="60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 s="9">
        <f t="shared" si="163"/>
        <v>40</v>
      </c>
      <c r="Q1786">
        <f t="shared" si="164"/>
        <v>60.24</v>
      </c>
      <c r="R1786">
        <f t="shared" si="168"/>
        <v>0</v>
      </c>
      <c r="S1786" s="12">
        <f t="shared" si="165"/>
        <v>42003.655555555553</v>
      </c>
      <c r="T1786" s="13">
        <f t="shared" si="166"/>
        <v>42035.142361111109</v>
      </c>
      <c r="U1786">
        <f t="shared" si="167"/>
        <v>2014</v>
      </c>
    </row>
    <row r="1787" spans="1:21" ht="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 s="9">
        <f t="shared" si="163"/>
        <v>20</v>
      </c>
      <c r="Q1787">
        <f t="shared" si="164"/>
        <v>44.94</v>
      </c>
      <c r="R1787">
        <f t="shared" si="168"/>
        <v>0</v>
      </c>
      <c r="S1787" s="12">
        <f t="shared" si="165"/>
        <v>41897.134895833333</v>
      </c>
      <c r="T1787" s="13">
        <f t="shared" si="166"/>
        <v>41928</v>
      </c>
      <c r="U1787">
        <f t="shared" si="167"/>
        <v>2014</v>
      </c>
    </row>
    <row r="1788" spans="1:21" ht="60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 s="9">
        <f t="shared" si="163"/>
        <v>48</v>
      </c>
      <c r="Q1788">
        <f t="shared" si="164"/>
        <v>31.21</v>
      </c>
      <c r="R1788">
        <f t="shared" si="168"/>
        <v>0</v>
      </c>
      <c r="S1788" s="12">
        <f t="shared" si="165"/>
        <v>41958.550659722227</v>
      </c>
      <c r="T1788" s="13">
        <f t="shared" si="166"/>
        <v>41988.550659722227</v>
      </c>
      <c r="U1788">
        <f t="shared" si="167"/>
        <v>2014</v>
      </c>
    </row>
    <row r="1789" spans="1:21" ht="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 s="9">
        <f t="shared" si="163"/>
        <v>15</v>
      </c>
      <c r="Q1789">
        <f t="shared" si="164"/>
        <v>63.88</v>
      </c>
      <c r="R1789">
        <f t="shared" si="168"/>
        <v>0</v>
      </c>
      <c r="S1789" s="12">
        <f t="shared" si="165"/>
        <v>42068.65552083333</v>
      </c>
      <c r="T1789" s="13">
        <f t="shared" si="166"/>
        <v>42098.613854166666</v>
      </c>
      <c r="U1789">
        <f t="shared" si="167"/>
        <v>2015</v>
      </c>
    </row>
    <row r="1790" spans="1:21" ht="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 s="9">
        <f t="shared" si="163"/>
        <v>1</v>
      </c>
      <c r="Q1790">
        <f t="shared" si="164"/>
        <v>19</v>
      </c>
      <c r="R1790">
        <f t="shared" si="168"/>
        <v>0</v>
      </c>
      <c r="S1790" s="12">
        <f t="shared" si="165"/>
        <v>41913.94840277778</v>
      </c>
      <c r="T1790" s="13">
        <f t="shared" si="166"/>
        <v>41943.94840277778</v>
      </c>
      <c r="U1790">
        <f t="shared" si="167"/>
        <v>2014</v>
      </c>
    </row>
    <row r="1791" spans="1:21" ht="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 s="9">
        <f t="shared" si="163"/>
        <v>1</v>
      </c>
      <c r="Q1791">
        <f t="shared" si="164"/>
        <v>10</v>
      </c>
      <c r="R1791">
        <f t="shared" si="168"/>
        <v>0</v>
      </c>
      <c r="S1791" s="12">
        <f t="shared" si="165"/>
        <v>41956.250034722223</v>
      </c>
      <c r="T1791" s="13">
        <f t="shared" si="166"/>
        <v>42016.250034722223</v>
      </c>
      <c r="U1791">
        <f t="shared" si="167"/>
        <v>2014</v>
      </c>
    </row>
    <row r="1792" spans="1:21" ht="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 s="9">
        <f t="shared" si="163"/>
        <v>5</v>
      </c>
      <c r="Q1792">
        <f t="shared" si="164"/>
        <v>109.07</v>
      </c>
      <c r="R1792">
        <f t="shared" si="168"/>
        <v>0</v>
      </c>
      <c r="S1792" s="12">
        <f t="shared" si="165"/>
        <v>42010.674513888895</v>
      </c>
      <c r="T1792" s="13">
        <f t="shared" si="166"/>
        <v>42040.674513888895</v>
      </c>
      <c r="U1792">
        <f t="shared" si="167"/>
        <v>2015</v>
      </c>
    </row>
    <row r="1793" spans="1:21" ht="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 s="9">
        <f t="shared" si="163"/>
        <v>4</v>
      </c>
      <c r="Q1793">
        <f t="shared" si="164"/>
        <v>26.75</v>
      </c>
      <c r="R1793">
        <f t="shared" si="168"/>
        <v>0</v>
      </c>
      <c r="S1793" s="12">
        <f t="shared" si="165"/>
        <v>41973.740335648152</v>
      </c>
      <c r="T1793" s="13">
        <f t="shared" si="166"/>
        <v>42033.740335648152</v>
      </c>
      <c r="U1793">
        <f t="shared" si="167"/>
        <v>2014</v>
      </c>
    </row>
    <row r="1794" spans="1:21" ht="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 s="9">
        <f t="shared" ref="P1794:P1857" si="169">ROUND(E1794/D1794*100,0)</f>
        <v>61</v>
      </c>
      <c r="Q1794">
        <f t="shared" ref="Q1794:Q1857" si="170">IFERROR(ROUND(E1794/L1794,2),0)</f>
        <v>109.94</v>
      </c>
      <c r="R1794">
        <f t="shared" si="168"/>
        <v>0</v>
      </c>
      <c r="S1794" s="12">
        <f t="shared" ref="S1794:S1857" si="171">(((J1794/60)/60)/24)+DATE(1970,1,1)</f>
        <v>42189.031041666662</v>
      </c>
      <c r="T1794" s="13">
        <f t="shared" ref="T1794:T1857" si="172">(((I1794/60)/60)/24)+DATE(1970,1,1)</f>
        <v>42226.290972222225</v>
      </c>
      <c r="U1794">
        <f t="shared" ref="U1794:U1857" si="173">YEAR(S1794)</f>
        <v>2015</v>
      </c>
    </row>
    <row r="1795" spans="1:21" ht="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 s="9">
        <f t="shared" si="169"/>
        <v>1</v>
      </c>
      <c r="Q1795">
        <f t="shared" si="170"/>
        <v>20</v>
      </c>
      <c r="R1795">
        <f t="shared" si="168"/>
        <v>0</v>
      </c>
      <c r="S1795" s="12">
        <f t="shared" si="171"/>
        <v>41940.89166666667</v>
      </c>
      <c r="T1795" s="13">
        <f t="shared" si="172"/>
        <v>41970.933333333334</v>
      </c>
      <c r="U1795">
        <f t="shared" si="173"/>
        <v>2014</v>
      </c>
    </row>
    <row r="1796" spans="1:21" ht="60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 s="9">
        <f t="shared" si="169"/>
        <v>11</v>
      </c>
      <c r="Q1796">
        <f t="shared" si="170"/>
        <v>55.39</v>
      </c>
      <c r="R1796">
        <f t="shared" si="168"/>
        <v>0</v>
      </c>
      <c r="S1796" s="12">
        <f t="shared" si="171"/>
        <v>42011.551180555558</v>
      </c>
      <c r="T1796" s="13">
        <f t="shared" si="172"/>
        <v>42046.551180555558</v>
      </c>
      <c r="U1796">
        <f t="shared" si="173"/>
        <v>2015</v>
      </c>
    </row>
    <row r="1797" spans="1:21" ht="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 s="9">
        <f t="shared" si="169"/>
        <v>39</v>
      </c>
      <c r="Q1797">
        <f t="shared" si="170"/>
        <v>133.9</v>
      </c>
      <c r="R1797">
        <f t="shared" si="168"/>
        <v>0</v>
      </c>
      <c r="S1797" s="12">
        <f t="shared" si="171"/>
        <v>42628.288668981477</v>
      </c>
      <c r="T1797" s="13">
        <f t="shared" si="172"/>
        <v>42657.666666666672</v>
      </c>
      <c r="U1797">
        <f t="shared" si="173"/>
        <v>2016</v>
      </c>
    </row>
    <row r="1798" spans="1:21" ht="60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 s="9">
        <f t="shared" si="169"/>
        <v>22</v>
      </c>
      <c r="Q1798">
        <f t="shared" si="170"/>
        <v>48.72</v>
      </c>
      <c r="R1798">
        <f t="shared" si="168"/>
        <v>0</v>
      </c>
      <c r="S1798" s="12">
        <f t="shared" si="171"/>
        <v>42515.439421296294</v>
      </c>
      <c r="T1798" s="13">
        <f t="shared" si="172"/>
        <v>42575.439421296294</v>
      </c>
      <c r="U1798">
        <f t="shared" si="173"/>
        <v>2016</v>
      </c>
    </row>
    <row r="1799" spans="1:21" ht="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 s="9">
        <f t="shared" si="169"/>
        <v>68</v>
      </c>
      <c r="Q1799">
        <f t="shared" si="170"/>
        <v>48.25</v>
      </c>
      <c r="R1799">
        <f t="shared" si="168"/>
        <v>0</v>
      </c>
      <c r="S1799" s="12">
        <f t="shared" si="171"/>
        <v>42689.56931712963</v>
      </c>
      <c r="T1799" s="13">
        <f t="shared" si="172"/>
        <v>42719.56931712963</v>
      </c>
      <c r="U1799">
        <f t="shared" si="173"/>
        <v>2016</v>
      </c>
    </row>
    <row r="1800" spans="1:21" ht="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 s="9">
        <f t="shared" si="169"/>
        <v>14</v>
      </c>
      <c r="Q1800">
        <f t="shared" si="170"/>
        <v>58.97</v>
      </c>
      <c r="R1800">
        <f t="shared" si="168"/>
        <v>0</v>
      </c>
      <c r="S1800" s="12">
        <f t="shared" si="171"/>
        <v>42344.32677083333</v>
      </c>
      <c r="T1800" s="13">
        <f t="shared" si="172"/>
        <v>42404.32677083333</v>
      </c>
      <c r="U1800">
        <f t="shared" si="173"/>
        <v>2015</v>
      </c>
    </row>
    <row r="1801" spans="1:21" ht="30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 s="9">
        <f t="shared" si="169"/>
        <v>2</v>
      </c>
      <c r="Q1801">
        <f t="shared" si="170"/>
        <v>11.64</v>
      </c>
      <c r="R1801">
        <f t="shared" si="168"/>
        <v>0</v>
      </c>
      <c r="S1801" s="12">
        <f t="shared" si="171"/>
        <v>41934.842685185184</v>
      </c>
      <c r="T1801" s="13">
        <f t="shared" si="172"/>
        <v>41954.884351851855</v>
      </c>
      <c r="U1801">
        <f t="shared" si="173"/>
        <v>2014</v>
      </c>
    </row>
    <row r="1802" spans="1:21" ht="60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 s="9">
        <f t="shared" si="169"/>
        <v>20</v>
      </c>
      <c r="Q1802">
        <f t="shared" si="170"/>
        <v>83.72</v>
      </c>
      <c r="R1802">
        <f t="shared" si="168"/>
        <v>0</v>
      </c>
      <c r="S1802" s="12">
        <f t="shared" si="171"/>
        <v>42623.606134259258</v>
      </c>
      <c r="T1802" s="13">
        <f t="shared" si="172"/>
        <v>42653.606134259258</v>
      </c>
      <c r="U1802">
        <f t="shared" si="173"/>
        <v>2016</v>
      </c>
    </row>
    <row r="1803" spans="1:21" ht="60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 s="9">
        <f t="shared" si="169"/>
        <v>14</v>
      </c>
      <c r="Q1803">
        <f t="shared" si="170"/>
        <v>63.65</v>
      </c>
      <c r="R1803">
        <f t="shared" si="168"/>
        <v>0</v>
      </c>
      <c r="S1803" s="12">
        <f t="shared" si="171"/>
        <v>42321.660509259258</v>
      </c>
      <c r="T1803" s="13">
        <f t="shared" si="172"/>
        <v>42353.506944444445</v>
      </c>
      <c r="U1803">
        <f t="shared" si="173"/>
        <v>2015</v>
      </c>
    </row>
    <row r="1804" spans="1:21" ht="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 s="9">
        <f t="shared" si="169"/>
        <v>48</v>
      </c>
      <c r="Q1804">
        <f t="shared" si="170"/>
        <v>94.28</v>
      </c>
      <c r="R1804">
        <f t="shared" si="168"/>
        <v>0</v>
      </c>
      <c r="S1804" s="12">
        <f t="shared" si="171"/>
        <v>42159.47256944445</v>
      </c>
      <c r="T1804" s="13">
        <f t="shared" si="172"/>
        <v>42182.915972222225</v>
      </c>
      <c r="U1804">
        <f t="shared" si="173"/>
        <v>2015</v>
      </c>
    </row>
    <row r="1805" spans="1:21" ht="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 s="9">
        <f t="shared" si="169"/>
        <v>31</v>
      </c>
      <c r="Q1805">
        <f t="shared" si="170"/>
        <v>71.87</v>
      </c>
      <c r="R1805">
        <f t="shared" si="168"/>
        <v>0</v>
      </c>
      <c r="S1805" s="12">
        <f t="shared" si="171"/>
        <v>42018.071550925932</v>
      </c>
      <c r="T1805" s="13">
        <f t="shared" si="172"/>
        <v>42049.071550925932</v>
      </c>
      <c r="U1805">
        <f t="shared" si="173"/>
        <v>2015</v>
      </c>
    </row>
    <row r="1806" spans="1:21" ht="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 s="9">
        <f t="shared" si="169"/>
        <v>35</v>
      </c>
      <c r="Q1806">
        <f t="shared" si="170"/>
        <v>104.85</v>
      </c>
      <c r="R1806">
        <f t="shared" si="168"/>
        <v>0</v>
      </c>
      <c r="S1806" s="12">
        <f t="shared" si="171"/>
        <v>42282.678287037037</v>
      </c>
      <c r="T1806" s="13">
        <f t="shared" si="172"/>
        <v>42322.719953703709</v>
      </c>
      <c r="U1806">
        <f t="shared" si="173"/>
        <v>2015</v>
      </c>
    </row>
    <row r="1807" spans="1:21" ht="60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 s="9">
        <f t="shared" si="169"/>
        <v>36</v>
      </c>
      <c r="Q1807">
        <f t="shared" si="170"/>
        <v>67.14</v>
      </c>
      <c r="R1807">
        <f t="shared" si="168"/>
        <v>0</v>
      </c>
      <c r="S1807" s="12">
        <f t="shared" si="171"/>
        <v>42247.803912037038</v>
      </c>
      <c r="T1807" s="13">
        <f t="shared" si="172"/>
        <v>42279.75</v>
      </c>
      <c r="U1807">
        <f t="shared" si="173"/>
        <v>2015</v>
      </c>
    </row>
    <row r="1808" spans="1:21" ht="60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 s="9">
        <f t="shared" si="169"/>
        <v>3</v>
      </c>
      <c r="Q1808">
        <f t="shared" si="170"/>
        <v>73.88</v>
      </c>
      <c r="R1808">
        <f t="shared" si="168"/>
        <v>0</v>
      </c>
      <c r="S1808" s="12">
        <f t="shared" si="171"/>
        <v>41877.638298611113</v>
      </c>
      <c r="T1808" s="13">
        <f t="shared" si="172"/>
        <v>41912.638298611113</v>
      </c>
      <c r="U1808">
        <f t="shared" si="173"/>
        <v>2014</v>
      </c>
    </row>
    <row r="1809" spans="1:21" ht="30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 s="9">
        <f t="shared" si="169"/>
        <v>11</v>
      </c>
      <c r="Q1809">
        <f t="shared" si="170"/>
        <v>69.13</v>
      </c>
      <c r="R1809">
        <f t="shared" si="168"/>
        <v>0</v>
      </c>
      <c r="S1809" s="12">
        <f t="shared" si="171"/>
        <v>41880.068437499998</v>
      </c>
      <c r="T1809" s="13">
        <f t="shared" si="172"/>
        <v>41910.068437499998</v>
      </c>
      <c r="U1809">
        <f t="shared" si="173"/>
        <v>2014</v>
      </c>
    </row>
    <row r="1810" spans="1:21" ht="60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 s="9">
        <f t="shared" si="169"/>
        <v>41</v>
      </c>
      <c r="Q1810">
        <f t="shared" si="170"/>
        <v>120.77</v>
      </c>
      <c r="R1810">
        <f t="shared" si="168"/>
        <v>0</v>
      </c>
      <c r="S1810" s="12">
        <f t="shared" si="171"/>
        <v>42742.680902777778</v>
      </c>
      <c r="T1810" s="13">
        <f t="shared" si="172"/>
        <v>42777.680902777778</v>
      </c>
      <c r="U1810">
        <f t="shared" si="173"/>
        <v>2017</v>
      </c>
    </row>
    <row r="1811" spans="1:21" ht="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 s="9">
        <f t="shared" si="169"/>
        <v>11</v>
      </c>
      <c r="Q1811">
        <f t="shared" si="170"/>
        <v>42.22</v>
      </c>
      <c r="R1811">
        <f t="shared" si="168"/>
        <v>0</v>
      </c>
      <c r="S1811" s="12">
        <f t="shared" si="171"/>
        <v>42029.907858796301</v>
      </c>
      <c r="T1811" s="13">
        <f t="shared" si="172"/>
        <v>42064.907858796301</v>
      </c>
      <c r="U1811">
        <f t="shared" si="173"/>
        <v>2015</v>
      </c>
    </row>
    <row r="1812" spans="1:21" ht="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 s="9">
        <f t="shared" si="169"/>
        <v>3</v>
      </c>
      <c r="Q1812">
        <f t="shared" si="170"/>
        <v>7.5</v>
      </c>
      <c r="R1812">
        <f t="shared" si="168"/>
        <v>1</v>
      </c>
      <c r="S1812" s="12">
        <f t="shared" si="171"/>
        <v>41860.91002314815</v>
      </c>
      <c r="T1812" s="13">
        <f t="shared" si="172"/>
        <v>41872.91002314815</v>
      </c>
      <c r="U1812">
        <f t="shared" si="173"/>
        <v>2014</v>
      </c>
    </row>
    <row r="1813" spans="1:21" ht="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 s="9">
        <f t="shared" si="169"/>
        <v>0</v>
      </c>
      <c r="Q1813">
        <f t="shared" si="170"/>
        <v>1.54</v>
      </c>
      <c r="R1813">
        <f t="shared" si="168"/>
        <v>0</v>
      </c>
      <c r="S1813" s="12">
        <f t="shared" si="171"/>
        <v>41876.433680555558</v>
      </c>
      <c r="T1813" s="13">
        <f t="shared" si="172"/>
        <v>41936.166666666664</v>
      </c>
      <c r="U1813">
        <f t="shared" si="173"/>
        <v>2014</v>
      </c>
    </row>
    <row r="1814" spans="1:21" ht="60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 s="9">
        <f t="shared" si="169"/>
        <v>13</v>
      </c>
      <c r="Q1814">
        <f t="shared" si="170"/>
        <v>37.61</v>
      </c>
      <c r="R1814">
        <f t="shared" si="168"/>
        <v>0</v>
      </c>
      <c r="S1814" s="12">
        <f t="shared" si="171"/>
        <v>42524.318703703699</v>
      </c>
      <c r="T1814" s="13">
        <f t="shared" si="172"/>
        <v>42554.318703703699</v>
      </c>
      <c r="U1814">
        <f t="shared" si="173"/>
        <v>2016</v>
      </c>
    </row>
    <row r="1815" spans="1:21" ht="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 t="s">
        <v>7235</v>
      </c>
      <c r="M1815" t="b">
        <v>0</v>
      </c>
      <c r="N1815" t="s">
        <v>8294</v>
      </c>
      <c r="O1815" t="s">
        <v>8295</v>
      </c>
      <c r="P1815" s="9">
        <f t="shared" si="169"/>
        <v>0</v>
      </c>
      <c r="Q1815">
        <f t="shared" si="170"/>
        <v>0</v>
      </c>
      <c r="R1815">
        <f t="shared" si="168"/>
        <v>0</v>
      </c>
      <c r="S1815" s="12">
        <f t="shared" si="171"/>
        <v>41829.889027777775</v>
      </c>
      <c r="T1815" s="13">
        <f t="shared" si="172"/>
        <v>41859.889027777775</v>
      </c>
      <c r="U1815">
        <f t="shared" si="173"/>
        <v>2014</v>
      </c>
    </row>
    <row r="1816" spans="1:21" ht="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 s="9">
        <f t="shared" si="169"/>
        <v>49</v>
      </c>
      <c r="Q1816">
        <f t="shared" si="170"/>
        <v>42.16</v>
      </c>
      <c r="R1816">
        <f t="shared" si="168"/>
        <v>0</v>
      </c>
      <c r="S1816" s="12">
        <f t="shared" si="171"/>
        <v>42033.314074074078</v>
      </c>
      <c r="T1816" s="13">
        <f t="shared" si="172"/>
        <v>42063.314074074078</v>
      </c>
      <c r="U1816">
        <f t="shared" si="173"/>
        <v>2015</v>
      </c>
    </row>
    <row r="1817" spans="1:21" ht="60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 t="s">
        <v>7235</v>
      </c>
      <c r="M1817" t="b">
        <v>0</v>
      </c>
      <c r="N1817" t="s">
        <v>8294</v>
      </c>
      <c r="O1817" t="s">
        <v>8295</v>
      </c>
      <c r="P1817" s="9">
        <f t="shared" si="169"/>
        <v>0</v>
      </c>
      <c r="Q1817">
        <f t="shared" si="170"/>
        <v>0</v>
      </c>
      <c r="R1817">
        <f t="shared" si="168"/>
        <v>0</v>
      </c>
      <c r="S1817" s="12">
        <f t="shared" si="171"/>
        <v>42172.906678240746</v>
      </c>
      <c r="T1817" s="13">
        <f t="shared" si="172"/>
        <v>42186.906678240746</v>
      </c>
      <c r="U1817">
        <f t="shared" si="173"/>
        <v>2015</v>
      </c>
    </row>
    <row r="1818" spans="1:21" ht="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 s="9">
        <f t="shared" si="169"/>
        <v>2</v>
      </c>
      <c r="Q1818">
        <f t="shared" si="170"/>
        <v>84.83</v>
      </c>
      <c r="R1818">
        <f t="shared" ref="R1818:R1881" si="174">IF(D1818&lt;1000,1,0)</f>
        <v>0</v>
      </c>
      <c r="S1818" s="12">
        <f t="shared" si="171"/>
        <v>42548.876192129625</v>
      </c>
      <c r="T1818" s="13">
        <f t="shared" si="172"/>
        <v>42576.791666666672</v>
      </c>
      <c r="U1818">
        <f t="shared" si="173"/>
        <v>2016</v>
      </c>
    </row>
    <row r="1819" spans="1:21" ht="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 s="9">
        <f t="shared" si="169"/>
        <v>52</v>
      </c>
      <c r="Q1819">
        <f t="shared" si="170"/>
        <v>94.19</v>
      </c>
      <c r="R1819">
        <f t="shared" si="174"/>
        <v>0</v>
      </c>
      <c r="S1819" s="12">
        <f t="shared" si="171"/>
        <v>42705.662118055552</v>
      </c>
      <c r="T1819" s="13">
        <f t="shared" si="172"/>
        <v>42765.290972222225</v>
      </c>
      <c r="U1819">
        <f t="shared" si="173"/>
        <v>2016</v>
      </c>
    </row>
    <row r="1820" spans="1:21" ht="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 t="s">
        <v>7235</v>
      </c>
      <c r="M1820" t="b">
        <v>0</v>
      </c>
      <c r="N1820" t="s">
        <v>8294</v>
      </c>
      <c r="O1820" t="s">
        <v>8295</v>
      </c>
      <c r="P1820" s="9">
        <f t="shared" si="169"/>
        <v>0</v>
      </c>
      <c r="Q1820">
        <f t="shared" si="170"/>
        <v>0</v>
      </c>
      <c r="R1820">
        <f t="shared" si="174"/>
        <v>0</v>
      </c>
      <c r="S1820" s="12">
        <f t="shared" si="171"/>
        <v>42067.234375</v>
      </c>
      <c r="T1820" s="13">
        <f t="shared" si="172"/>
        <v>42097.192708333328</v>
      </c>
      <c r="U1820">
        <f t="shared" si="173"/>
        <v>2015</v>
      </c>
    </row>
    <row r="1821" spans="1:21" ht="60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 s="9">
        <f t="shared" si="169"/>
        <v>2</v>
      </c>
      <c r="Q1821">
        <f t="shared" si="170"/>
        <v>6.25</v>
      </c>
      <c r="R1821">
        <f t="shared" si="174"/>
        <v>0</v>
      </c>
      <c r="S1821" s="12">
        <f t="shared" si="171"/>
        <v>41820.752268518518</v>
      </c>
      <c r="T1821" s="13">
        <f t="shared" si="172"/>
        <v>41850.752268518518</v>
      </c>
      <c r="U1821">
        <f t="shared" si="173"/>
        <v>2014</v>
      </c>
    </row>
    <row r="1822" spans="1:21" ht="60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 s="9">
        <f t="shared" si="169"/>
        <v>7</v>
      </c>
      <c r="Q1822">
        <f t="shared" si="170"/>
        <v>213.38</v>
      </c>
      <c r="R1822">
        <f t="shared" si="174"/>
        <v>0</v>
      </c>
      <c r="S1822" s="12">
        <f t="shared" si="171"/>
        <v>42065.084375000006</v>
      </c>
      <c r="T1822" s="13">
        <f t="shared" si="172"/>
        <v>42095.042708333334</v>
      </c>
      <c r="U1822">
        <f t="shared" si="173"/>
        <v>2015</v>
      </c>
    </row>
    <row r="1823" spans="1:21" ht="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 s="9">
        <f t="shared" si="169"/>
        <v>135</v>
      </c>
      <c r="Q1823">
        <f t="shared" si="170"/>
        <v>59.16</v>
      </c>
      <c r="R1823">
        <f t="shared" si="174"/>
        <v>0</v>
      </c>
      <c r="S1823" s="12">
        <f t="shared" si="171"/>
        <v>40926.319062499999</v>
      </c>
      <c r="T1823" s="13">
        <f t="shared" si="172"/>
        <v>40971.319062499999</v>
      </c>
      <c r="U1823">
        <f t="shared" si="173"/>
        <v>2012</v>
      </c>
    </row>
    <row r="1824" spans="1:21" ht="30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 s="9">
        <f t="shared" si="169"/>
        <v>100</v>
      </c>
      <c r="Q1824">
        <f t="shared" si="170"/>
        <v>27.27</v>
      </c>
      <c r="R1824">
        <f t="shared" si="174"/>
        <v>1</v>
      </c>
      <c r="S1824" s="12">
        <f t="shared" si="171"/>
        <v>41634.797013888885</v>
      </c>
      <c r="T1824" s="13">
        <f t="shared" si="172"/>
        <v>41670.792361111111</v>
      </c>
      <c r="U1824">
        <f t="shared" si="173"/>
        <v>2013</v>
      </c>
    </row>
    <row r="1825" spans="1:21" ht="60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 s="9">
        <f t="shared" si="169"/>
        <v>116</v>
      </c>
      <c r="Q1825">
        <f t="shared" si="170"/>
        <v>24.58</v>
      </c>
      <c r="R1825">
        <f t="shared" si="174"/>
        <v>1</v>
      </c>
      <c r="S1825" s="12">
        <f t="shared" si="171"/>
        <v>41176.684907407405</v>
      </c>
      <c r="T1825" s="13">
        <f t="shared" si="172"/>
        <v>41206.684907407405</v>
      </c>
      <c r="U1825">
        <f t="shared" si="173"/>
        <v>2012</v>
      </c>
    </row>
    <row r="1826" spans="1:2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 s="9">
        <f t="shared" si="169"/>
        <v>100</v>
      </c>
      <c r="Q1826">
        <f t="shared" si="170"/>
        <v>75.05</v>
      </c>
      <c r="R1826">
        <f t="shared" si="174"/>
        <v>0</v>
      </c>
      <c r="S1826" s="12">
        <f t="shared" si="171"/>
        <v>41626.916284722225</v>
      </c>
      <c r="T1826" s="13">
        <f t="shared" si="172"/>
        <v>41647.088888888888</v>
      </c>
      <c r="U1826">
        <f t="shared" si="173"/>
        <v>2013</v>
      </c>
    </row>
    <row r="1827" spans="1:21" ht="60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 s="9">
        <f t="shared" si="169"/>
        <v>105</v>
      </c>
      <c r="Q1827">
        <f t="shared" si="170"/>
        <v>42.02</v>
      </c>
      <c r="R1827">
        <f t="shared" si="174"/>
        <v>0</v>
      </c>
      <c r="S1827" s="12">
        <f t="shared" si="171"/>
        <v>41443.83452546296</v>
      </c>
      <c r="T1827" s="13">
        <f t="shared" si="172"/>
        <v>41466.83452546296</v>
      </c>
      <c r="U1827">
        <f t="shared" si="173"/>
        <v>2013</v>
      </c>
    </row>
    <row r="1828" spans="1:21" ht="30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 s="9">
        <f t="shared" si="169"/>
        <v>101</v>
      </c>
      <c r="Q1828">
        <f t="shared" si="170"/>
        <v>53.16</v>
      </c>
      <c r="R1828">
        <f t="shared" si="174"/>
        <v>0</v>
      </c>
      <c r="S1828" s="12">
        <f t="shared" si="171"/>
        <v>41657.923807870371</v>
      </c>
      <c r="T1828" s="13">
        <f t="shared" si="172"/>
        <v>41687.923807870371</v>
      </c>
      <c r="U1828">
        <f t="shared" si="173"/>
        <v>2014</v>
      </c>
    </row>
    <row r="1829" spans="1:21" ht="60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 s="9">
        <f t="shared" si="169"/>
        <v>101</v>
      </c>
      <c r="Q1829">
        <f t="shared" si="170"/>
        <v>83.89</v>
      </c>
      <c r="R1829">
        <f t="shared" si="174"/>
        <v>0</v>
      </c>
      <c r="S1829" s="12">
        <f t="shared" si="171"/>
        <v>40555.325937499998</v>
      </c>
      <c r="T1829" s="13">
        <f t="shared" si="172"/>
        <v>40605.325937499998</v>
      </c>
      <c r="U1829">
        <f t="shared" si="173"/>
        <v>2011</v>
      </c>
    </row>
    <row r="1830" spans="1:21" ht="60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 s="9">
        <f t="shared" si="169"/>
        <v>100</v>
      </c>
      <c r="Q1830">
        <f t="shared" si="170"/>
        <v>417.33</v>
      </c>
      <c r="R1830">
        <f t="shared" si="174"/>
        <v>0</v>
      </c>
      <c r="S1830" s="12">
        <f t="shared" si="171"/>
        <v>41736.899652777778</v>
      </c>
      <c r="T1830" s="13">
        <f t="shared" si="172"/>
        <v>41768.916666666664</v>
      </c>
      <c r="U1830">
        <f t="shared" si="173"/>
        <v>2014</v>
      </c>
    </row>
    <row r="1831" spans="1:21" ht="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 s="9">
        <f t="shared" si="169"/>
        <v>167</v>
      </c>
      <c r="Q1831">
        <f t="shared" si="170"/>
        <v>75.77</v>
      </c>
      <c r="R1831">
        <f t="shared" si="174"/>
        <v>0</v>
      </c>
      <c r="S1831" s="12">
        <f t="shared" si="171"/>
        <v>40516.087627314817</v>
      </c>
      <c r="T1831" s="13">
        <f t="shared" si="172"/>
        <v>40564.916666666664</v>
      </c>
      <c r="U1831">
        <f t="shared" si="173"/>
        <v>2010</v>
      </c>
    </row>
    <row r="1832" spans="1:21" ht="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 s="9">
        <f t="shared" si="169"/>
        <v>102</v>
      </c>
      <c r="Q1832">
        <f t="shared" si="170"/>
        <v>67.39</v>
      </c>
      <c r="R1832">
        <f t="shared" si="174"/>
        <v>0</v>
      </c>
      <c r="S1832" s="12">
        <f t="shared" si="171"/>
        <v>41664.684108796297</v>
      </c>
      <c r="T1832" s="13">
        <f t="shared" si="172"/>
        <v>41694.684108796297</v>
      </c>
      <c r="U1832">
        <f t="shared" si="173"/>
        <v>2014</v>
      </c>
    </row>
    <row r="1833" spans="1:21" ht="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 s="9">
        <f t="shared" si="169"/>
        <v>103</v>
      </c>
      <c r="Q1833">
        <f t="shared" si="170"/>
        <v>73.569999999999993</v>
      </c>
      <c r="R1833">
        <f t="shared" si="174"/>
        <v>0</v>
      </c>
      <c r="S1833" s="12">
        <f t="shared" si="171"/>
        <v>41026.996099537035</v>
      </c>
      <c r="T1833" s="13">
        <f t="shared" si="172"/>
        <v>41041.996099537035</v>
      </c>
      <c r="U1833">
        <f t="shared" si="173"/>
        <v>2012</v>
      </c>
    </row>
    <row r="1834" spans="1:21" ht="60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 s="9">
        <f t="shared" si="169"/>
        <v>143</v>
      </c>
      <c r="Q1834">
        <f t="shared" si="170"/>
        <v>25</v>
      </c>
      <c r="R1834">
        <f t="shared" si="174"/>
        <v>1</v>
      </c>
      <c r="S1834" s="12">
        <f t="shared" si="171"/>
        <v>40576.539664351854</v>
      </c>
      <c r="T1834" s="13">
        <f t="shared" si="172"/>
        <v>40606.539664351854</v>
      </c>
      <c r="U1834">
        <f t="shared" si="173"/>
        <v>2011</v>
      </c>
    </row>
    <row r="1835" spans="1:21" ht="60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 s="9">
        <f t="shared" si="169"/>
        <v>263</v>
      </c>
      <c r="Q1835">
        <f t="shared" si="170"/>
        <v>42</v>
      </c>
      <c r="R1835">
        <f t="shared" si="174"/>
        <v>1</v>
      </c>
      <c r="S1835" s="12">
        <f t="shared" si="171"/>
        <v>41303.044016203705</v>
      </c>
      <c r="T1835" s="13">
        <f t="shared" si="172"/>
        <v>41335.332638888889</v>
      </c>
      <c r="U1835">
        <f t="shared" si="173"/>
        <v>2013</v>
      </c>
    </row>
    <row r="1836" spans="1:21" ht="30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 s="9">
        <f t="shared" si="169"/>
        <v>118</v>
      </c>
      <c r="Q1836">
        <f t="shared" si="170"/>
        <v>131.16999999999999</v>
      </c>
      <c r="R1836">
        <f t="shared" si="174"/>
        <v>0</v>
      </c>
      <c r="S1836" s="12">
        <f t="shared" si="171"/>
        <v>41988.964062500003</v>
      </c>
      <c r="T1836" s="13">
        <f t="shared" si="172"/>
        <v>42028.964062500003</v>
      </c>
      <c r="U1836">
        <f t="shared" si="173"/>
        <v>2014</v>
      </c>
    </row>
    <row r="1837" spans="1:21" ht="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 s="9">
        <f t="shared" si="169"/>
        <v>104</v>
      </c>
      <c r="Q1837">
        <f t="shared" si="170"/>
        <v>47.27</v>
      </c>
      <c r="R1837">
        <f t="shared" si="174"/>
        <v>1</v>
      </c>
      <c r="S1837" s="12">
        <f t="shared" si="171"/>
        <v>42430.702210648145</v>
      </c>
      <c r="T1837" s="13">
        <f t="shared" si="172"/>
        <v>42460.660543981481</v>
      </c>
      <c r="U1837">
        <f t="shared" si="173"/>
        <v>2016</v>
      </c>
    </row>
    <row r="1838" spans="1:21" ht="30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 s="9">
        <f t="shared" si="169"/>
        <v>200</v>
      </c>
      <c r="Q1838">
        <f t="shared" si="170"/>
        <v>182.13</v>
      </c>
      <c r="R1838">
        <f t="shared" si="174"/>
        <v>0</v>
      </c>
      <c r="S1838" s="12">
        <f t="shared" si="171"/>
        <v>41305.809363425928</v>
      </c>
      <c r="T1838" s="13">
        <f t="shared" si="172"/>
        <v>41322.809363425928</v>
      </c>
      <c r="U1838">
        <f t="shared" si="173"/>
        <v>2013</v>
      </c>
    </row>
    <row r="1839" spans="1:21" ht="60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 s="9">
        <f t="shared" si="169"/>
        <v>307</v>
      </c>
      <c r="Q1839">
        <f t="shared" si="170"/>
        <v>61.37</v>
      </c>
      <c r="R1839">
        <f t="shared" si="174"/>
        <v>1</v>
      </c>
      <c r="S1839" s="12">
        <f t="shared" si="171"/>
        <v>40926.047858796301</v>
      </c>
      <c r="T1839" s="13">
        <f t="shared" si="172"/>
        <v>40986.006192129629</v>
      </c>
      <c r="U1839">
        <f t="shared" si="173"/>
        <v>2012</v>
      </c>
    </row>
    <row r="1840" spans="1:21" ht="60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 s="9">
        <f t="shared" si="169"/>
        <v>100</v>
      </c>
      <c r="Q1840">
        <f t="shared" si="170"/>
        <v>35.770000000000003</v>
      </c>
      <c r="R1840">
        <f t="shared" si="174"/>
        <v>0</v>
      </c>
      <c r="S1840" s="12">
        <f t="shared" si="171"/>
        <v>40788.786539351851</v>
      </c>
      <c r="T1840" s="13">
        <f t="shared" si="172"/>
        <v>40817.125</v>
      </c>
      <c r="U1840">
        <f t="shared" si="173"/>
        <v>2011</v>
      </c>
    </row>
    <row r="1841" spans="1:21" ht="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 s="9">
        <f t="shared" si="169"/>
        <v>205</v>
      </c>
      <c r="Q1841">
        <f t="shared" si="170"/>
        <v>45.62</v>
      </c>
      <c r="R1841">
        <f t="shared" si="174"/>
        <v>0</v>
      </c>
      <c r="S1841" s="12">
        <f t="shared" si="171"/>
        <v>42614.722013888888</v>
      </c>
      <c r="T1841" s="13">
        <f t="shared" si="172"/>
        <v>42644.722013888888</v>
      </c>
      <c r="U1841">
        <f t="shared" si="173"/>
        <v>2016</v>
      </c>
    </row>
    <row r="1842" spans="1:21" ht="60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 s="9">
        <f t="shared" si="169"/>
        <v>109</v>
      </c>
      <c r="Q1842">
        <f t="shared" si="170"/>
        <v>75.38</v>
      </c>
      <c r="R1842">
        <f t="shared" si="174"/>
        <v>1</v>
      </c>
      <c r="S1842" s="12">
        <f t="shared" si="171"/>
        <v>41382.096180555556</v>
      </c>
      <c r="T1842" s="13">
        <f t="shared" si="172"/>
        <v>41401.207638888889</v>
      </c>
      <c r="U1842">
        <f t="shared" si="173"/>
        <v>2013</v>
      </c>
    </row>
    <row r="1843" spans="1:21" ht="30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 s="9">
        <f t="shared" si="169"/>
        <v>102</v>
      </c>
      <c r="Q1843">
        <f t="shared" si="170"/>
        <v>50.88</v>
      </c>
      <c r="R1843">
        <f t="shared" si="174"/>
        <v>0</v>
      </c>
      <c r="S1843" s="12">
        <f t="shared" si="171"/>
        <v>41745.84542824074</v>
      </c>
      <c r="T1843" s="13">
        <f t="shared" si="172"/>
        <v>41779.207638888889</v>
      </c>
      <c r="U1843">
        <f t="shared" si="173"/>
        <v>2014</v>
      </c>
    </row>
    <row r="1844" spans="1:21" ht="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 s="9">
        <f t="shared" si="169"/>
        <v>125</v>
      </c>
      <c r="Q1844">
        <f t="shared" si="170"/>
        <v>119.29</v>
      </c>
      <c r="R1844">
        <f t="shared" si="174"/>
        <v>0</v>
      </c>
      <c r="S1844" s="12">
        <f t="shared" si="171"/>
        <v>42031.631724537037</v>
      </c>
      <c r="T1844" s="13">
        <f t="shared" si="172"/>
        <v>42065.249305555553</v>
      </c>
      <c r="U1844">
        <f t="shared" si="173"/>
        <v>2015</v>
      </c>
    </row>
    <row r="1845" spans="1:21" ht="60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 s="9">
        <f t="shared" si="169"/>
        <v>124</v>
      </c>
      <c r="Q1845">
        <f t="shared" si="170"/>
        <v>92.54</v>
      </c>
      <c r="R1845">
        <f t="shared" si="174"/>
        <v>0</v>
      </c>
      <c r="S1845" s="12">
        <f t="shared" si="171"/>
        <v>40564.994837962964</v>
      </c>
      <c r="T1845" s="13">
        <f t="shared" si="172"/>
        <v>40594.994837962964</v>
      </c>
      <c r="U1845">
        <f t="shared" si="173"/>
        <v>2011</v>
      </c>
    </row>
    <row r="1846" spans="1:21" ht="60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 s="9">
        <f t="shared" si="169"/>
        <v>101</v>
      </c>
      <c r="Q1846">
        <f t="shared" si="170"/>
        <v>76.05</v>
      </c>
      <c r="R1846">
        <f t="shared" si="174"/>
        <v>0</v>
      </c>
      <c r="S1846" s="12">
        <f t="shared" si="171"/>
        <v>40666.973541666666</v>
      </c>
      <c r="T1846" s="13">
        <f t="shared" si="172"/>
        <v>40705.125</v>
      </c>
      <c r="U1846">
        <f t="shared" si="173"/>
        <v>2011</v>
      </c>
    </row>
    <row r="1847" spans="1:21" ht="90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 s="9">
        <f t="shared" si="169"/>
        <v>100</v>
      </c>
      <c r="Q1847">
        <f t="shared" si="170"/>
        <v>52.63</v>
      </c>
      <c r="R1847">
        <f t="shared" si="174"/>
        <v>0</v>
      </c>
      <c r="S1847" s="12">
        <f t="shared" si="171"/>
        <v>42523.333310185189</v>
      </c>
      <c r="T1847" s="13">
        <f t="shared" si="172"/>
        <v>42538.204861111109</v>
      </c>
      <c r="U1847">
        <f t="shared" si="173"/>
        <v>2016</v>
      </c>
    </row>
    <row r="1848" spans="1:21" ht="60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 s="9">
        <f t="shared" si="169"/>
        <v>138</v>
      </c>
      <c r="Q1848">
        <f t="shared" si="170"/>
        <v>98.99</v>
      </c>
      <c r="R1848">
        <f t="shared" si="174"/>
        <v>0</v>
      </c>
      <c r="S1848" s="12">
        <f t="shared" si="171"/>
        <v>41228.650196759263</v>
      </c>
      <c r="T1848" s="13">
        <f t="shared" si="172"/>
        <v>41258.650196759263</v>
      </c>
      <c r="U1848">
        <f t="shared" si="173"/>
        <v>2012</v>
      </c>
    </row>
    <row r="1849" spans="1:21" ht="60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 s="9">
        <f t="shared" si="169"/>
        <v>121</v>
      </c>
      <c r="Q1849">
        <f t="shared" si="170"/>
        <v>79.53</v>
      </c>
      <c r="R1849">
        <f t="shared" si="174"/>
        <v>0</v>
      </c>
      <c r="S1849" s="12">
        <f t="shared" si="171"/>
        <v>42094.236481481479</v>
      </c>
      <c r="T1849" s="13">
        <f t="shared" si="172"/>
        <v>42115.236481481479</v>
      </c>
      <c r="U1849">
        <f t="shared" si="173"/>
        <v>2015</v>
      </c>
    </row>
    <row r="1850" spans="1:21" ht="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 s="9">
        <f t="shared" si="169"/>
        <v>107</v>
      </c>
      <c r="Q1850">
        <f t="shared" si="170"/>
        <v>134.21</v>
      </c>
      <c r="R1850">
        <f t="shared" si="174"/>
        <v>0</v>
      </c>
      <c r="S1850" s="12">
        <f t="shared" si="171"/>
        <v>40691.788055555553</v>
      </c>
      <c r="T1850" s="13">
        <f t="shared" si="172"/>
        <v>40755.290972222225</v>
      </c>
      <c r="U1850">
        <f t="shared" si="173"/>
        <v>2011</v>
      </c>
    </row>
    <row r="1851" spans="1:21" ht="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 s="9">
        <f t="shared" si="169"/>
        <v>100</v>
      </c>
      <c r="Q1851">
        <f t="shared" si="170"/>
        <v>37.630000000000003</v>
      </c>
      <c r="R1851">
        <f t="shared" si="174"/>
        <v>1</v>
      </c>
      <c r="S1851" s="12">
        <f t="shared" si="171"/>
        <v>41169.845590277779</v>
      </c>
      <c r="T1851" s="13">
        <f t="shared" si="172"/>
        <v>41199.845590277779</v>
      </c>
      <c r="U1851">
        <f t="shared" si="173"/>
        <v>2012</v>
      </c>
    </row>
    <row r="1852" spans="1:21" ht="60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 s="9">
        <f t="shared" si="169"/>
        <v>102</v>
      </c>
      <c r="Q1852">
        <f t="shared" si="170"/>
        <v>51.04</v>
      </c>
      <c r="R1852">
        <f t="shared" si="174"/>
        <v>0</v>
      </c>
      <c r="S1852" s="12">
        <f t="shared" si="171"/>
        <v>41800.959490740745</v>
      </c>
      <c r="T1852" s="13">
        <f t="shared" si="172"/>
        <v>41830.959490740745</v>
      </c>
      <c r="U1852">
        <f t="shared" si="173"/>
        <v>2014</v>
      </c>
    </row>
    <row r="1853" spans="1:21" ht="60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 s="9">
        <f t="shared" si="169"/>
        <v>100</v>
      </c>
      <c r="Q1853">
        <f t="shared" si="170"/>
        <v>50.04</v>
      </c>
      <c r="R1853">
        <f t="shared" si="174"/>
        <v>0</v>
      </c>
      <c r="S1853" s="12">
        <f t="shared" si="171"/>
        <v>41827.906689814816</v>
      </c>
      <c r="T1853" s="13">
        <f t="shared" si="172"/>
        <v>41848.041666666664</v>
      </c>
      <c r="U1853">
        <f t="shared" si="173"/>
        <v>2014</v>
      </c>
    </row>
    <row r="1854" spans="1:21" ht="60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 s="9">
        <f t="shared" si="169"/>
        <v>117</v>
      </c>
      <c r="Q1854">
        <f t="shared" si="170"/>
        <v>133.93</v>
      </c>
      <c r="R1854">
        <f t="shared" si="174"/>
        <v>0</v>
      </c>
      <c r="S1854" s="12">
        <f t="shared" si="171"/>
        <v>42081.77143518519</v>
      </c>
      <c r="T1854" s="13">
        <f t="shared" si="172"/>
        <v>42119</v>
      </c>
      <c r="U1854">
        <f t="shared" si="173"/>
        <v>2015</v>
      </c>
    </row>
    <row r="1855" spans="1:21" ht="60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 s="9">
        <f t="shared" si="169"/>
        <v>102</v>
      </c>
      <c r="Q1855">
        <f t="shared" si="170"/>
        <v>58.21</v>
      </c>
      <c r="R1855">
        <f t="shared" si="174"/>
        <v>1</v>
      </c>
      <c r="S1855" s="12">
        <f t="shared" si="171"/>
        <v>41177.060381944444</v>
      </c>
      <c r="T1855" s="13">
        <f t="shared" si="172"/>
        <v>41227.102048611108</v>
      </c>
      <c r="U1855">
        <f t="shared" si="173"/>
        <v>2012</v>
      </c>
    </row>
    <row r="1856" spans="1:21" ht="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 s="9">
        <f t="shared" si="169"/>
        <v>102</v>
      </c>
      <c r="Q1856">
        <f t="shared" si="170"/>
        <v>88.04</v>
      </c>
      <c r="R1856">
        <f t="shared" si="174"/>
        <v>0</v>
      </c>
      <c r="S1856" s="12">
        <f t="shared" si="171"/>
        <v>41388.021261574075</v>
      </c>
      <c r="T1856" s="13">
        <f t="shared" si="172"/>
        <v>41418.021261574075</v>
      </c>
      <c r="U1856">
        <f t="shared" si="173"/>
        <v>2013</v>
      </c>
    </row>
    <row r="1857" spans="1:21" ht="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 s="9">
        <f t="shared" si="169"/>
        <v>154</v>
      </c>
      <c r="Q1857">
        <f t="shared" si="170"/>
        <v>70.58</v>
      </c>
      <c r="R1857">
        <f t="shared" si="174"/>
        <v>0</v>
      </c>
      <c r="S1857" s="12">
        <f t="shared" si="171"/>
        <v>41600.538657407407</v>
      </c>
      <c r="T1857" s="13">
        <f t="shared" si="172"/>
        <v>41645.538657407407</v>
      </c>
      <c r="U1857">
        <f t="shared" si="173"/>
        <v>2013</v>
      </c>
    </row>
    <row r="1858" spans="1:21" ht="60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 s="9">
        <f t="shared" ref="P1858:P1921" si="175">ROUND(E1858/D1858*100,0)</f>
        <v>101</v>
      </c>
      <c r="Q1858">
        <f t="shared" ref="Q1858:Q1921" si="176">IFERROR(ROUND(E1858/L1858,2),0)</f>
        <v>53.29</v>
      </c>
      <c r="R1858">
        <f t="shared" si="174"/>
        <v>0</v>
      </c>
      <c r="S1858" s="12">
        <f t="shared" ref="S1858:S1921" si="177">(((J1858/60)/60)/24)+DATE(1970,1,1)</f>
        <v>41817.854999999996</v>
      </c>
      <c r="T1858" s="13">
        <f t="shared" ref="T1858:T1921" si="178">(((I1858/60)/60)/24)+DATE(1970,1,1)</f>
        <v>41838.854999999996</v>
      </c>
      <c r="U1858">
        <f t="shared" ref="U1858:U1921" si="179">YEAR(S1858)</f>
        <v>2014</v>
      </c>
    </row>
    <row r="1859" spans="1:21" ht="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 s="9">
        <f t="shared" si="175"/>
        <v>100</v>
      </c>
      <c r="Q1859">
        <f t="shared" si="176"/>
        <v>136.36000000000001</v>
      </c>
      <c r="R1859">
        <f t="shared" si="174"/>
        <v>0</v>
      </c>
      <c r="S1859" s="12">
        <f t="shared" si="177"/>
        <v>41864.76866898148</v>
      </c>
      <c r="T1859" s="13">
        <f t="shared" si="178"/>
        <v>41894.76866898148</v>
      </c>
      <c r="U1859">
        <f t="shared" si="179"/>
        <v>2014</v>
      </c>
    </row>
    <row r="1860" spans="1:21" ht="60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 s="9">
        <f t="shared" si="175"/>
        <v>109</v>
      </c>
      <c r="Q1860">
        <f t="shared" si="176"/>
        <v>40.549999999999997</v>
      </c>
      <c r="R1860">
        <f t="shared" si="174"/>
        <v>0</v>
      </c>
      <c r="S1860" s="12">
        <f t="shared" si="177"/>
        <v>40833.200474537036</v>
      </c>
      <c r="T1860" s="13">
        <f t="shared" si="178"/>
        <v>40893.242141203707</v>
      </c>
      <c r="U1860">
        <f t="shared" si="179"/>
        <v>2011</v>
      </c>
    </row>
    <row r="1861" spans="1:21" ht="30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 s="9">
        <f t="shared" si="175"/>
        <v>132</v>
      </c>
      <c r="Q1861">
        <f t="shared" si="176"/>
        <v>70.63</v>
      </c>
      <c r="R1861">
        <f t="shared" si="174"/>
        <v>0</v>
      </c>
      <c r="S1861" s="12">
        <f t="shared" si="177"/>
        <v>40778.770011574074</v>
      </c>
      <c r="T1861" s="13">
        <f t="shared" si="178"/>
        <v>40808.770011574074</v>
      </c>
      <c r="U1861">
        <f t="shared" si="179"/>
        <v>2011</v>
      </c>
    </row>
    <row r="1862" spans="1:21" ht="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 s="9">
        <f t="shared" si="175"/>
        <v>133</v>
      </c>
      <c r="Q1862">
        <f t="shared" si="176"/>
        <v>52.68</v>
      </c>
      <c r="R1862">
        <f t="shared" si="174"/>
        <v>1</v>
      </c>
      <c r="S1862" s="12">
        <f t="shared" si="177"/>
        <v>41655.709305555552</v>
      </c>
      <c r="T1862" s="13">
        <f t="shared" si="178"/>
        <v>41676.709305555552</v>
      </c>
      <c r="U1862">
        <f t="shared" si="179"/>
        <v>2014</v>
      </c>
    </row>
    <row r="1863" spans="1:21" ht="60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 t="s">
        <v>7235</v>
      </c>
      <c r="M1863" t="b">
        <v>0</v>
      </c>
      <c r="N1863" t="s">
        <v>8289</v>
      </c>
      <c r="O1863" t="s">
        <v>8291</v>
      </c>
      <c r="P1863" s="9">
        <f t="shared" si="175"/>
        <v>0</v>
      </c>
      <c r="Q1863">
        <f t="shared" si="176"/>
        <v>0</v>
      </c>
      <c r="R1863">
        <f t="shared" si="174"/>
        <v>0</v>
      </c>
      <c r="S1863" s="12">
        <f t="shared" si="177"/>
        <v>42000.300243055557</v>
      </c>
      <c r="T1863" s="13">
        <f t="shared" si="178"/>
        <v>42030.300243055557</v>
      </c>
      <c r="U1863">
        <f t="shared" si="179"/>
        <v>2014</v>
      </c>
    </row>
    <row r="1864" spans="1:21" ht="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 s="9">
        <f t="shared" si="175"/>
        <v>8</v>
      </c>
      <c r="Q1864">
        <f t="shared" si="176"/>
        <v>90.94</v>
      </c>
      <c r="R1864">
        <f t="shared" si="174"/>
        <v>0</v>
      </c>
      <c r="S1864" s="12">
        <f t="shared" si="177"/>
        <v>42755.492754629624</v>
      </c>
      <c r="T1864" s="13">
        <f t="shared" si="178"/>
        <v>42802.3125</v>
      </c>
      <c r="U1864">
        <f t="shared" si="179"/>
        <v>2017</v>
      </c>
    </row>
    <row r="1865" spans="1:21" ht="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 s="9">
        <f t="shared" si="175"/>
        <v>0</v>
      </c>
      <c r="Q1865">
        <f t="shared" si="176"/>
        <v>5</v>
      </c>
      <c r="R1865">
        <f t="shared" si="174"/>
        <v>0</v>
      </c>
      <c r="S1865" s="12">
        <f t="shared" si="177"/>
        <v>41772.797280092593</v>
      </c>
      <c r="T1865" s="13">
        <f t="shared" si="178"/>
        <v>41802.797280092593</v>
      </c>
      <c r="U1865">
        <f t="shared" si="179"/>
        <v>2014</v>
      </c>
    </row>
    <row r="1866" spans="1:21" ht="60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 s="9">
        <f t="shared" si="175"/>
        <v>43</v>
      </c>
      <c r="Q1866">
        <f t="shared" si="176"/>
        <v>58.08</v>
      </c>
      <c r="R1866">
        <f t="shared" si="174"/>
        <v>0</v>
      </c>
      <c r="S1866" s="12">
        <f t="shared" si="177"/>
        <v>41733.716435185182</v>
      </c>
      <c r="T1866" s="13">
        <f t="shared" si="178"/>
        <v>41763.716435185182</v>
      </c>
      <c r="U1866">
        <f t="shared" si="179"/>
        <v>2014</v>
      </c>
    </row>
    <row r="1867" spans="1:21" ht="60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 s="9">
        <f t="shared" si="175"/>
        <v>0</v>
      </c>
      <c r="Q1867">
        <f t="shared" si="176"/>
        <v>2</v>
      </c>
      <c r="R1867">
        <f t="shared" si="174"/>
        <v>0</v>
      </c>
      <c r="S1867" s="12">
        <f t="shared" si="177"/>
        <v>42645.367442129631</v>
      </c>
      <c r="T1867" s="13">
        <f t="shared" si="178"/>
        <v>42680.409108796302</v>
      </c>
      <c r="U1867">
        <f t="shared" si="179"/>
        <v>2016</v>
      </c>
    </row>
    <row r="1868" spans="1:21" ht="60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 s="9">
        <f t="shared" si="175"/>
        <v>1</v>
      </c>
      <c r="Q1868">
        <f t="shared" si="176"/>
        <v>62.5</v>
      </c>
      <c r="R1868">
        <f t="shared" si="174"/>
        <v>0</v>
      </c>
      <c r="S1868" s="12">
        <f t="shared" si="177"/>
        <v>42742.246493055558</v>
      </c>
      <c r="T1868" s="13">
        <f t="shared" si="178"/>
        <v>42795.166666666672</v>
      </c>
      <c r="U1868">
        <f t="shared" si="179"/>
        <v>2017</v>
      </c>
    </row>
    <row r="1869" spans="1:21" ht="60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 s="9">
        <f t="shared" si="175"/>
        <v>0</v>
      </c>
      <c r="Q1869">
        <f t="shared" si="176"/>
        <v>10</v>
      </c>
      <c r="R1869">
        <f t="shared" si="174"/>
        <v>0</v>
      </c>
      <c r="S1869" s="12">
        <f t="shared" si="177"/>
        <v>42649.924907407403</v>
      </c>
      <c r="T1869" s="13">
        <f t="shared" si="178"/>
        <v>42679.924907407403</v>
      </c>
      <c r="U1869">
        <f t="shared" si="179"/>
        <v>2016</v>
      </c>
    </row>
    <row r="1870" spans="1:21" ht="60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 s="9">
        <f t="shared" si="175"/>
        <v>5</v>
      </c>
      <c r="Q1870">
        <f t="shared" si="176"/>
        <v>71.59</v>
      </c>
      <c r="R1870">
        <f t="shared" si="174"/>
        <v>0</v>
      </c>
      <c r="S1870" s="12">
        <f t="shared" si="177"/>
        <v>42328.779224537036</v>
      </c>
      <c r="T1870" s="13">
        <f t="shared" si="178"/>
        <v>42353.332638888889</v>
      </c>
      <c r="U1870">
        <f t="shared" si="179"/>
        <v>2015</v>
      </c>
    </row>
    <row r="1871" spans="1:21" ht="60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 t="s">
        <v>7235</v>
      </c>
      <c r="M1871" t="b">
        <v>0</v>
      </c>
      <c r="N1871" t="s">
        <v>8289</v>
      </c>
      <c r="O1871" t="s">
        <v>8291</v>
      </c>
      <c r="P1871" s="9">
        <f t="shared" si="175"/>
        <v>0</v>
      </c>
      <c r="Q1871">
        <f t="shared" si="176"/>
        <v>0</v>
      </c>
      <c r="R1871">
        <f t="shared" si="174"/>
        <v>0</v>
      </c>
      <c r="S1871" s="12">
        <f t="shared" si="177"/>
        <v>42709.002881944441</v>
      </c>
      <c r="T1871" s="13">
        <f t="shared" si="178"/>
        <v>42739.002881944441</v>
      </c>
      <c r="U1871">
        <f t="shared" si="179"/>
        <v>2016</v>
      </c>
    </row>
    <row r="1872" spans="1:21" ht="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 s="9">
        <f t="shared" si="175"/>
        <v>10</v>
      </c>
      <c r="Q1872">
        <f t="shared" si="176"/>
        <v>32.82</v>
      </c>
      <c r="R1872">
        <f t="shared" si="174"/>
        <v>0</v>
      </c>
      <c r="S1872" s="12">
        <f t="shared" si="177"/>
        <v>42371.355729166666</v>
      </c>
      <c r="T1872" s="13">
        <f t="shared" si="178"/>
        <v>42400.178472222222</v>
      </c>
      <c r="U1872">
        <f t="shared" si="179"/>
        <v>2016</v>
      </c>
    </row>
    <row r="1873" spans="1:21" ht="60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 s="9">
        <f t="shared" si="175"/>
        <v>72</v>
      </c>
      <c r="Q1873">
        <f t="shared" si="176"/>
        <v>49.12</v>
      </c>
      <c r="R1873">
        <f t="shared" si="174"/>
        <v>0</v>
      </c>
      <c r="S1873" s="12">
        <f t="shared" si="177"/>
        <v>41923.783576388887</v>
      </c>
      <c r="T1873" s="13">
        <f t="shared" si="178"/>
        <v>41963.825243055559</v>
      </c>
      <c r="U1873">
        <f t="shared" si="179"/>
        <v>2014</v>
      </c>
    </row>
    <row r="1874" spans="1:21" ht="60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 s="9">
        <f t="shared" si="175"/>
        <v>1</v>
      </c>
      <c r="Q1874">
        <f t="shared" si="176"/>
        <v>16.309999999999999</v>
      </c>
      <c r="R1874">
        <f t="shared" si="174"/>
        <v>0</v>
      </c>
      <c r="S1874" s="12">
        <f t="shared" si="177"/>
        <v>42155.129652777774</v>
      </c>
      <c r="T1874" s="13">
        <f t="shared" si="178"/>
        <v>42185.129652777774</v>
      </c>
      <c r="U1874">
        <f t="shared" si="179"/>
        <v>2015</v>
      </c>
    </row>
    <row r="1875" spans="1:21" ht="60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 s="9">
        <f t="shared" si="175"/>
        <v>0</v>
      </c>
      <c r="Q1875">
        <f t="shared" si="176"/>
        <v>18</v>
      </c>
      <c r="R1875">
        <f t="shared" si="174"/>
        <v>0</v>
      </c>
      <c r="S1875" s="12">
        <f t="shared" si="177"/>
        <v>42164.615856481483</v>
      </c>
      <c r="T1875" s="13">
        <f t="shared" si="178"/>
        <v>42193.697916666672</v>
      </c>
      <c r="U1875">
        <f t="shared" si="179"/>
        <v>2015</v>
      </c>
    </row>
    <row r="1876" spans="1:21" ht="60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 s="9">
        <f t="shared" si="175"/>
        <v>0</v>
      </c>
      <c r="Q1876">
        <f t="shared" si="176"/>
        <v>13</v>
      </c>
      <c r="R1876">
        <f t="shared" si="174"/>
        <v>0</v>
      </c>
      <c r="S1876" s="12">
        <f t="shared" si="177"/>
        <v>42529.969131944439</v>
      </c>
      <c r="T1876" s="13">
        <f t="shared" si="178"/>
        <v>42549.969131944439</v>
      </c>
      <c r="U1876">
        <f t="shared" si="179"/>
        <v>2016</v>
      </c>
    </row>
    <row r="1877" spans="1:21" ht="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 s="9">
        <f t="shared" si="175"/>
        <v>1</v>
      </c>
      <c r="Q1877">
        <f t="shared" si="176"/>
        <v>17</v>
      </c>
      <c r="R1877">
        <f t="shared" si="174"/>
        <v>0</v>
      </c>
      <c r="S1877" s="12">
        <f t="shared" si="177"/>
        <v>42528.899398148147</v>
      </c>
      <c r="T1877" s="13">
        <f t="shared" si="178"/>
        <v>42588.899398148147</v>
      </c>
      <c r="U1877">
        <f t="shared" si="179"/>
        <v>2016</v>
      </c>
    </row>
    <row r="1878" spans="1:21" ht="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 t="s">
        <v>7235</v>
      </c>
      <c r="M1878" t="b">
        <v>0</v>
      </c>
      <c r="N1878" t="s">
        <v>8289</v>
      </c>
      <c r="O1878" t="s">
        <v>8291</v>
      </c>
      <c r="P1878" s="9">
        <f t="shared" si="175"/>
        <v>0</v>
      </c>
      <c r="Q1878">
        <f t="shared" si="176"/>
        <v>0</v>
      </c>
      <c r="R1878">
        <f t="shared" si="174"/>
        <v>1</v>
      </c>
      <c r="S1878" s="12">
        <f t="shared" si="177"/>
        <v>41776.284780092588</v>
      </c>
      <c r="T1878" s="13">
        <f t="shared" si="178"/>
        <v>41806.284780092588</v>
      </c>
      <c r="U1878">
        <f t="shared" si="179"/>
        <v>2014</v>
      </c>
    </row>
    <row r="1879" spans="1:21" ht="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 t="s">
        <v>7235</v>
      </c>
      <c r="M1879" t="b">
        <v>0</v>
      </c>
      <c r="N1879" t="s">
        <v>8289</v>
      </c>
      <c r="O1879" t="s">
        <v>8291</v>
      </c>
      <c r="P1879" s="9">
        <f t="shared" si="175"/>
        <v>0</v>
      </c>
      <c r="Q1879">
        <f t="shared" si="176"/>
        <v>0</v>
      </c>
      <c r="R1879">
        <f t="shared" si="174"/>
        <v>1</v>
      </c>
      <c r="S1879" s="12">
        <f t="shared" si="177"/>
        <v>42035.029224537036</v>
      </c>
      <c r="T1879" s="13">
        <f t="shared" si="178"/>
        <v>42064.029224537036</v>
      </c>
      <c r="U1879">
        <f t="shared" si="179"/>
        <v>2015</v>
      </c>
    </row>
    <row r="1880" spans="1:21" ht="60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 t="s">
        <v>7235</v>
      </c>
      <c r="M1880" t="b">
        <v>0</v>
      </c>
      <c r="N1880" t="s">
        <v>8289</v>
      </c>
      <c r="O1880" t="s">
        <v>8291</v>
      </c>
      <c r="P1880" s="9">
        <f t="shared" si="175"/>
        <v>0</v>
      </c>
      <c r="Q1880">
        <f t="shared" si="176"/>
        <v>0</v>
      </c>
      <c r="R1880">
        <f t="shared" si="174"/>
        <v>0</v>
      </c>
      <c r="S1880" s="12">
        <f t="shared" si="177"/>
        <v>41773.008738425924</v>
      </c>
      <c r="T1880" s="13">
        <f t="shared" si="178"/>
        <v>41803.008738425924</v>
      </c>
      <c r="U1880">
        <f t="shared" si="179"/>
        <v>2014</v>
      </c>
    </row>
    <row r="1881" spans="1:21" ht="60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 s="9">
        <f t="shared" si="175"/>
        <v>0</v>
      </c>
      <c r="Q1881">
        <f t="shared" si="176"/>
        <v>3</v>
      </c>
      <c r="R1881">
        <f t="shared" si="174"/>
        <v>0</v>
      </c>
      <c r="S1881" s="12">
        <f t="shared" si="177"/>
        <v>42413.649641203709</v>
      </c>
      <c r="T1881" s="13">
        <f t="shared" si="178"/>
        <v>42443.607974537037</v>
      </c>
      <c r="U1881">
        <f t="shared" si="179"/>
        <v>2016</v>
      </c>
    </row>
    <row r="1882" spans="1:21" ht="30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 s="9">
        <f t="shared" si="175"/>
        <v>20</v>
      </c>
      <c r="Q1882">
        <f t="shared" si="176"/>
        <v>41.83</v>
      </c>
      <c r="R1882">
        <f t="shared" ref="R1882:R1945" si="180">IF(D1882&lt;1000,1,0)</f>
        <v>0</v>
      </c>
      <c r="S1882" s="12">
        <f t="shared" si="177"/>
        <v>42430.566898148143</v>
      </c>
      <c r="T1882" s="13">
        <f t="shared" si="178"/>
        <v>42459.525231481486</v>
      </c>
      <c r="U1882">
        <f t="shared" si="179"/>
        <v>2016</v>
      </c>
    </row>
    <row r="1883" spans="1:21" ht="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 s="9">
        <f t="shared" si="175"/>
        <v>173</v>
      </c>
      <c r="Q1883">
        <f t="shared" si="176"/>
        <v>49.34</v>
      </c>
      <c r="R1883">
        <f t="shared" si="180"/>
        <v>0</v>
      </c>
      <c r="S1883" s="12">
        <f t="shared" si="177"/>
        <v>42043.152650462958</v>
      </c>
      <c r="T1883" s="13">
        <f t="shared" si="178"/>
        <v>42073.110983796301</v>
      </c>
      <c r="U1883">
        <f t="shared" si="179"/>
        <v>2015</v>
      </c>
    </row>
    <row r="1884" spans="1:21" ht="60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 s="9">
        <f t="shared" si="175"/>
        <v>101</v>
      </c>
      <c r="Q1884">
        <f t="shared" si="176"/>
        <v>41.73</v>
      </c>
      <c r="R1884">
        <f t="shared" si="180"/>
        <v>0</v>
      </c>
      <c r="S1884" s="12">
        <f t="shared" si="177"/>
        <v>41067.949212962965</v>
      </c>
      <c r="T1884" s="13">
        <f t="shared" si="178"/>
        <v>41100.991666666669</v>
      </c>
      <c r="U1884">
        <f t="shared" si="179"/>
        <v>2012</v>
      </c>
    </row>
    <row r="1885" spans="1:21" ht="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 s="9">
        <f t="shared" si="175"/>
        <v>105</v>
      </c>
      <c r="Q1885">
        <f t="shared" si="176"/>
        <v>32.72</v>
      </c>
      <c r="R1885">
        <f t="shared" si="180"/>
        <v>1</v>
      </c>
      <c r="S1885" s="12">
        <f t="shared" si="177"/>
        <v>40977.948009259257</v>
      </c>
      <c r="T1885" s="13">
        <f t="shared" si="178"/>
        <v>41007.906342592592</v>
      </c>
      <c r="U1885">
        <f t="shared" si="179"/>
        <v>2012</v>
      </c>
    </row>
    <row r="1886" spans="1:21" ht="60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 s="9">
        <f t="shared" si="175"/>
        <v>135</v>
      </c>
      <c r="Q1886">
        <f t="shared" si="176"/>
        <v>51.96</v>
      </c>
      <c r="R1886">
        <f t="shared" si="180"/>
        <v>0</v>
      </c>
      <c r="S1886" s="12">
        <f t="shared" si="177"/>
        <v>41205.198321759257</v>
      </c>
      <c r="T1886" s="13">
        <f t="shared" si="178"/>
        <v>41240.5</v>
      </c>
      <c r="U1886">
        <f t="shared" si="179"/>
        <v>2012</v>
      </c>
    </row>
    <row r="1887" spans="1:21" ht="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 s="9">
        <f t="shared" si="175"/>
        <v>116</v>
      </c>
      <c r="Q1887">
        <f t="shared" si="176"/>
        <v>50.69</v>
      </c>
      <c r="R1887">
        <f t="shared" si="180"/>
        <v>0</v>
      </c>
      <c r="S1887" s="12">
        <f t="shared" si="177"/>
        <v>41099.093865740739</v>
      </c>
      <c r="T1887" s="13">
        <f t="shared" si="178"/>
        <v>41131.916666666664</v>
      </c>
      <c r="U1887">
        <f t="shared" si="179"/>
        <v>2012</v>
      </c>
    </row>
    <row r="1888" spans="1:21" ht="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 s="9">
        <f t="shared" si="175"/>
        <v>102</v>
      </c>
      <c r="Q1888">
        <f t="shared" si="176"/>
        <v>42.24</v>
      </c>
      <c r="R1888">
        <f t="shared" si="180"/>
        <v>0</v>
      </c>
      <c r="S1888" s="12">
        <f t="shared" si="177"/>
        <v>41925.906689814816</v>
      </c>
      <c r="T1888" s="13">
        <f t="shared" si="178"/>
        <v>41955.94835648148</v>
      </c>
      <c r="U1888">
        <f t="shared" si="179"/>
        <v>2014</v>
      </c>
    </row>
    <row r="1889" spans="1:21" ht="60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 s="9">
        <f t="shared" si="175"/>
        <v>111</v>
      </c>
      <c r="Q1889">
        <f t="shared" si="176"/>
        <v>416.88</v>
      </c>
      <c r="R1889">
        <f t="shared" si="180"/>
        <v>0</v>
      </c>
      <c r="S1889" s="12">
        <f t="shared" si="177"/>
        <v>42323.800138888888</v>
      </c>
      <c r="T1889" s="13">
        <f t="shared" si="178"/>
        <v>42341.895833333328</v>
      </c>
      <c r="U1889">
        <f t="shared" si="179"/>
        <v>2015</v>
      </c>
    </row>
    <row r="1890" spans="1:21" ht="60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 s="9">
        <f t="shared" si="175"/>
        <v>166</v>
      </c>
      <c r="Q1890">
        <f t="shared" si="176"/>
        <v>46.65</v>
      </c>
      <c r="R1890">
        <f t="shared" si="180"/>
        <v>0</v>
      </c>
      <c r="S1890" s="12">
        <f t="shared" si="177"/>
        <v>40299.239953703705</v>
      </c>
      <c r="T1890" s="13">
        <f t="shared" si="178"/>
        <v>40330.207638888889</v>
      </c>
      <c r="U1890">
        <f t="shared" si="179"/>
        <v>2010</v>
      </c>
    </row>
    <row r="1891" spans="1:21" ht="60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 s="9">
        <f t="shared" si="175"/>
        <v>107</v>
      </c>
      <c r="Q1891">
        <f t="shared" si="176"/>
        <v>48.45</v>
      </c>
      <c r="R1891">
        <f t="shared" si="180"/>
        <v>0</v>
      </c>
      <c r="S1891" s="12">
        <f t="shared" si="177"/>
        <v>41299.793356481481</v>
      </c>
      <c r="T1891" s="13">
        <f t="shared" si="178"/>
        <v>41344.751689814817</v>
      </c>
      <c r="U1891">
        <f t="shared" si="179"/>
        <v>2013</v>
      </c>
    </row>
    <row r="1892" spans="1:21" ht="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 s="9">
        <f t="shared" si="175"/>
        <v>145</v>
      </c>
      <c r="Q1892">
        <f t="shared" si="176"/>
        <v>70.53</v>
      </c>
      <c r="R1892">
        <f t="shared" si="180"/>
        <v>0</v>
      </c>
      <c r="S1892" s="12">
        <f t="shared" si="177"/>
        <v>41228.786203703705</v>
      </c>
      <c r="T1892" s="13">
        <f t="shared" si="178"/>
        <v>41258.786203703705</v>
      </c>
      <c r="U1892">
        <f t="shared" si="179"/>
        <v>2012</v>
      </c>
    </row>
    <row r="1893" spans="1:21" ht="60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 s="9">
        <f t="shared" si="175"/>
        <v>106</v>
      </c>
      <c r="Q1893">
        <f t="shared" si="176"/>
        <v>87.96</v>
      </c>
      <c r="R1893">
        <f t="shared" si="180"/>
        <v>0</v>
      </c>
      <c r="S1893" s="12">
        <f t="shared" si="177"/>
        <v>40335.798078703701</v>
      </c>
      <c r="T1893" s="13">
        <f t="shared" si="178"/>
        <v>40381.25</v>
      </c>
      <c r="U1893">
        <f t="shared" si="179"/>
        <v>2010</v>
      </c>
    </row>
    <row r="1894" spans="1:21" ht="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 s="9">
        <f t="shared" si="175"/>
        <v>137</v>
      </c>
      <c r="Q1894">
        <f t="shared" si="176"/>
        <v>26.27</v>
      </c>
      <c r="R1894">
        <f t="shared" si="180"/>
        <v>1</v>
      </c>
      <c r="S1894" s="12">
        <f t="shared" si="177"/>
        <v>40671.637511574074</v>
      </c>
      <c r="T1894" s="13">
        <f t="shared" si="178"/>
        <v>40701.637511574074</v>
      </c>
      <c r="U1894">
        <f t="shared" si="179"/>
        <v>2011</v>
      </c>
    </row>
    <row r="1895" spans="1:21" ht="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 s="9">
        <f t="shared" si="175"/>
        <v>104</v>
      </c>
      <c r="Q1895">
        <f t="shared" si="176"/>
        <v>57.78</v>
      </c>
      <c r="R1895">
        <f t="shared" si="180"/>
        <v>0</v>
      </c>
      <c r="S1895" s="12">
        <f t="shared" si="177"/>
        <v>40632.94195601852</v>
      </c>
      <c r="T1895" s="13">
        <f t="shared" si="178"/>
        <v>40649.165972222225</v>
      </c>
      <c r="U1895">
        <f t="shared" si="179"/>
        <v>2011</v>
      </c>
    </row>
    <row r="1896" spans="1:21" ht="30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 s="9">
        <f t="shared" si="175"/>
        <v>115</v>
      </c>
      <c r="Q1896">
        <f t="shared" si="176"/>
        <v>57.25</v>
      </c>
      <c r="R1896">
        <f t="shared" si="180"/>
        <v>0</v>
      </c>
      <c r="S1896" s="12">
        <f t="shared" si="177"/>
        <v>40920.904895833337</v>
      </c>
      <c r="T1896" s="13">
        <f t="shared" si="178"/>
        <v>40951.904895833337</v>
      </c>
      <c r="U1896">
        <f t="shared" si="179"/>
        <v>2012</v>
      </c>
    </row>
    <row r="1897" spans="1:21" ht="60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 s="9">
        <f t="shared" si="175"/>
        <v>102</v>
      </c>
      <c r="Q1897">
        <f t="shared" si="176"/>
        <v>196.34</v>
      </c>
      <c r="R1897">
        <f t="shared" si="180"/>
        <v>0</v>
      </c>
      <c r="S1897" s="12">
        <f t="shared" si="177"/>
        <v>42267.746782407412</v>
      </c>
      <c r="T1897" s="13">
        <f t="shared" si="178"/>
        <v>42297.746782407412</v>
      </c>
      <c r="U1897">
        <f t="shared" si="179"/>
        <v>2015</v>
      </c>
    </row>
    <row r="1898" spans="1:21" ht="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 s="9">
        <f t="shared" si="175"/>
        <v>124</v>
      </c>
      <c r="Q1898">
        <f t="shared" si="176"/>
        <v>43</v>
      </c>
      <c r="R1898">
        <f t="shared" si="180"/>
        <v>1</v>
      </c>
      <c r="S1898" s="12">
        <f t="shared" si="177"/>
        <v>40981.710243055553</v>
      </c>
      <c r="T1898" s="13">
        <f t="shared" si="178"/>
        <v>41011.710243055553</v>
      </c>
      <c r="U1898">
        <f t="shared" si="179"/>
        <v>2012</v>
      </c>
    </row>
    <row r="1899" spans="1:21" ht="60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 s="9">
        <f t="shared" si="175"/>
        <v>102</v>
      </c>
      <c r="Q1899">
        <f t="shared" si="176"/>
        <v>35.549999999999997</v>
      </c>
      <c r="R1899">
        <f t="shared" si="180"/>
        <v>0</v>
      </c>
      <c r="S1899" s="12">
        <f t="shared" si="177"/>
        <v>41680.583402777782</v>
      </c>
      <c r="T1899" s="13">
        <f t="shared" si="178"/>
        <v>41702.875</v>
      </c>
      <c r="U1899">
        <f t="shared" si="179"/>
        <v>2014</v>
      </c>
    </row>
    <row r="1900" spans="1:21" ht="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 s="9">
        <f t="shared" si="175"/>
        <v>145</v>
      </c>
      <c r="Q1900">
        <f t="shared" si="176"/>
        <v>68.81</v>
      </c>
      <c r="R1900">
        <f t="shared" si="180"/>
        <v>0</v>
      </c>
      <c r="S1900" s="12">
        <f t="shared" si="177"/>
        <v>42366.192974537036</v>
      </c>
      <c r="T1900" s="13">
        <f t="shared" si="178"/>
        <v>42401.75</v>
      </c>
      <c r="U1900">
        <f t="shared" si="179"/>
        <v>2015</v>
      </c>
    </row>
    <row r="1901" spans="1:21" ht="60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 s="9">
        <f t="shared" si="175"/>
        <v>133</v>
      </c>
      <c r="Q1901">
        <f t="shared" si="176"/>
        <v>28.57</v>
      </c>
      <c r="R1901">
        <f t="shared" si="180"/>
        <v>1</v>
      </c>
      <c r="S1901" s="12">
        <f t="shared" si="177"/>
        <v>42058.941736111112</v>
      </c>
      <c r="T1901" s="13">
        <f t="shared" si="178"/>
        <v>42088.90006944444</v>
      </c>
      <c r="U1901">
        <f t="shared" si="179"/>
        <v>2015</v>
      </c>
    </row>
    <row r="1902" spans="1:21" ht="60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 s="9">
        <f t="shared" si="175"/>
        <v>109</v>
      </c>
      <c r="Q1902">
        <f t="shared" si="176"/>
        <v>50.63</v>
      </c>
      <c r="R1902">
        <f t="shared" si="180"/>
        <v>0</v>
      </c>
      <c r="S1902" s="12">
        <f t="shared" si="177"/>
        <v>41160.871886574074</v>
      </c>
      <c r="T1902" s="13">
        <f t="shared" si="178"/>
        <v>41188.415972222225</v>
      </c>
      <c r="U1902">
        <f t="shared" si="179"/>
        <v>2012</v>
      </c>
    </row>
    <row r="1903" spans="1:21" ht="60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 s="9">
        <f t="shared" si="175"/>
        <v>3</v>
      </c>
      <c r="Q1903">
        <f t="shared" si="176"/>
        <v>106.8</v>
      </c>
      <c r="R1903">
        <f t="shared" si="180"/>
        <v>0</v>
      </c>
      <c r="S1903" s="12">
        <f t="shared" si="177"/>
        <v>42116.54315972222</v>
      </c>
      <c r="T1903" s="13">
        <f t="shared" si="178"/>
        <v>42146.541666666672</v>
      </c>
      <c r="U1903">
        <f t="shared" si="179"/>
        <v>2015</v>
      </c>
    </row>
    <row r="1904" spans="1:21" ht="60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 s="9">
        <f t="shared" si="175"/>
        <v>1</v>
      </c>
      <c r="Q1904">
        <f t="shared" si="176"/>
        <v>4</v>
      </c>
      <c r="R1904">
        <f t="shared" si="180"/>
        <v>0</v>
      </c>
      <c r="S1904" s="12">
        <f t="shared" si="177"/>
        <v>42037.789895833332</v>
      </c>
      <c r="T1904" s="13">
        <f t="shared" si="178"/>
        <v>42067.789895833332</v>
      </c>
      <c r="U1904">
        <f t="shared" si="179"/>
        <v>2015</v>
      </c>
    </row>
    <row r="1905" spans="1:21" ht="60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 s="9">
        <f t="shared" si="175"/>
        <v>47</v>
      </c>
      <c r="Q1905">
        <f t="shared" si="176"/>
        <v>34.1</v>
      </c>
      <c r="R1905">
        <f t="shared" si="180"/>
        <v>0</v>
      </c>
      <c r="S1905" s="12">
        <f t="shared" si="177"/>
        <v>42702.770729166667</v>
      </c>
      <c r="T1905" s="13">
        <f t="shared" si="178"/>
        <v>42762.770729166667</v>
      </c>
      <c r="U1905">
        <f t="shared" si="179"/>
        <v>2016</v>
      </c>
    </row>
    <row r="1906" spans="1:21" ht="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 s="9">
        <f t="shared" si="175"/>
        <v>0</v>
      </c>
      <c r="Q1906">
        <f t="shared" si="176"/>
        <v>25</v>
      </c>
      <c r="R1906">
        <f t="shared" si="180"/>
        <v>0</v>
      </c>
      <c r="S1906" s="12">
        <f t="shared" si="177"/>
        <v>42326.685428240744</v>
      </c>
      <c r="T1906" s="13">
        <f t="shared" si="178"/>
        <v>42371.685428240744</v>
      </c>
      <c r="U1906">
        <f t="shared" si="179"/>
        <v>2015</v>
      </c>
    </row>
    <row r="1907" spans="1:21" ht="60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 s="9">
        <f t="shared" si="175"/>
        <v>0</v>
      </c>
      <c r="Q1907">
        <f t="shared" si="176"/>
        <v>10.5</v>
      </c>
      <c r="R1907">
        <f t="shared" si="180"/>
        <v>0</v>
      </c>
      <c r="S1907" s="12">
        <f t="shared" si="177"/>
        <v>41859.925856481481</v>
      </c>
      <c r="T1907" s="13">
        <f t="shared" si="178"/>
        <v>41889.925856481481</v>
      </c>
      <c r="U1907">
        <f t="shared" si="179"/>
        <v>2014</v>
      </c>
    </row>
    <row r="1908" spans="1:21" ht="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 s="9">
        <f t="shared" si="175"/>
        <v>43</v>
      </c>
      <c r="Q1908">
        <f t="shared" si="176"/>
        <v>215.96</v>
      </c>
      <c r="R1908">
        <f t="shared" si="180"/>
        <v>0</v>
      </c>
      <c r="S1908" s="12">
        <f t="shared" si="177"/>
        <v>42514.671099537038</v>
      </c>
      <c r="T1908" s="13">
        <f t="shared" si="178"/>
        <v>42544.671099537038</v>
      </c>
      <c r="U1908">
        <f t="shared" si="179"/>
        <v>2016</v>
      </c>
    </row>
    <row r="1909" spans="1:21" ht="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 s="9">
        <f t="shared" si="175"/>
        <v>0</v>
      </c>
      <c r="Q1909">
        <f t="shared" si="176"/>
        <v>21.25</v>
      </c>
      <c r="R1909">
        <f t="shared" si="180"/>
        <v>0</v>
      </c>
      <c r="S1909" s="12">
        <f t="shared" si="177"/>
        <v>41767.587094907409</v>
      </c>
      <c r="T1909" s="13">
        <f t="shared" si="178"/>
        <v>41782.587094907409</v>
      </c>
      <c r="U1909">
        <f t="shared" si="179"/>
        <v>2014</v>
      </c>
    </row>
    <row r="1910" spans="1:21" ht="60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 s="9">
        <f t="shared" si="175"/>
        <v>2</v>
      </c>
      <c r="Q1910">
        <f t="shared" si="176"/>
        <v>108.25</v>
      </c>
      <c r="R1910">
        <f t="shared" si="180"/>
        <v>0</v>
      </c>
      <c r="S1910" s="12">
        <f t="shared" si="177"/>
        <v>42703.917824074073</v>
      </c>
      <c r="T1910" s="13">
        <f t="shared" si="178"/>
        <v>42733.917824074073</v>
      </c>
      <c r="U1910">
        <f t="shared" si="179"/>
        <v>2016</v>
      </c>
    </row>
    <row r="1911" spans="1:21" ht="60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 s="9">
        <f t="shared" si="175"/>
        <v>14</v>
      </c>
      <c r="Q1911">
        <f t="shared" si="176"/>
        <v>129.97</v>
      </c>
      <c r="R1911">
        <f t="shared" si="180"/>
        <v>0</v>
      </c>
      <c r="S1911" s="12">
        <f t="shared" si="177"/>
        <v>41905.429155092592</v>
      </c>
      <c r="T1911" s="13">
        <f t="shared" si="178"/>
        <v>41935.429155092592</v>
      </c>
      <c r="U1911">
        <f t="shared" si="179"/>
        <v>2014</v>
      </c>
    </row>
    <row r="1912" spans="1:21" ht="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 s="9">
        <f t="shared" si="175"/>
        <v>39</v>
      </c>
      <c r="Q1912">
        <f t="shared" si="176"/>
        <v>117.49</v>
      </c>
      <c r="R1912">
        <f t="shared" si="180"/>
        <v>0</v>
      </c>
      <c r="S1912" s="12">
        <f t="shared" si="177"/>
        <v>42264.963159722218</v>
      </c>
      <c r="T1912" s="13">
        <f t="shared" si="178"/>
        <v>42308.947916666672</v>
      </c>
      <c r="U1912">
        <f t="shared" si="179"/>
        <v>2015</v>
      </c>
    </row>
    <row r="1913" spans="1:21" ht="60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 s="9">
        <f t="shared" si="175"/>
        <v>0</v>
      </c>
      <c r="Q1913">
        <f t="shared" si="176"/>
        <v>10</v>
      </c>
      <c r="R1913">
        <f t="shared" si="180"/>
        <v>0</v>
      </c>
      <c r="S1913" s="12">
        <f t="shared" si="177"/>
        <v>41830.033958333333</v>
      </c>
      <c r="T1913" s="13">
        <f t="shared" si="178"/>
        <v>41860.033958333333</v>
      </c>
      <c r="U1913">
        <f t="shared" si="179"/>
        <v>2014</v>
      </c>
    </row>
    <row r="1914" spans="1:21" ht="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 s="9">
        <f t="shared" si="175"/>
        <v>59</v>
      </c>
      <c r="Q1914">
        <f t="shared" si="176"/>
        <v>70.599999999999994</v>
      </c>
      <c r="R1914">
        <f t="shared" si="180"/>
        <v>0</v>
      </c>
      <c r="S1914" s="12">
        <f t="shared" si="177"/>
        <v>42129.226388888885</v>
      </c>
      <c r="T1914" s="13">
        <f t="shared" si="178"/>
        <v>42159.226388888885</v>
      </c>
      <c r="U1914">
        <f t="shared" si="179"/>
        <v>2015</v>
      </c>
    </row>
    <row r="1915" spans="1:21" ht="30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 s="9">
        <f t="shared" si="175"/>
        <v>1</v>
      </c>
      <c r="Q1915">
        <f t="shared" si="176"/>
        <v>24.5</v>
      </c>
      <c r="R1915">
        <f t="shared" si="180"/>
        <v>0</v>
      </c>
      <c r="S1915" s="12">
        <f t="shared" si="177"/>
        <v>41890.511319444442</v>
      </c>
      <c r="T1915" s="13">
        <f t="shared" si="178"/>
        <v>41920.511319444442</v>
      </c>
      <c r="U1915">
        <f t="shared" si="179"/>
        <v>2014</v>
      </c>
    </row>
    <row r="1916" spans="1:21" ht="60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 s="9">
        <f t="shared" si="175"/>
        <v>9</v>
      </c>
      <c r="Q1916">
        <f t="shared" si="176"/>
        <v>30</v>
      </c>
      <c r="R1916">
        <f t="shared" si="180"/>
        <v>1</v>
      </c>
      <c r="S1916" s="12">
        <f t="shared" si="177"/>
        <v>41929.174456018518</v>
      </c>
      <c r="T1916" s="13">
        <f t="shared" si="178"/>
        <v>41944.165972222225</v>
      </c>
      <c r="U1916">
        <f t="shared" si="179"/>
        <v>2014</v>
      </c>
    </row>
    <row r="1917" spans="1:21" ht="60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 s="9">
        <f t="shared" si="175"/>
        <v>2</v>
      </c>
      <c r="Q1917">
        <f t="shared" si="176"/>
        <v>2</v>
      </c>
      <c r="R1917">
        <f t="shared" si="180"/>
        <v>1</v>
      </c>
      <c r="S1917" s="12">
        <f t="shared" si="177"/>
        <v>41864.04886574074</v>
      </c>
      <c r="T1917" s="13">
        <f t="shared" si="178"/>
        <v>41884.04886574074</v>
      </c>
      <c r="U1917">
        <f t="shared" si="179"/>
        <v>2014</v>
      </c>
    </row>
    <row r="1918" spans="1:21" ht="30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 s="9">
        <f t="shared" si="175"/>
        <v>1</v>
      </c>
      <c r="Q1918">
        <f t="shared" si="176"/>
        <v>17</v>
      </c>
      <c r="R1918">
        <f t="shared" si="180"/>
        <v>0</v>
      </c>
      <c r="S1918" s="12">
        <f t="shared" si="177"/>
        <v>42656.717303240745</v>
      </c>
      <c r="T1918" s="13">
        <f t="shared" si="178"/>
        <v>42681.758969907409</v>
      </c>
      <c r="U1918">
        <f t="shared" si="179"/>
        <v>2016</v>
      </c>
    </row>
    <row r="1919" spans="1:21" ht="30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 s="9">
        <f t="shared" si="175"/>
        <v>53</v>
      </c>
      <c r="Q1919">
        <f t="shared" si="176"/>
        <v>2928.93</v>
      </c>
      <c r="R1919">
        <f t="shared" si="180"/>
        <v>0</v>
      </c>
      <c r="S1919" s="12">
        <f t="shared" si="177"/>
        <v>42746.270057870366</v>
      </c>
      <c r="T1919" s="13">
        <f t="shared" si="178"/>
        <v>42776.270057870366</v>
      </c>
      <c r="U1919">
        <f t="shared" si="179"/>
        <v>2017</v>
      </c>
    </row>
    <row r="1920" spans="1:21" ht="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 s="9">
        <f t="shared" si="175"/>
        <v>1</v>
      </c>
      <c r="Q1920">
        <f t="shared" si="176"/>
        <v>28.89</v>
      </c>
      <c r="R1920">
        <f t="shared" si="180"/>
        <v>0</v>
      </c>
      <c r="S1920" s="12">
        <f t="shared" si="177"/>
        <v>41828.789942129632</v>
      </c>
      <c r="T1920" s="13">
        <f t="shared" si="178"/>
        <v>41863.789942129632</v>
      </c>
      <c r="U1920">
        <f t="shared" si="179"/>
        <v>2014</v>
      </c>
    </row>
    <row r="1921" spans="1:21" ht="60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 s="9">
        <f t="shared" si="175"/>
        <v>47</v>
      </c>
      <c r="Q1921">
        <f t="shared" si="176"/>
        <v>29.63</v>
      </c>
      <c r="R1921">
        <f t="shared" si="180"/>
        <v>1</v>
      </c>
      <c r="S1921" s="12">
        <f t="shared" si="177"/>
        <v>42113.875567129624</v>
      </c>
      <c r="T1921" s="13">
        <f t="shared" si="178"/>
        <v>42143.875567129624</v>
      </c>
      <c r="U1921">
        <f t="shared" si="179"/>
        <v>2015</v>
      </c>
    </row>
    <row r="1922" spans="1:21" ht="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 s="9">
        <f t="shared" ref="P1922:P1985" si="181">ROUND(E1922/D1922*100,0)</f>
        <v>43</v>
      </c>
      <c r="Q1922">
        <f t="shared" ref="Q1922:Q1985" si="182">IFERROR(ROUND(E1922/L1922,2),0)</f>
        <v>40.98</v>
      </c>
      <c r="R1922">
        <f t="shared" si="180"/>
        <v>0</v>
      </c>
      <c r="S1922" s="12">
        <f t="shared" ref="S1922:S1985" si="183">(((J1922/60)/60)/24)+DATE(1970,1,1)</f>
        <v>42270.875706018516</v>
      </c>
      <c r="T1922" s="13">
        <f t="shared" ref="T1922:T1985" si="184">(((I1922/60)/60)/24)+DATE(1970,1,1)</f>
        <v>42298.958333333328</v>
      </c>
      <c r="U1922">
        <f t="shared" ref="U1922:U1985" si="185">YEAR(S1922)</f>
        <v>2015</v>
      </c>
    </row>
    <row r="1923" spans="1:21" ht="30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 s="9">
        <f t="shared" si="181"/>
        <v>137</v>
      </c>
      <c r="Q1923">
        <f t="shared" si="182"/>
        <v>54</v>
      </c>
      <c r="R1923">
        <f t="shared" si="180"/>
        <v>0</v>
      </c>
      <c r="S1923" s="12">
        <f t="shared" si="183"/>
        <v>41074.221562500003</v>
      </c>
      <c r="T1923" s="13">
        <f t="shared" si="184"/>
        <v>41104.221562500003</v>
      </c>
      <c r="U1923">
        <f t="shared" si="185"/>
        <v>2012</v>
      </c>
    </row>
    <row r="1924" spans="1:21" ht="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 s="9">
        <f t="shared" si="181"/>
        <v>116</v>
      </c>
      <c r="Q1924">
        <f t="shared" si="182"/>
        <v>36.11</v>
      </c>
      <c r="R1924">
        <f t="shared" si="180"/>
        <v>0</v>
      </c>
      <c r="S1924" s="12">
        <f t="shared" si="183"/>
        <v>41590.255868055552</v>
      </c>
      <c r="T1924" s="13">
        <f t="shared" si="184"/>
        <v>41620.255868055552</v>
      </c>
      <c r="U1924">
        <f t="shared" si="185"/>
        <v>2013</v>
      </c>
    </row>
    <row r="1925" spans="1:21" ht="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 s="9">
        <f t="shared" si="181"/>
        <v>241</v>
      </c>
      <c r="Q1925">
        <f t="shared" si="182"/>
        <v>23.15</v>
      </c>
      <c r="R1925">
        <f t="shared" si="180"/>
        <v>1</v>
      </c>
      <c r="S1925" s="12">
        <f t="shared" si="183"/>
        <v>40772.848749999997</v>
      </c>
      <c r="T1925" s="13">
        <f t="shared" si="184"/>
        <v>40813.207638888889</v>
      </c>
      <c r="U1925">
        <f t="shared" si="185"/>
        <v>2011</v>
      </c>
    </row>
    <row r="1926" spans="1:21" ht="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 s="9">
        <f t="shared" si="181"/>
        <v>114</v>
      </c>
      <c r="Q1926">
        <f t="shared" si="182"/>
        <v>104</v>
      </c>
      <c r="R1926">
        <f t="shared" si="180"/>
        <v>0</v>
      </c>
      <c r="S1926" s="12">
        <f t="shared" si="183"/>
        <v>41626.761053240742</v>
      </c>
      <c r="T1926" s="13">
        <f t="shared" si="184"/>
        <v>41654.814583333333</v>
      </c>
      <c r="U1926">
        <f t="shared" si="185"/>
        <v>2013</v>
      </c>
    </row>
    <row r="1927" spans="1:21" ht="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 s="9">
        <f t="shared" si="181"/>
        <v>110</v>
      </c>
      <c r="Q1927">
        <f t="shared" si="182"/>
        <v>31.83</v>
      </c>
      <c r="R1927">
        <f t="shared" si="180"/>
        <v>0</v>
      </c>
      <c r="S1927" s="12">
        <f t="shared" si="183"/>
        <v>41535.90148148148</v>
      </c>
      <c r="T1927" s="13">
        <f t="shared" si="184"/>
        <v>41558</v>
      </c>
      <c r="U1927">
        <f t="shared" si="185"/>
        <v>2013</v>
      </c>
    </row>
    <row r="1928" spans="1:21" ht="60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 s="9">
        <f t="shared" si="181"/>
        <v>195</v>
      </c>
      <c r="Q1928">
        <f t="shared" si="182"/>
        <v>27.39</v>
      </c>
      <c r="R1928">
        <f t="shared" si="180"/>
        <v>0</v>
      </c>
      <c r="S1928" s="12">
        <f t="shared" si="183"/>
        <v>40456.954351851848</v>
      </c>
      <c r="T1928" s="13">
        <f t="shared" si="184"/>
        <v>40484.018055555556</v>
      </c>
      <c r="U1928">
        <f t="shared" si="185"/>
        <v>2010</v>
      </c>
    </row>
    <row r="1929" spans="1:2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 s="9">
        <f t="shared" si="181"/>
        <v>103</v>
      </c>
      <c r="Q1929">
        <f t="shared" si="182"/>
        <v>56.36</v>
      </c>
      <c r="R1929">
        <f t="shared" si="180"/>
        <v>1</v>
      </c>
      <c r="S1929" s="12">
        <f t="shared" si="183"/>
        <v>40960.861562500002</v>
      </c>
      <c r="T1929" s="13">
        <f t="shared" si="184"/>
        <v>40976.207638888889</v>
      </c>
      <c r="U1929">
        <f t="shared" si="185"/>
        <v>2012</v>
      </c>
    </row>
    <row r="1930" spans="1:21" ht="30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 s="9">
        <f t="shared" si="181"/>
        <v>103</v>
      </c>
      <c r="Q1930">
        <f t="shared" si="182"/>
        <v>77.349999999999994</v>
      </c>
      <c r="R1930">
        <f t="shared" si="180"/>
        <v>0</v>
      </c>
      <c r="S1930" s="12">
        <f t="shared" si="183"/>
        <v>41371.648078703707</v>
      </c>
      <c r="T1930" s="13">
        <f t="shared" si="184"/>
        <v>41401.648078703707</v>
      </c>
      <c r="U1930">
        <f t="shared" si="185"/>
        <v>2013</v>
      </c>
    </row>
    <row r="1931" spans="1:21" ht="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 s="9">
        <f t="shared" si="181"/>
        <v>100</v>
      </c>
      <c r="Q1931">
        <f t="shared" si="182"/>
        <v>42.8</v>
      </c>
      <c r="R1931">
        <f t="shared" si="180"/>
        <v>0</v>
      </c>
      <c r="S1931" s="12">
        <f t="shared" si="183"/>
        <v>40687.021597222221</v>
      </c>
      <c r="T1931" s="13">
        <f t="shared" si="184"/>
        <v>40729.021597222221</v>
      </c>
      <c r="U1931">
        <f t="shared" si="185"/>
        <v>2011</v>
      </c>
    </row>
    <row r="1932" spans="1:21" ht="30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 s="9">
        <f t="shared" si="181"/>
        <v>127</v>
      </c>
      <c r="Q1932">
        <f t="shared" si="182"/>
        <v>48.85</v>
      </c>
      <c r="R1932">
        <f t="shared" si="180"/>
        <v>0</v>
      </c>
      <c r="S1932" s="12">
        <f t="shared" si="183"/>
        <v>41402.558819444443</v>
      </c>
      <c r="T1932" s="13">
        <f t="shared" si="184"/>
        <v>41462.558819444443</v>
      </c>
      <c r="U1932">
        <f t="shared" si="185"/>
        <v>2013</v>
      </c>
    </row>
    <row r="1933" spans="1:21" ht="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 s="9">
        <f t="shared" si="181"/>
        <v>121</v>
      </c>
      <c r="Q1933">
        <f t="shared" si="182"/>
        <v>48.24</v>
      </c>
      <c r="R1933">
        <f t="shared" si="180"/>
        <v>0</v>
      </c>
      <c r="S1933" s="12">
        <f t="shared" si="183"/>
        <v>41037.892465277779</v>
      </c>
      <c r="T1933" s="13">
        <f t="shared" si="184"/>
        <v>41051.145833333336</v>
      </c>
      <c r="U1933">
        <f t="shared" si="185"/>
        <v>2012</v>
      </c>
    </row>
    <row r="1934" spans="1:21" ht="60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 s="9">
        <f t="shared" si="181"/>
        <v>107</v>
      </c>
      <c r="Q1934">
        <f t="shared" si="182"/>
        <v>70.209999999999994</v>
      </c>
      <c r="R1934">
        <f t="shared" si="180"/>
        <v>0</v>
      </c>
      <c r="S1934" s="12">
        <f t="shared" si="183"/>
        <v>40911.809872685182</v>
      </c>
      <c r="T1934" s="13">
        <f t="shared" si="184"/>
        <v>40932.809872685182</v>
      </c>
      <c r="U1934">
        <f t="shared" si="185"/>
        <v>2012</v>
      </c>
    </row>
    <row r="1935" spans="1:21" ht="60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 s="9">
        <f t="shared" si="181"/>
        <v>172</v>
      </c>
      <c r="Q1935">
        <f t="shared" si="182"/>
        <v>94.05</v>
      </c>
      <c r="R1935">
        <f t="shared" si="180"/>
        <v>0</v>
      </c>
      <c r="S1935" s="12">
        <f t="shared" si="183"/>
        <v>41879.130868055552</v>
      </c>
      <c r="T1935" s="13">
        <f t="shared" si="184"/>
        <v>41909.130868055552</v>
      </c>
      <c r="U1935">
        <f t="shared" si="185"/>
        <v>2014</v>
      </c>
    </row>
    <row r="1936" spans="1:21" ht="60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 s="9">
        <f t="shared" si="181"/>
        <v>124</v>
      </c>
      <c r="Q1936">
        <f t="shared" si="182"/>
        <v>80.27</v>
      </c>
      <c r="R1936">
        <f t="shared" si="180"/>
        <v>0</v>
      </c>
      <c r="S1936" s="12">
        <f t="shared" si="183"/>
        <v>40865.867141203707</v>
      </c>
      <c r="T1936" s="13">
        <f t="shared" si="184"/>
        <v>40902.208333333336</v>
      </c>
      <c r="U1936">
        <f t="shared" si="185"/>
        <v>2011</v>
      </c>
    </row>
    <row r="1937" spans="1:21" ht="60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 s="9">
        <f t="shared" si="181"/>
        <v>108</v>
      </c>
      <c r="Q1937">
        <f t="shared" si="182"/>
        <v>54.2</v>
      </c>
      <c r="R1937">
        <f t="shared" si="180"/>
        <v>0</v>
      </c>
      <c r="S1937" s="12">
        <f t="shared" si="183"/>
        <v>41773.932534722226</v>
      </c>
      <c r="T1937" s="13">
        <f t="shared" si="184"/>
        <v>41811.207638888889</v>
      </c>
      <c r="U1937">
        <f t="shared" si="185"/>
        <v>2014</v>
      </c>
    </row>
    <row r="1938" spans="1:21" ht="60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 s="9">
        <f t="shared" si="181"/>
        <v>117</v>
      </c>
      <c r="Q1938">
        <f t="shared" si="182"/>
        <v>60.27</v>
      </c>
      <c r="R1938">
        <f t="shared" si="180"/>
        <v>0</v>
      </c>
      <c r="S1938" s="12">
        <f t="shared" si="183"/>
        <v>40852.889699074076</v>
      </c>
      <c r="T1938" s="13">
        <f t="shared" si="184"/>
        <v>40883.249305555553</v>
      </c>
      <c r="U1938">
        <f t="shared" si="185"/>
        <v>2011</v>
      </c>
    </row>
    <row r="1939" spans="1:21" ht="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 s="9">
        <f t="shared" si="181"/>
        <v>187</v>
      </c>
      <c r="Q1939">
        <f t="shared" si="182"/>
        <v>38.74</v>
      </c>
      <c r="R1939">
        <f t="shared" si="180"/>
        <v>1</v>
      </c>
      <c r="S1939" s="12">
        <f t="shared" si="183"/>
        <v>41059.118993055556</v>
      </c>
      <c r="T1939" s="13">
        <f t="shared" si="184"/>
        <v>41075.165972222225</v>
      </c>
      <c r="U1939">
        <f t="shared" si="185"/>
        <v>2012</v>
      </c>
    </row>
    <row r="1940" spans="1:21" ht="60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 s="9">
        <f t="shared" si="181"/>
        <v>116</v>
      </c>
      <c r="Q1940">
        <f t="shared" si="182"/>
        <v>152.54</v>
      </c>
      <c r="R1940">
        <f t="shared" si="180"/>
        <v>0</v>
      </c>
      <c r="S1940" s="12">
        <f t="shared" si="183"/>
        <v>41426.259618055556</v>
      </c>
      <c r="T1940" s="13">
        <f t="shared" si="184"/>
        <v>41457.208333333336</v>
      </c>
      <c r="U1940">
        <f t="shared" si="185"/>
        <v>2013</v>
      </c>
    </row>
    <row r="1941" spans="1:21" ht="60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 s="9">
        <f t="shared" si="181"/>
        <v>111</v>
      </c>
      <c r="Q1941">
        <f t="shared" si="182"/>
        <v>115.31</v>
      </c>
      <c r="R1941">
        <f t="shared" si="180"/>
        <v>0</v>
      </c>
      <c r="S1941" s="12">
        <f t="shared" si="183"/>
        <v>41313.985046296293</v>
      </c>
      <c r="T1941" s="13">
        <f t="shared" si="184"/>
        <v>41343.943379629629</v>
      </c>
      <c r="U1941">
        <f t="shared" si="185"/>
        <v>2013</v>
      </c>
    </row>
    <row r="1942" spans="1:21" ht="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 s="9">
        <f t="shared" si="181"/>
        <v>171</v>
      </c>
      <c r="Q1942">
        <f t="shared" si="182"/>
        <v>35.840000000000003</v>
      </c>
      <c r="R1942">
        <f t="shared" si="180"/>
        <v>1</v>
      </c>
      <c r="S1942" s="12">
        <f t="shared" si="183"/>
        <v>40670.507326388892</v>
      </c>
      <c r="T1942" s="13">
        <f t="shared" si="184"/>
        <v>40709.165972222225</v>
      </c>
      <c r="U1942">
        <f t="shared" si="185"/>
        <v>2011</v>
      </c>
    </row>
    <row r="1943" spans="1:21" ht="60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 s="9">
        <f t="shared" si="181"/>
        <v>126</v>
      </c>
      <c r="Q1943">
        <f t="shared" si="182"/>
        <v>64.569999999999993</v>
      </c>
      <c r="R1943">
        <f t="shared" si="180"/>
        <v>0</v>
      </c>
      <c r="S1943" s="12">
        <f t="shared" si="183"/>
        <v>41744.290868055556</v>
      </c>
      <c r="T1943" s="13">
        <f t="shared" si="184"/>
        <v>41774.290868055556</v>
      </c>
      <c r="U1943">
        <f t="shared" si="185"/>
        <v>2014</v>
      </c>
    </row>
    <row r="1944" spans="1:21" ht="60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 s="9">
        <f t="shared" si="181"/>
        <v>138</v>
      </c>
      <c r="Q1944">
        <f t="shared" si="182"/>
        <v>87.44</v>
      </c>
      <c r="R1944">
        <f t="shared" si="180"/>
        <v>0</v>
      </c>
      <c r="S1944" s="12">
        <f t="shared" si="183"/>
        <v>40638.828009259261</v>
      </c>
      <c r="T1944" s="13">
        <f t="shared" si="184"/>
        <v>40728.828009259261</v>
      </c>
      <c r="U1944">
        <f t="shared" si="185"/>
        <v>2011</v>
      </c>
    </row>
    <row r="1945" spans="1:21" ht="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 s="9">
        <f t="shared" si="181"/>
        <v>1705</v>
      </c>
      <c r="Q1945">
        <f t="shared" si="182"/>
        <v>68.819999999999993</v>
      </c>
      <c r="R1945">
        <f t="shared" si="180"/>
        <v>0</v>
      </c>
      <c r="S1945" s="12">
        <f t="shared" si="183"/>
        <v>42548.269861111112</v>
      </c>
      <c r="T1945" s="13">
        <f t="shared" si="184"/>
        <v>42593.269861111112</v>
      </c>
      <c r="U1945">
        <f t="shared" si="185"/>
        <v>2016</v>
      </c>
    </row>
    <row r="1946" spans="1:21" ht="60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 s="9">
        <f t="shared" si="181"/>
        <v>788</v>
      </c>
      <c r="Q1946">
        <f t="shared" si="182"/>
        <v>176.2</v>
      </c>
      <c r="R1946">
        <f t="shared" ref="R1946:R2009" si="186">IF(D1946&lt;1000,1,0)</f>
        <v>0</v>
      </c>
      <c r="S1946" s="12">
        <f t="shared" si="183"/>
        <v>41730.584374999999</v>
      </c>
      <c r="T1946" s="13">
        <f t="shared" si="184"/>
        <v>41760.584374999999</v>
      </c>
      <c r="U1946">
        <f t="shared" si="185"/>
        <v>2014</v>
      </c>
    </row>
    <row r="1947" spans="1:21" ht="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 s="9">
        <f t="shared" si="181"/>
        <v>348</v>
      </c>
      <c r="Q1947">
        <f t="shared" si="182"/>
        <v>511.79</v>
      </c>
      <c r="R1947">
        <f t="shared" si="186"/>
        <v>0</v>
      </c>
      <c r="S1947" s="12">
        <f t="shared" si="183"/>
        <v>42157.251828703709</v>
      </c>
      <c r="T1947" s="13">
        <f t="shared" si="184"/>
        <v>42197.251828703709</v>
      </c>
      <c r="U1947">
        <f t="shared" si="185"/>
        <v>2015</v>
      </c>
    </row>
    <row r="1948" spans="1:21" ht="60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 s="9">
        <f t="shared" si="181"/>
        <v>150</v>
      </c>
      <c r="Q1948">
        <f t="shared" si="182"/>
        <v>160.44</v>
      </c>
      <c r="R1948">
        <f t="shared" si="186"/>
        <v>0</v>
      </c>
      <c r="S1948" s="12">
        <f t="shared" si="183"/>
        <v>41689.150011574071</v>
      </c>
      <c r="T1948" s="13">
        <f t="shared" si="184"/>
        <v>41749.108344907407</v>
      </c>
      <c r="U1948">
        <f t="shared" si="185"/>
        <v>2014</v>
      </c>
    </row>
    <row r="1949" spans="1:21" ht="60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 s="9">
        <f t="shared" si="181"/>
        <v>101</v>
      </c>
      <c r="Q1949">
        <f t="shared" si="182"/>
        <v>35</v>
      </c>
      <c r="R1949">
        <f t="shared" si="186"/>
        <v>1</v>
      </c>
      <c r="S1949" s="12">
        <f t="shared" si="183"/>
        <v>40102.918055555558</v>
      </c>
      <c r="T1949" s="13">
        <f t="shared" si="184"/>
        <v>40140.249305555553</v>
      </c>
      <c r="U1949">
        <f t="shared" si="185"/>
        <v>2009</v>
      </c>
    </row>
    <row r="1950" spans="1:21" ht="30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 s="9">
        <f t="shared" si="181"/>
        <v>800</v>
      </c>
      <c r="Q1950">
        <f t="shared" si="182"/>
        <v>188.51</v>
      </c>
      <c r="R1950">
        <f t="shared" si="186"/>
        <v>0</v>
      </c>
      <c r="S1950" s="12">
        <f t="shared" si="183"/>
        <v>42473.604270833333</v>
      </c>
      <c r="T1950" s="13">
        <f t="shared" si="184"/>
        <v>42527.709722222222</v>
      </c>
      <c r="U1950">
        <f t="shared" si="185"/>
        <v>2016</v>
      </c>
    </row>
    <row r="1951" spans="1:21" ht="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 s="9">
        <f t="shared" si="181"/>
        <v>106</v>
      </c>
      <c r="Q1951">
        <f t="shared" si="182"/>
        <v>56.2</v>
      </c>
      <c r="R1951">
        <f t="shared" si="186"/>
        <v>0</v>
      </c>
      <c r="S1951" s="12">
        <f t="shared" si="183"/>
        <v>41800.423043981478</v>
      </c>
      <c r="T1951" s="13">
        <f t="shared" si="184"/>
        <v>41830.423043981478</v>
      </c>
      <c r="U1951">
        <f t="shared" si="185"/>
        <v>2014</v>
      </c>
    </row>
    <row r="1952" spans="1:21" ht="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 s="9">
        <f t="shared" si="181"/>
        <v>201</v>
      </c>
      <c r="Q1952">
        <f t="shared" si="182"/>
        <v>51.31</v>
      </c>
      <c r="R1952">
        <f t="shared" si="186"/>
        <v>0</v>
      </c>
      <c r="S1952" s="12">
        <f t="shared" si="183"/>
        <v>40624.181400462963</v>
      </c>
      <c r="T1952" s="13">
        <f t="shared" si="184"/>
        <v>40655.181400462963</v>
      </c>
      <c r="U1952">
        <f t="shared" si="185"/>
        <v>2011</v>
      </c>
    </row>
    <row r="1953" spans="1:21" ht="60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 s="9">
        <f t="shared" si="181"/>
        <v>212</v>
      </c>
      <c r="Q1953">
        <f t="shared" si="182"/>
        <v>127.36</v>
      </c>
      <c r="R1953">
        <f t="shared" si="186"/>
        <v>0</v>
      </c>
      <c r="S1953" s="12">
        <f t="shared" si="183"/>
        <v>42651.420567129629</v>
      </c>
      <c r="T1953" s="13">
        <f t="shared" si="184"/>
        <v>42681.462233796294</v>
      </c>
      <c r="U1953">
        <f t="shared" si="185"/>
        <v>2016</v>
      </c>
    </row>
    <row r="1954" spans="1:21" ht="60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 s="9">
        <f t="shared" si="181"/>
        <v>198</v>
      </c>
      <c r="Q1954">
        <f t="shared" si="182"/>
        <v>101.86</v>
      </c>
      <c r="R1954">
        <f t="shared" si="186"/>
        <v>0</v>
      </c>
      <c r="S1954" s="12">
        <f t="shared" si="183"/>
        <v>41526.60665509259</v>
      </c>
      <c r="T1954" s="13">
        <f t="shared" si="184"/>
        <v>41563.60665509259</v>
      </c>
      <c r="U1954">
        <f t="shared" si="185"/>
        <v>2013</v>
      </c>
    </row>
    <row r="1955" spans="1:21" ht="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 s="9">
        <f t="shared" si="181"/>
        <v>226</v>
      </c>
      <c r="Q1955">
        <f t="shared" si="182"/>
        <v>230.56</v>
      </c>
      <c r="R1955">
        <f t="shared" si="186"/>
        <v>0</v>
      </c>
      <c r="S1955" s="12">
        <f t="shared" si="183"/>
        <v>40941.199826388889</v>
      </c>
      <c r="T1955" s="13">
        <f t="shared" si="184"/>
        <v>40970.125</v>
      </c>
      <c r="U1955">
        <f t="shared" si="185"/>
        <v>2012</v>
      </c>
    </row>
    <row r="1956" spans="1:21" ht="30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 s="9">
        <f t="shared" si="181"/>
        <v>699</v>
      </c>
      <c r="Q1956">
        <f t="shared" si="182"/>
        <v>842.11</v>
      </c>
      <c r="R1956">
        <f t="shared" si="186"/>
        <v>0</v>
      </c>
      <c r="S1956" s="12">
        <f t="shared" si="183"/>
        <v>42394.580740740741</v>
      </c>
      <c r="T1956" s="13">
        <f t="shared" si="184"/>
        <v>42441.208333333328</v>
      </c>
      <c r="U1956">
        <f t="shared" si="185"/>
        <v>2016</v>
      </c>
    </row>
    <row r="1957" spans="1:21" ht="60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 s="9">
        <f t="shared" si="181"/>
        <v>399</v>
      </c>
      <c r="Q1957">
        <f t="shared" si="182"/>
        <v>577.28</v>
      </c>
      <c r="R1957">
        <f t="shared" si="186"/>
        <v>0</v>
      </c>
      <c r="S1957" s="12">
        <f t="shared" si="183"/>
        <v>41020.271770833337</v>
      </c>
      <c r="T1957" s="13">
        <f t="shared" si="184"/>
        <v>41052.791666666664</v>
      </c>
      <c r="U1957">
        <f t="shared" si="185"/>
        <v>2012</v>
      </c>
    </row>
    <row r="1958" spans="1:21" ht="60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 s="9">
        <f t="shared" si="181"/>
        <v>294</v>
      </c>
      <c r="Q1958">
        <f t="shared" si="182"/>
        <v>483.34</v>
      </c>
      <c r="R1958">
        <f t="shared" si="186"/>
        <v>0</v>
      </c>
      <c r="S1958" s="12">
        <f t="shared" si="183"/>
        <v>42067.923668981486</v>
      </c>
      <c r="T1958" s="13">
        <f t="shared" si="184"/>
        <v>42112.882002314815</v>
      </c>
      <c r="U1958">
        <f t="shared" si="185"/>
        <v>2015</v>
      </c>
    </row>
    <row r="1959" spans="1:21" ht="30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 s="9">
        <f t="shared" si="181"/>
        <v>168</v>
      </c>
      <c r="Q1959">
        <f t="shared" si="182"/>
        <v>76.14</v>
      </c>
      <c r="R1959">
        <f t="shared" si="186"/>
        <v>0</v>
      </c>
      <c r="S1959" s="12">
        <f t="shared" si="183"/>
        <v>41179.098530092589</v>
      </c>
      <c r="T1959" s="13">
        <f t="shared" si="184"/>
        <v>41209.098530092589</v>
      </c>
      <c r="U1959">
        <f t="shared" si="185"/>
        <v>2012</v>
      </c>
    </row>
    <row r="1960" spans="1:21" ht="60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 s="9">
        <f t="shared" si="181"/>
        <v>1436</v>
      </c>
      <c r="Q1960">
        <f t="shared" si="182"/>
        <v>74.11</v>
      </c>
      <c r="R1960">
        <f t="shared" si="186"/>
        <v>0</v>
      </c>
      <c r="S1960" s="12">
        <f t="shared" si="183"/>
        <v>41326.987974537034</v>
      </c>
      <c r="T1960" s="13">
        <f t="shared" si="184"/>
        <v>41356.94630787037</v>
      </c>
      <c r="U1960">
        <f t="shared" si="185"/>
        <v>2013</v>
      </c>
    </row>
    <row r="1961" spans="1:21" ht="60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 s="9">
        <f t="shared" si="181"/>
        <v>157</v>
      </c>
      <c r="Q1961">
        <f t="shared" si="182"/>
        <v>36.97</v>
      </c>
      <c r="R1961">
        <f t="shared" si="186"/>
        <v>0</v>
      </c>
      <c r="S1961" s="12">
        <f t="shared" si="183"/>
        <v>41871.845601851855</v>
      </c>
      <c r="T1961" s="13">
        <f t="shared" si="184"/>
        <v>41913</v>
      </c>
      <c r="U1961">
        <f t="shared" si="185"/>
        <v>2014</v>
      </c>
    </row>
    <row r="1962" spans="1:21" ht="60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 s="9">
        <f t="shared" si="181"/>
        <v>118</v>
      </c>
      <c r="Q1962">
        <f t="shared" si="182"/>
        <v>2500.9699999999998</v>
      </c>
      <c r="R1962">
        <f t="shared" si="186"/>
        <v>0</v>
      </c>
      <c r="S1962" s="12">
        <f t="shared" si="183"/>
        <v>41964.362743055557</v>
      </c>
      <c r="T1962" s="13">
        <f t="shared" si="184"/>
        <v>41994.362743055557</v>
      </c>
      <c r="U1962">
        <f t="shared" si="185"/>
        <v>2014</v>
      </c>
    </row>
    <row r="1963" spans="1:21" ht="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 s="9">
        <f t="shared" si="181"/>
        <v>1105</v>
      </c>
      <c r="Q1963">
        <f t="shared" si="182"/>
        <v>67.69</v>
      </c>
      <c r="R1963">
        <f t="shared" si="186"/>
        <v>0</v>
      </c>
      <c r="S1963" s="12">
        <f t="shared" si="183"/>
        <v>41148.194641203707</v>
      </c>
      <c r="T1963" s="13">
        <f t="shared" si="184"/>
        <v>41188.165972222225</v>
      </c>
      <c r="U1963">
        <f t="shared" si="185"/>
        <v>2012</v>
      </c>
    </row>
    <row r="1964" spans="1:21" ht="60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 s="9">
        <f t="shared" si="181"/>
        <v>193</v>
      </c>
      <c r="Q1964">
        <f t="shared" si="182"/>
        <v>63.05</v>
      </c>
      <c r="R1964">
        <f t="shared" si="186"/>
        <v>0</v>
      </c>
      <c r="S1964" s="12">
        <f t="shared" si="183"/>
        <v>41742.780509259261</v>
      </c>
      <c r="T1964" s="13">
        <f t="shared" si="184"/>
        <v>41772.780509259261</v>
      </c>
      <c r="U1964">
        <f t="shared" si="185"/>
        <v>2014</v>
      </c>
    </row>
    <row r="1965" spans="1:21" ht="60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 s="9">
        <f t="shared" si="181"/>
        <v>127</v>
      </c>
      <c r="Q1965">
        <f t="shared" si="182"/>
        <v>117.6</v>
      </c>
      <c r="R1965">
        <f t="shared" si="186"/>
        <v>0</v>
      </c>
      <c r="S1965" s="12">
        <f t="shared" si="183"/>
        <v>41863.429791666669</v>
      </c>
      <c r="T1965" s="13">
        <f t="shared" si="184"/>
        <v>41898.429791666669</v>
      </c>
      <c r="U1965">
        <f t="shared" si="185"/>
        <v>2014</v>
      </c>
    </row>
    <row r="1966" spans="1:21" ht="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 s="9">
        <f t="shared" si="181"/>
        <v>260</v>
      </c>
      <c r="Q1966">
        <f t="shared" si="182"/>
        <v>180.75</v>
      </c>
      <c r="R1966">
        <f t="shared" si="186"/>
        <v>0</v>
      </c>
      <c r="S1966" s="12">
        <f t="shared" si="183"/>
        <v>42452.272824074069</v>
      </c>
      <c r="T1966" s="13">
        <f t="shared" si="184"/>
        <v>42482.272824074069</v>
      </c>
      <c r="U1966">
        <f t="shared" si="185"/>
        <v>2016</v>
      </c>
    </row>
    <row r="1967" spans="1:21" ht="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 s="9">
        <f t="shared" si="181"/>
        <v>262</v>
      </c>
      <c r="Q1967">
        <f t="shared" si="182"/>
        <v>127.32</v>
      </c>
      <c r="R1967">
        <f t="shared" si="186"/>
        <v>0</v>
      </c>
      <c r="S1967" s="12">
        <f t="shared" si="183"/>
        <v>40898.089236111111</v>
      </c>
      <c r="T1967" s="13">
        <f t="shared" si="184"/>
        <v>40920.041666666664</v>
      </c>
      <c r="U1967">
        <f t="shared" si="185"/>
        <v>2011</v>
      </c>
    </row>
    <row r="1968" spans="1:21" ht="60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 s="9">
        <f t="shared" si="181"/>
        <v>207</v>
      </c>
      <c r="Q1968">
        <f t="shared" si="182"/>
        <v>136.63999999999999</v>
      </c>
      <c r="R1968">
        <f t="shared" si="186"/>
        <v>0</v>
      </c>
      <c r="S1968" s="12">
        <f t="shared" si="183"/>
        <v>41835.540486111109</v>
      </c>
      <c r="T1968" s="13">
        <f t="shared" si="184"/>
        <v>41865.540486111109</v>
      </c>
      <c r="U1968">
        <f t="shared" si="185"/>
        <v>2014</v>
      </c>
    </row>
    <row r="1969" spans="1:21" ht="60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 s="9">
        <f t="shared" si="181"/>
        <v>370</v>
      </c>
      <c r="Q1969">
        <f t="shared" si="182"/>
        <v>182.78</v>
      </c>
      <c r="R1969">
        <f t="shared" si="186"/>
        <v>0</v>
      </c>
      <c r="S1969" s="12">
        <f t="shared" si="183"/>
        <v>41730.663530092592</v>
      </c>
      <c r="T1969" s="13">
        <f t="shared" si="184"/>
        <v>41760.663530092592</v>
      </c>
      <c r="U1969">
        <f t="shared" si="185"/>
        <v>2014</v>
      </c>
    </row>
    <row r="1970" spans="1:21" ht="30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 s="9">
        <f t="shared" si="181"/>
        <v>285</v>
      </c>
      <c r="Q1970">
        <f t="shared" si="182"/>
        <v>279.38</v>
      </c>
      <c r="R1970">
        <f t="shared" si="186"/>
        <v>0</v>
      </c>
      <c r="S1970" s="12">
        <f t="shared" si="183"/>
        <v>42676.586979166663</v>
      </c>
      <c r="T1970" s="13">
        <f t="shared" si="184"/>
        <v>42707.628645833334</v>
      </c>
      <c r="U1970">
        <f t="shared" si="185"/>
        <v>2016</v>
      </c>
    </row>
    <row r="1971" spans="1:21" ht="60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 s="9">
        <f t="shared" si="181"/>
        <v>579</v>
      </c>
      <c r="Q1971">
        <f t="shared" si="182"/>
        <v>61.38</v>
      </c>
      <c r="R1971">
        <f t="shared" si="186"/>
        <v>0</v>
      </c>
      <c r="S1971" s="12">
        <f t="shared" si="183"/>
        <v>42557.792453703703</v>
      </c>
      <c r="T1971" s="13">
        <f t="shared" si="184"/>
        <v>42587.792453703703</v>
      </c>
      <c r="U1971">
        <f t="shared" si="185"/>
        <v>2016</v>
      </c>
    </row>
    <row r="1972" spans="1:21" ht="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 s="9">
        <f t="shared" si="181"/>
        <v>1132</v>
      </c>
      <c r="Q1972">
        <f t="shared" si="182"/>
        <v>80.73</v>
      </c>
      <c r="R1972">
        <f t="shared" si="186"/>
        <v>0</v>
      </c>
      <c r="S1972" s="12">
        <f t="shared" si="183"/>
        <v>41324.193298611113</v>
      </c>
      <c r="T1972" s="13">
        <f t="shared" si="184"/>
        <v>41384.151631944449</v>
      </c>
      <c r="U1972">
        <f t="shared" si="185"/>
        <v>2013</v>
      </c>
    </row>
    <row r="1973" spans="1:21" ht="60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 s="9">
        <f t="shared" si="181"/>
        <v>263</v>
      </c>
      <c r="Q1973">
        <f t="shared" si="182"/>
        <v>272.36</v>
      </c>
      <c r="R1973">
        <f t="shared" si="186"/>
        <v>0</v>
      </c>
      <c r="S1973" s="12">
        <f t="shared" si="183"/>
        <v>41561.500706018516</v>
      </c>
      <c r="T1973" s="13">
        <f t="shared" si="184"/>
        <v>41593.166666666664</v>
      </c>
      <c r="U1973">
        <f t="shared" si="185"/>
        <v>2013</v>
      </c>
    </row>
    <row r="1974" spans="1:21" ht="60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 s="9">
        <f t="shared" si="181"/>
        <v>674</v>
      </c>
      <c r="Q1974">
        <f t="shared" si="182"/>
        <v>70.849999999999994</v>
      </c>
      <c r="R1974">
        <f t="shared" si="186"/>
        <v>0</v>
      </c>
      <c r="S1974" s="12">
        <f t="shared" si="183"/>
        <v>41201.012083333335</v>
      </c>
      <c r="T1974" s="13">
        <f t="shared" si="184"/>
        <v>41231.053749999999</v>
      </c>
      <c r="U1974">
        <f t="shared" si="185"/>
        <v>2012</v>
      </c>
    </row>
    <row r="1975" spans="1:21" ht="60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 s="9">
        <f t="shared" si="181"/>
        <v>257</v>
      </c>
      <c r="Q1975">
        <f t="shared" si="182"/>
        <v>247.94</v>
      </c>
      <c r="R1975">
        <f t="shared" si="186"/>
        <v>0</v>
      </c>
      <c r="S1975" s="12">
        <f t="shared" si="183"/>
        <v>42549.722962962958</v>
      </c>
      <c r="T1975" s="13">
        <f t="shared" si="184"/>
        <v>42588.291666666672</v>
      </c>
      <c r="U1975">
        <f t="shared" si="185"/>
        <v>2016</v>
      </c>
    </row>
    <row r="1976" spans="1:21" ht="60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 s="9">
        <f t="shared" si="181"/>
        <v>375</v>
      </c>
      <c r="Q1976">
        <f t="shared" si="182"/>
        <v>186.81</v>
      </c>
      <c r="R1976">
        <f t="shared" si="186"/>
        <v>0</v>
      </c>
      <c r="S1976" s="12">
        <f t="shared" si="183"/>
        <v>41445.334131944444</v>
      </c>
      <c r="T1976" s="13">
        <f t="shared" si="184"/>
        <v>41505.334131944444</v>
      </c>
      <c r="U1976">
        <f t="shared" si="185"/>
        <v>2013</v>
      </c>
    </row>
    <row r="1977" spans="1:21" ht="30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 s="9">
        <f t="shared" si="181"/>
        <v>209</v>
      </c>
      <c r="Q1977">
        <f t="shared" si="182"/>
        <v>131.99</v>
      </c>
      <c r="R1977">
        <f t="shared" si="186"/>
        <v>0</v>
      </c>
      <c r="S1977" s="12">
        <f t="shared" si="183"/>
        <v>41313.755219907405</v>
      </c>
      <c r="T1977" s="13">
        <f t="shared" si="184"/>
        <v>41343.755219907405</v>
      </c>
      <c r="U1977">
        <f t="shared" si="185"/>
        <v>2013</v>
      </c>
    </row>
    <row r="1978" spans="1:21" ht="30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 s="9">
        <f t="shared" si="181"/>
        <v>347</v>
      </c>
      <c r="Q1978">
        <f t="shared" si="182"/>
        <v>29.31</v>
      </c>
      <c r="R1978">
        <f t="shared" si="186"/>
        <v>0</v>
      </c>
      <c r="S1978" s="12">
        <f t="shared" si="183"/>
        <v>41438.899594907409</v>
      </c>
      <c r="T1978" s="13">
        <f t="shared" si="184"/>
        <v>41468.899594907409</v>
      </c>
      <c r="U1978">
        <f t="shared" si="185"/>
        <v>2013</v>
      </c>
    </row>
    <row r="1979" spans="1:21" ht="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 s="9">
        <f t="shared" si="181"/>
        <v>402</v>
      </c>
      <c r="Q1979">
        <f t="shared" si="182"/>
        <v>245.02</v>
      </c>
      <c r="R1979">
        <f t="shared" si="186"/>
        <v>0</v>
      </c>
      <c r="S1979" s="12">
        <f t="shared" si="183"/>
        <v>42311.216898148152</v>
      </c>
      <c r="T1979" s="13">
        <f t="shared" si="184"/>
        <v>42357.332638888889</v>
      </c>
      <c r="U1979">
        <f t="shared" si="185"/>
        <v>2015</v>
      </c>
    </row>
    <row r="1980" spans="1:21" ht="60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 s="9">
        <f t="shared" si="181"/>
        <v>1027</v>
      </c>
      <c r="Q1980">
        <f t="shared" si="182"/>
        <v>1323.25</v>
      </c>
      <c r="R1980">
        <f t="shared" si="186"/>
        <v>0</v>
      </c>
      <c r="S1980" s="12">
        <f t="shared" si="183"/>
        <v>41039.225601851853</v>
      </c>
      <c r="T1980" s="13">
        <f t="shared" si="184"/>
        <v>41072.291666666664</v>
      </c>
      <c r="U1980">
        <f t="shared" si="185"/>
        <v>2012</v>
      </c>
    </row>
    <row r="1981" spans="1:21" ht="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 s="9">
        <f t="shared" si="181"/>
        <v>115</v>
      </c>
      <c r="Q1981">
        <f t="shared" si="182"/>
        <v>282.66000000000003</v>
      </c>
      <c r="R1981">
        <f t="shared" si="186"/>
        <v>0</v>
      </c>
      <c r="S1981" s="12">
        <f t="shared" si="183"/>
        <v>42290.460023148145</v>
      </c>
      <c r="T1981" s="13">
        <f t="shared" si="184"/>
        <v>42327.207638888889</v>
      </c>
      <c r="U1981">
        <f t="shared" si="185"/>
        <v>2015</v>
      </c>
    </row>
    <row r="1982" spans="1:21" ht="30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 s="9">
        <f t="shared" si="181"/>
        <v>355</v>
      </c>
      <c r="Q1982">
        <f t="shared" si="182"/>
        <v>91.21</v>
      </c>
      <c r="R1982">
        <f t="shared" si="186"/>
        <v>0</v>
      </c>
      <c r="S1982" s="12">
        <f t="shared" si="183"/>
        <v>42423.542384259257</v>
      </c>
      <c r="T1982" s="13">
        <f t="shared" si="184"/>
        <v>42463.500717592593</v>
      </c>
      <c r="U1982">
        <f t="shared" si="185"/>
        <v>2016</v>
      </c>
    </row>
    <row r="1983" spans="1:21" ht="60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 s="9">
        <f t="shared" si="181"/>
        <v>5</v>
      </c>
      <c r="Q1983">
        <f t="shared" si="182"/>
        <v>31.75</v>
      </c>
      <c r="R1983">
        <f t="shared" si="186"/>
        <v>0</v>
      </c>
      <c r="S1983" s="12">
        <f t="shared" si="183"/>
        <v>41799.725289351853</v>
      </c>
      <c r="T1983" s="13">
        <f t="shared" si="184"/>
        <v>41829.725289351853</v>
      </c>
      <c r="U1983">
        <f t="shared" si="185"/>
        <v>2014</v>
      </c>
    </row>
    <row r="1984" spans="1:21" ht="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 t="s">
        <v>7235</v>
      </c>
      <c r="M1984" t="b">
        <v>0</v>
      </c>
      <c r="N1984" t="s">
        <v>8294</v>
      </c>
      <c r="O1984" t="s">
        <v>8306</v>
      </c>
      <c r="P1984" s="9">
        <f t="shared" si="181"/>
        <v>0</v>
      </c>
      <c r="Q1984">
        <f t="shared" si="182"/>
        <v>0</v>
      </c>
      <c r="R1984">
        <f t="shared" si="186"/>
        <v>0</v>
      </c>
      <c r="S1984" s="12">
        <f t="shared" si="183"/>
        <v>42678.586655092593</v>
      </c>
      <c r="T1984" s="13">
        <f t="shared" si="184"/>
        <v>42708.628321759257</v>
      </c>
      <c r="U1984">
        <f t="shared" si="185"/>
        <v>2016</v>
      </c>
    </row>
    <row r="1985" spans="1:21" ht="60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 s="9">
        <f t="shared" si="181"/>
        <v>4</v>
      </c>
      <c r="Q1985">
        <f t="shared" si="182"/>
        <v>88.69</v>
      </c>
      <c r="R1985">
        <f t="shared" si="186"/>
        <v>0</v>
      </c>
      <c r="S1985" s="12">
        <f t="shared" si="183"/>
        <v>42593.011782407411</v>
      </c>
      <c r="T1985" s="13">
        <f t="shared" si="184"/>
        <v>42615.291666666672</v>
      </c>
      <c r="U1985">
        <f t="shared" si="185"/>
        <v>2016</v>
      </c>
    </row>
    <row r="1986" spans="1:21" ht="60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 s="9">
        <f t="shared" ref="P1986:P2049" si="187">ROUND(E1986/D1986*100,0)</f>
        <v>21</v>
      </c>
      <c r="Q1986">
        <f t="shared" ref="Q1986:Q2049" si="188">IFERROR(ROUND(E1986/L1986,2),0)</f>
        <v>453.14</v>
      </c>
      <c r="R1986">
        <f t="shared" si="186"/>
        <v>0</v>
      </c>
      <c r="S1986" s="12">
        <f t="shared" ref="S1986:S2049" si="189">(((J1986/60)/60)/24)+DATE(1970,1,1)</f>
        <v>41913.790289351848</v>
      </c>
      <c r="T1986" s="13">
        <f t="shared" ref="T1986:T2049" si="190">(((I1986/60)/60)/24)+DATE(1970,1,1)</f>
        <v>41973.831956018519</v>
      </c>
      <c r="U1986">
        <f t="shared" ref="U1986:U2049" si="191">YEAR(S1986)</f>
        <v>2014</v>
      </c>
    </row>
    <row r="1987" spans="1:21" ht="60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 s="9">
        <f t="shared" si="187"/>
        <v>3</v>
      </c>
      <c r="Q1987">
        <f t="shared" si="188"/>
        <v>12.75</v>
      </c>
      <c r="R1987">
        <f t="shared" si="186"/>
        <v>0</v>
      </c>
      <c r="S1987" s="12">
        <f t="shared" si="189"/>
        <v>42555.698738425926</v>
      </c>
      <c r="T1987" s="13">
        <f t="shared" si="190"/>
        <v>42584.958333333328</v>
      </c>
      <c r="U1987">
        <f t="shared" si="191"/>
        <v>2016</v>
      </c>
    </row>
    <row r="1988" spans="1:21" ht="60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 s="9">
        <f t="shared" si="187"/>
        <v>0</v>
      </c>
      <c r="Q1988">
        <f t="shared" si="188"/>
        <v>1</v>
      </c>
      <c r="R1988">
        <f t="shared" si="186"/>
        <v>0</v>
      </c>
      <c r="S1988" s="12">
        <f t="shared" si="189"/>
        <v>42413.433831018512</v>
      </c>
      <c r="T1988" s="13">
        <f t="shared" si="190"/>
        <v>42443.392164351855</v>
      </c>
      <c r="U1988">
        <f t="shared" si="191"/>
        <v>2016</v>
      </c>
    </row>
    <row r="1989" spans="1:21" ht="30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 s="9">
        <f t="shared" si="187"/>
        <v>42</v>
      </c>
      <c r="Q1989">
        <f t="shared" si="188"/>
        <v>83.43</v>
      </c>
      <c r="R1989">
        <f t="shared" si="186"/>
        <v>0</v>
      </c>
      <c r="S1989" s="12">
        <f t="shared" si="189"/>
        <v>42034.639768518522</v>
      </c>
      <c r="T1989" s="13">
        <f t="shared" si="190"/>
        <v>42064.639768518522</v>
      </c>
      <c r="U1989">
        <f t="shared" si="191"/>
        <v>2015</v>
      </c>
    </row>
    <row r="1990" spans="1:2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 s="9">
        <f t="shared" si="187"/>
        <v>0</v>
      </c>
      <c r="Q1990">
        <f t="shared" si="188"/>
        <v>25</v>
      </c>
      <c r="R1990">
        <f t="shared" si="186"/>
        <v>0</v>
      </c>
      <c r="S1990" s="12">
        <f t="shared" si="189"/>
        <v>42206.763217592597</v>
      </c>
      <c r="T1990" s="13">
        <f t="shared" si="190"/>
        <v>42236.763217592597</v>
      </c>
      <c r="U1990">
        <f t="shared" si="191"/>
        <v>2015</v>
      </c>
    </row>
    <row r="1991" spans="1:21" ht="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 s="9">
        <f t="shared" si="187"/>
        <v>1</v>
      </c>
      <c r="Q1991">
        <f t="shared" si="188"/>
        <v>50</v>
      </c>
      <c r="R1991">
        <f t="shared" si="186"/>
        <v>0</v>
      </c>
      <c r="S1991" s="12">
        <f t="shared" si="189"/>
        <v>42685.680648148147</v>
      </c>
      <c r="T1991" s="13">
        <f t="shared" si="190"/>
        <v>42715.680648148147</v>
      </c>
      <c r="U1991">
        <f t="shared" si="191"/>
        <v>2016</v>
      </c>
    </row>
    <row r="1992" spans="1:21" ht="60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 s="9">
        <f t="shared" si="187"/>
        <v>17</v>
      </c>
      <c r="Q1992">
        <f t="shared" si="188"/>
        <v>101.8</v>
      </c>
      <c r="R1992">
        <f t="shared" si="186"/>
        <v>0</v>
      </c>
      <c r="S1992" s="12">
        <f t="shared" si="189"/>
        <v>42398.195972222224</v>
      </c>
      <c r="T1992" s="13">
        <f t="shared" si="190"/>
        <v>42413.195972222224</v>
      </c>
      <c r="U1992">
        <f t="shared" si="191"/>
        <v>2016</v>
      </c>
    </row>
    <row r="1993" spans="1:21" ht="30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 s="9">
        <f t="shared" si="187"/>
        <v>7</v>
      </c>
      <c r="Q1993">
        <f t="shared" si="188"/>
        <v>46.67</v>
      </c>
      <c r="R1993">
        <f t="shared" si="186"/>
        <v>0</v>
      </c>
      <c r="S1993" s="12">
        <f t="shared" si="189"/>
        <v>42167.89335648148</v>
      </c>
      <c r="T1993" s="13">
        <f t="shared" si="190"/>
        <v>42188.89335648148</v>
      </c>
      <c r="U1993">
        <f t="shared" si="191"/>
        <v>2015</v>
      </c>
    </row>
    <row r="1994" spans="1:21" ht="30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 s="9">
        <f t="shared" si="187"/>
        <v>0</v>
      </c>
      <c r="Q1994">
        <f t="shared" si="188"/>
        <v>1</v>
      </c>
      <c r="R1994">
        <f t="shared" si="186"/>
        <v>0</v>
      </c>
      <c r="S1994" s="12">
        <f t="shared" si="189"/>
        <v>42023.143414351856</v>
      </c>
      <c r="T1994" s="13">
        <f t="shared" si="190"/>
        <v>42053.143414351856</v>
      </c>
      <c r="U1994">
        <f t="shared" si="191"/>
        <v>2015</v>
      </c>
    </row>
    <row r="1995" spans="1:21" ht="60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 t="s">
        <v>7235</v>
      </c>
      <c r="M1995" t="b">
        <v>0</v>
      </c>
      <c r="N1995" t="s">
        <v>8294</v>
      </c>
      <c r="O1995" t="s">
        <v>8306</v>
      </c>
      <c r="P1995" s="9">
        <f t="shared" si="187"/>
        <v>0</v>
      </c>
      <c r="Q1995">
        <f t="shared" si="188"/>
        <v>0</v>
      </c>
      <c r="R1995">
        <f t="shared" si="186"/>
        <v>0</v>
      </c>
      <c r="S1995" s="12">
        <f t="shared" si="189"/>
        <v>42329.58839120371</v>
      </c>
      <c r="T1995" s="13">
        <f t="shared" si="190"/>
        <v>42359.58839120371</v>
      </c>
      <c r="U1995">
        <f t="shared" si="191"/>
        <v>2015</v>
      </c>
    </row>
    <row r="1996" spans="1:21" ht="60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 t="s">
        <v>7235</v>
      </c>
      <c r="M1996" t="b">
        <v>0</v>
      </c>
      <c r="N1996" t="s">
        <v>8294</v>
      </c>
      <c r="O1996" t="s">
        <v>8306</v>
      </c>
      <c r="P1996" s="9">
        <f t="shared" si="187"/>
        <v>0</v>
      </c>
      <c r="Q1996">
        <f t="shared" si="188"/>
        <v>0</v>
      </c>
      <c r="R1996">
        <f t="shared" si="186"/>
        <v>0</v>
      </c>
      <c r="S1996" s="12">
        <f t="shared" si="189"/>
        <v>42651.006273148145</v>
      </c>
      <c r="T1996" s="13">
        <f t="shared" si="190"/>
        <v>42711.047939814816</v>
      </c>
      <c r="U1996">
        <f t="shared" si="191"/>
        <v>2016</v>
      </c>
    </row>
    <row r="1997" spans="1:21" ht="60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 s="9">
        <f t="shared" si="187"/>
        <v>8</v>
      </c>
      <c r="Q1997">
        <f t="shared" si="188"/>
        <v>26</v>
      </c>
      <c r="R1997">
        <f t="shared" si="186"/>
        <v>0</v>
      </c>
      <c r="S1997" s="12">
        <f t="shared" si="189"/>
        <v>42181.902037037042</v>
      </c>
      <c r="T1997" s="13">
        <f t="shared" si="190"/>
        <v>42201.902037037042</v>
      </c>
      <c r="U1997">
        <f t="shared" si="191"/>
        <v>2015</v>
      </c>
    </row>
    <row r="1998" spans="1:21" ht="60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 t="s">
        <v>7235</v>
      </c>
      <c r="M1998" t="b">
        <v>0</v>
      </c>
      <c r="N1998" t="s">
        <v>8294</v>
      </c>
      <c r="O1998" t="s">
        <v>8306</v>
      </c>
      <c r="P1998" s="9">
        <f t="shared" si="187"/>
        <v>0</v>
      </c>
      <c r="Q1998">
        <f t="shared" si="188"/>
        <v>0</v>
      </c>
      <c r="R1998">
        <f t="shared" si="186"/>
        <v>0</v>
      </c>
      <c r="S1998" s="12">
        <f t="shared" si="189"/>
        <v>41800.819571759261</v>
      </c>
      <c r="T1998" s="13">
        <f t="shared" si="190"/>
        <v>41830.819571759261</v>
      </c>
      <c r="U1998">
        <f t="shared" si="191"/>
        <v>2014</v>
      </c>
    </row>
    <row r="1999" spans="1:21" ht="60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 t="s">
        <v>7235</v>
      </c>
      <c r="M1999" t="b">
        <v>0</v>
      </c>
      <c r="N1999" t="s">
        <v>8294</v>
      </c>
      <c r="O1999" t="s">
        <v>8306</v>
      </c>
      <c r="P1999" s="9">
        <f t="shared" si="187"/>
        <v>0</v>
      </c>
      <c r="Q1999">
        <f t="shared" si="188"/>
        <v>0</v>
      </c>
      <c r="R1999">
        <f t="shared" si="186"/>
        <v>0</v>
      </c>
      <c r="S1999" s="12">
        <f t="shared" si="189"/>
        <v>41847.930694444447</v>
      </c>
      <c r="T1999" s="13">
        <f t="shared" si="190"/>
        <v>41877.930694444447</v>
      </c>
      <c r="U1999">
        <f t="shared" si="191"/>
        <v>2014</v>
      </c>
    </row>
    <row r="2000" spans="1:21" ht="60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 s="9">
        <f t="shared" si="187"/>
        <v>26</v>
      </c>
      <c r="Q2000">
        <f t="shared" si="188"/>
        <v>218.33</v>
      </c>
      <c r="R2000">
        <f t="shared" si="186"/>
        <v>0</v>
      </c>
      <c r="S2000" s="12">
        <f t="shared" si="189"/>
        <v>41807.118495370371</v>
      </c>
      <c r="T2000" s="13">
        <f t="shared" si="190"/>
        <v>41852.118495370371</v>
      </c>
      <c r="U2000">
        <f t="shared" si="191"/>
        <v>2014</v>
      </c>
    </row>
    <row r="2001" spans="1:21" ht="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 s="9">
        <f t="shared" si="187"/>
        <v>1</v>
      </c>
      <c r="Q2001">
        <f t="shared" si="188"/>
        <v>33.71</v>
      </c>
      <c r="R2001">
        <f t="shared" si="186"/>
        <v>0</v>
      </c>
      <c r="S2001" s="12">
        <f t="shared" si="189"/>
        <v>41926.482731481483</v>
      </c>
      <c r="T2001" s="13">
        <f t="shared" si="190"/>
        <v>41956.524398148147</v>
      </c>
      <c r="U2001">
        <f t="shared" si="191"/>
        <v>2014</v>
      </c>
    </row>
    <row r="2002" spans="1:21" ht="60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 s="9">
        <f t="shared" si="187"/>
        <v>13</v>
      </c>
      <c r="Q2002">
        <f t="shared" si="188"/>
        <v>25</v>
      </c>
      <c r="R2002">
        <f t="shared" si="186"/>
        <v>0</v>
      </c>
      <c r="S2002" s="12">
        <f t="shared" si="189"/>
        <v>42345.951539351852</v>
      </c>
      <c r="T2002" s="13">
        <f t="shared" si="190"/>
        <v>42375.951539351852</v>
      </c>
      <c r="U2002">
        <f t="shared" si="191"/>
        <v>2015</v>
      </c>
    </row>
    <row r="2003" spans="1:21" ht="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 s="9">
        <f t="shared" si="187"/>
        <v>382</v>
      </c>
      <c r="Q2003">
        <f t="shared" si="188"/>
        <v>128.38999999999999</v>
      </c>
      <c r="R2003">
        <f t="shared" si="186"/>
        <v>0</v>
      </c>
      <c r="S2003" s="12">
        <f t="shared" si="189"/>
        <v>42136.209675925929</v>
      </c>
      <c r="T2003" s="13">
        <f t="shared" si="190"/>
        <v>42167.833333333328</v>
      </c>
      <c r="U2003">
        <f t="shared" si="191"/>
        <v>2015</v>
      </c>
    </row>
    <row r="2004" spans="1:21" ht="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 s="9">
        <f t="shared" si="187"/>
        <v>217</v>
      </c>
      <c r="Q2004">
        <f t="shared" si="188"/>
        <v>78.83</v>
      </c>
      <c r="R2004">
        <f t="shared" si="186"/>
        <v>0</v>
      </c>
      <c r="S2004" s="12">
        <f t="shared" si="189"/>
        <v>42728.71230324074</v>
      </c>
      <c r="T2004" s="13">
        <f t="shared" si="190"/>
        <v>42758.71230324074</v>
      </c>
      <c r="U2004">
        <f t="shared" si="191"/>
        <v>2016</v>
      </c>
    </row>
    <row r="2005" spans="1:21" ht="60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 s="9">
        <f t="shared" si="187"/>
        <v>312</v>
      </c>
      <c r="Q2005">
        <f t="shared" si="188"/>
        <v>91.76</v>
      </c>
      <c r="R2005">
        <f t="shared" si="186"/>
        <v>1</v>
      </c>
      <c r="S2005" s="12">
        <f t="shared" si="189"/>
        <v>40347.125601851854</v>
      </c>
      <c r="T2005" s="13">
        <f t="shared" si="190"/>
        <v>40361.958333333336</v>
      </c>
      <c r="U2005">
        <f t="shared" si="191"/>
        <v>2010</v>
      </c>
    </row>
    <row r="2006" spans="1:21" ht="60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 s="9">
        <f t="shared" si="187"/>
        <v>234</v>
      </c>
      <c r="Q2006">
        <f t="shared" si="188"/>
        <v>331.1</v>
      </c>
      <c r="R2006">
        <f t="shared" si="186"/>
        <v>0</v>
      </c>
      <c r="S2006" s="12">
        <f t="shared" si="189"/>
        <v>41800.604895833334</v>
      </c>
      <c r="T2006" s="13">
        <f t="shared" si="190"/>
        <v>41830.604895833334</v>
      </c>
      <c r="U2006">
        <f t="shared" si="191"/>
        <v>2014</v>
      </c>
    </row>
    <row r="2007" spans="1:21" ht="60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 s="9">
        <f t="shared" si="187"/>
        <v>124</v>
      </c>
      <c r="Q2007">
        <f t="shared" si="188"/>
        <v>194.26</v>
      </c>
      <c r="R2007">
        <f t="shared" si="186"/>
        <v>0</v>
      </c>
      <c r="S2007" s="12">
        <f t="shared" si="189"/>
        <v>41535.812708333331</v>
      </c>
      <c r="T2007" s="13">
        <f t="shared" si="190"/>
        <v>41563.165972222225</v>
      </c>
      <c r="U2007">
        <f t="shared" si="191"/>
        <v>2013</v>
      </c>
    </row>
    <row r="2008" spans="1:21" ht="60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 s="9">
        <f t="shared" si="187"/>
        <v>248</v>
      </c>
      <c r="Q2008">
        <f t="shared" si="188"/>
        <v>408.98</v>
      </c>
      <c r="R2008">
        <f t="shared" si="186"/>
        <v>0</v>
      </c>
      <c r="S2008" s="12">
        <f t="shared" si="189"/>
        <v>41941.500520833331</v>
      </c>
      <c r="T2008" s="13">
        <f t="shared" si="190"/>
        <v>41976.542187500003</v>
      </c>
      <c r="U2008">
        <f t="shared" si="191"/>
        <v>2014</v>
      </c>
    </row>
    <row r="2009" spans="1:21" ht="60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 s="9">
        <f t="shared" si="187"/>
        <v>116</v>
      </c>
      <c r="Q2009">
        <f t="shared" si="188"/>
        <v>84.46</v>
      </c>
      <c r="R2009">
        <f t="shared" si="186"/>
        <v>0</v>
      </c>
      <c r="S2009" s="12">
        <f t="shared" si="189"/>
        <v>40347.837800925925</v>
      </c>
      <c r="T2009" s="13">
        <f t="shared" si="190"/>
        <v>40414.166666666664</v>
      </c>
      <c r="U2009">
        <f t="shared" si="191"/>
        <v>2010</v>
      </c>
    </row>
    <row r="2010" spans="1:21" ht="60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 s="9">
        <f t="shared" si="187"/>
        <v>117</v>
      </c>
      <c r="Q2010">
        <f t="shared" si="188"/>
        <v>44.85</v>
      </c>
      <c r="R2010">
        <f t="shared" ref="R2010:R2073" si="192">IF(D2010&lt;1000,1,0)</f>
        <v>0</v>
      </c>
      <c r="S2010" s="12">
        <f t="shared" si="189"/>
        <v>40761.604421296295</v>
      </c>
      <c r="T2010" s="13">
        <f t="shared" si="190"/>
        <v>40805.604421296295</v>
      </c>
      <c r="U2010">
        <f t="shared" si="191"/>
        <v>2011</v>
      </c>
    </row>
    <row r="2011" spans="1:21" ht="60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 s="9">
        <f t="shared" si="187"/>
        <v>305</v>
      </c>
      <c r="Q2011">
        <f t="shared" si="188"/>
        <v>383.36</v>
      </c>
      <c r="R2011">
        <f t="shared" si="192"/>
        <v>0</v>
      </c>
      <c r="S2011" s="12">
        <f t="shared" si="189"/>
        <v>42661.323414351849</v>
      </c>
      <c r="T2011" s="13">
        <f t="shared" si="190"/>
        <v>42697.365081018521</v>
      </c>
      <c r="U2011">
        <f t="shared" si="191"/>
        <v>2016</v>
      </c>
    </row>
    <row r="2012" spans="1:21" ht="30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 s="9">
        <f t="shared" si="187"/>
        <v>320</v>
      </c>
      <c r="Q2012">
        <f t="shared" si="188"/>
        <v>55.28</v>
      </c>
      <c r="R2012">
        <f t="shared" si="192"/>
        <v>0</v>
      </c>
      <c r="S2012" s="12">
        <f t="shared" si="189"/>
        <v>42570.996423611112</v>
      </c>
      <c r="T2012" s="13">
        <f t="shared" si="190"/>
        <v>42600.996423611112</v>
      </c>
      <c r="U2012">
        <f t="shared" si="191"/>
        <v>2016</v>
      </c>
    </row>
    <row r="2013" spans="1:21" ht="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 s="9">
        <f t="shared" si="187"/>
        <v>820</v>
      </c>
      <c r="Q2013">
        <f t="shared" si="188"/>
        <v>422.02</v>
      </c>
      <c r="R2013">
        <f t="shared" si="192"/>
        <v>0</v>
      </c>
      <c r="S2013" s="12">
        <f t="shared" si="189"/>
        <v>42347.358483796299</v>
      </c>
      <c r="T2013" s="13">
        <f t="shared" si="190"/>
        <v>42380.958333333328</v>
      </c>
      <c r="U2013">
        <f t="shared" si="191"/>
        <v>2015</v>
      </c>
    </row>
    <row r="2014" spans="1:21" ht="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 s="9">
        <f t="shared" si="187"/>
        <v>235</v>
      </c>
      <c r="Q2014">
        <f t="shared" si="188"/>
        <v>64.180000000000007</v>
      </c>
      <c r="R2014">
        <f t="shared" si="192"/>
        <v>0</v>
      </c>
      <c r="S2014" s="12">
        <f t="shared" si="189"/>
        <v>42010.822233796294</v>
      </c>
      <c r="T2014" s="13">
        <f t="shared" si="190"/>
        <v>42040.822233796294</v>
      </c>
      <c r="U2014">
        <f t="shared" si="191"/>
        <v>2015</v>
      </c>
    </row>
    <row r="2015" spans="1:21" ht="60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 s="9">
        <f t="shared" si="187"/>
        <v>495</v>
      </c>
      <c r="Q2015">
        <f t="shared" si="188"/>
        <v>173.58</v>
      </c>
      <c r="R2015">
        <f t="shared" si="192"/>
        <v>0</v>
      </c>
      <c r="S2015" s="12">
        <f t="shared" si="189"/>
        <v>42499.960810185185</v>
      </c>
      <c r="T2015" s="13">
        <f t="shared" si="190"/>
        <v>42559.960810185185</v>
      </c>
      <c r="U2015">
        <f t="shared" si="191"/>
        <v>2016</v>
      </c>
    </row>
    <row r="2016" spans="1:21" ht="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 s="9">
        <f t="shared" si="187"/>
        <v>7814</v>
      </c>
      <c r="Q2016">
        <f t="shared" si="188"/>
        <v>88.6</v>
      </c>
      <c r="R2016">
        <f t="shared" si="192"/>
        <v>0</v>
      </c>
      <c r="S2016" s="12">
        <f t="shared" si="189"/>
        <v>41324.214571759258</v>
      </c>
      <c r="T2016" s="13">
        <f t="shared" si="190"/>
        <v>41358.172905092593</v>
      </c>
      <c r="U2016">
        <f t="shared" si="191"/>
        <v>2013</v>
      </c>
    </row>
    <row r="2017" spans="1:21" ht="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 s="9">
        <f t="shared" si="187"/>
        <v>113</v>
      </c>
      <c r="Q2017">
        <f t="shared" si="188"/>
        <v>50.22</v>
      </c>
      <c r="R2017">
        <f t="shared" si="192"/>
        <v>0</v>
      </c>
      <c r="S2017" s="12">
        <f t="shared" si="189"/>
        <v>40765.876886574071</v>
      </c>
      <c r="T2017" s="13">
        <f t="shared" si="190"/>
        <v>40795.876886574071</v>
      </c>
      <c r="U2017">
        <f t="shared" si="191"/>
        <v>2011</v>
      </c>
    </row>
    <row r="2018" spans="1:21" ht="30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 s="9">
        <f t="shared" si="187"/>
        <v>922</v>
      </c>
      <c r="Q2018">
        <f t="shared" si="188"/>
        <v>192.39</v>
      </c>
      <c r="R2018">
        <f t="shared" si="192"/>
        <v>0</v>
      </c>
      <c r="S2018" s="12">
        <f t="shared" si="189"/>
        <v>41312.88077546296</v>
      </c>
      <c r="T2018" s="13">
        <f t="shared" si="190"/>
        <v>41342.88077546296</v>
      </c>
      <c r="U2018">
        <f t="shared" si="191"/>
        <v>2013</v>
      </c>
    </row>
    <row r="2019" spans="1:21" ht="60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 s="9">
        <f t="shared" si="187"/>
        <v>125</v>
      </c>
      <c r="Q2019">
        <f t="shared" si="188"/>
        <v>73.42</v>
      </c>
      <c r="R2019">
        <f t="shared" si="192"/>
        <v>0</v>
      </c>
      <c r="S2019" s="12">
        <f t="shared" si="189"/>
        <v>40961.057349537034</v>
      </c>
      <c r="T2019" s="13">
        <f t="shared" si="190"/>
        <v>40992.166666666664</v>
      </c>
      <c r="U2019">
        <f t="shared" si="191"/>
        <v>2012</v>
      </c>
    </row>
    <row r="2020" spans="1:21" ht="60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 s="9">
        <f t="shared" si="187"/>
        <v>102</v>
      </c>
      <c r="Q2020">
        <f t="shared" si="188"/>
        <v>147.68</v>
      </c>
      <c r="R2020">
        <f t="shared" si="192"/>
        <v>0</v>
      </c>
      <c r="S2020" s="12">
        <f t="shared" si="189"/>
        <v>42199.365844907406</v>
      </c>
      <c r="T2020" s="13">
        <f t="shared" si="190"/>
        <v>42229.365844907406</v>
      </c>
      <c r="U2020">
        <f t="shared" si="191"/>
        <v>2015</v>
      </c>
    </row>
    <row r="2021" spans="1:21" ht="60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 s="9">
        <f t="shared" si="187"/>
        <v>485</v>
      </c>
      <c r="Q2021">
        <f t="shared" si="188"/>
        <v>108.97</v>
      </c>
      <c r="R2021">
        <f t="shared" si="192"/>
        <v>0</v>
      </c>
      <c r="S2021" s="12">
        <f t="shared" si="189"/>
        <v>42605.70857638889</v>
      </c>
      <c r="T2021" s="13">
        <f t="shared" si="190"/>
        <v>42635.70857638889</v>
      </c>
      <c r="U2021">
        <f t="shared" si="191"/>
        <v>2016</v>
      </c>
    </row>
    <row r="2022" spans="1:21" ht="60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 s="9">
        <f t="shared" si="187"/>
        <v>192</v>
      </c>
      <c r="Q2022">
        <f t="shared" si="188"/>
        <v>23.65</v>
      </c>
      <c r="R2022">
        <f t="shared" si="192"/>
        <v>0</v>
      </c>
      <c r="S2022" s="12">
        <f t="shared" si="189"/>
        <v>41737.097499999996</v>
      </c>
      <c r="T2022" s="13">
        <f t="shared" si="190"/>
        <v>41773.961111111108</v>
      </c>
      <c r="U2022">
        <f t="shared" si="191"/>
        <v>2014</v>
      </c>
    </row>
    <row r="2023" spans="1:21" ht="60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 s="9">
        <f t="shared" si="187"/>
        <v>281</v>
      </c>
      <c r="Q2023">
        <f t="shared" si="188"/>
        <v>147.94999999999999</v>
      </c>
      <c r="R2023">
        <f t="shared" si="192"/>
        <v>0</v>
      </c>
      <c r="S2023" s="12">
        <f t="shared" si="189"/>
        <v>41861.070567129631</v>
      </c>
      <c r="T2023" s="13">
        <f t="shared" si="190"/>
        <v>41906.070567129631</v>
      </c>
      <c r="U2023">
        <f t="shared" si="191"/>
        <v>2014</v>
      </c>
    </row>
    <row r="2024" spans="1:21" ht="60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 s="9">
        <f t="shared" si="187"/>
        <v>125</v>
      </c>
      <c r="Q2024">
        <f t="shared" si="188"/>
        <v>385.04</v>
      </c>
      <c r="R2024">
        <f t="shared" si="192"/>
        <v>0</v>
      </c>
      <c r="S2024" s="12">
        <f t="shared" si="189"/>
        <v>42502.569120370375</v>
      </c>
      <c r="T2024" s="13">
        <f t="shared" si="190"/>
        <v>42532.569120370375</v>
      </c>
      <c r="U2024">
        <f t="shared" si="191"/>
        <v>2016</v>
      </c>
    </row>
    <row r="2025" spans="1:21" ht="60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 s="9">
        <f t="shared" si="187"/>
        <v>161</v>
      </c>
      <c r="Q2025">
        <f t="shared" si="188"/>
        <v>457.39</v>
      </c>
      <c r="R2025">
        <f t="shared" si="192"/>
        <v>0</v>
      </c>
      <c r="S2025" s="12">
        <f t="shared" si="189"/>
        <v>42136.420752314814</v>
      </c>
      <c r="T2025" s="13">
        <f t="shared" si="190"/>
        <v>42166.420752314814</v>
      </c>
      <c r="U2025">
        <f t="shared" si="191"/>
        <v>2015</v>
      </c>
    </row>
    <row r="2026" spans="1:21" ht="60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 s="9">
        <f t="shared" si="187"/>
        <v>585</v>
      </c>
      <c r="Q2026">
        <f t="shared" si="188"/>
        <v>222.99</v>
      </c>
      <c r="R2026">
        <f t="shared" si="192"/>
        <v>0</v>
      </c>
      <c r="S2026" s="12">
        <f t="shared" si="189"/>
        <v>41099.966944444444</v>
      </c>
      <c r="T2026" s="13">
        <f t="shared" si="190"/>
        <v>41134.125</v>
      </c>
      <c r="U2026">
        <f t="shared" si="191"/>
        <v>2012</v>
      </c>
    </row>
    <row r="2027" spans="1:21" ht="60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 s="9">
        <f t="shared" si="187"/>
        <v>201</v>
      </c>
      <c r="Q2027">
        <f t="shared" si="188"/>
        <v>220.74</v>
      </c>
      <c r="R2027">
        <f t="shared" si="192"/>
        <v>0</v>
      </c>
      <c r="S2027" s="12">
        <f t="shared" si="189"/>
        <v>42136.184560185182</v>
      </c>
      <c r="T2027" s="13">
        <f t="shared" si="190"/>
        <v>42166.184560185182</v>
      </c>
      <c r="U2027">
        <f t="shared" si="191"/>
        <v>2015</v>
      </c>
    </row>
    <row r="2028" spans="1:21" ht="30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 s="9">
        <f t="shared" si="187"/>
        <v>133</v>
      </c>
      <c r="Q2028">
        <f t="shared" si="188"/>
        <v>73.5</v>
      </c>
      <c r="R2028">
        <f t="shared" si="192"/>
        <v>0</v>
      </c>
      <c r="S2028" s="12">
        <f t="shared" si="189"/>
        <v>41704.735937500001</v>
      </c>
      <c r="T2028" s="13">
        <f t="shared" si="190"/>
        <v>41750.165972222225</v>
      </c>
      <c r="U2028">
        <f t="shared" si="191"/>
        <v>2014</v>
      </c>
    </row>
    <row r="2029" spans="1:21" ht="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 s="9">
        <f t="shared" si="187"/>
        <v>120</v>
      </c>
      <c r="Q2029">
        <f t="shared" si="188"/>
        <v>223.1</v>
      </c>
      <c r="R2029">
        <f t="shared" si="192"/>
        <v>0</v>
      </c>
      <c r="S2029" s="12">
        <f t="shared" si="189"/>
        <v>42048.813877314817</v>
      </c>
      <c r="T2029" s="13">
        <f t="shared" si="190"/>
        <v>42093.772210648152</v>
      </c>
      <c r="U2029">
        <f t="shared" si="191"/>
        <v>2015</v>
      </c>
    </row>
    <row r="2030" spans="1:21" ht="30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 s="9">
        <f t="shared" si="187"/>
        <v>126</v>
      </c>
      <c r="Q2030">
        <f t="shared" si="188"/>
        <v>47.91</v>
      </c>
      <c r="R2030">
        <f t="shared" si="192"/>
        <v>0</v>
      </c>
      <c r="S2030" s="12">
        <f t="shared" si="189"/>
        <v>40215.919050925928</v>
      </c>
      <c r="T2030" s="13">
        <f t="shared" si="190"/>
        <v>40252.913194444445</v>
      </c>
      <c r="U2030">
        <f t="shared" si="191"/>
        <v>2010</v>
      </c>
    </row>
    <row r="2031" spans="1:21" ht="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 s="9">
        <f t="shared" si="187"/>
        <v>361</v>
      </c>
      <c r="Q2031">
        <f t="shared" si="188"/>
        <v>96.06</v>
      </c>
      <c r="R2031">
        <f t="shared" si="192"/>
        <v>0</v>
      </c>
      <c r="S2031" s="12">
        <f t="shared" si="189"/>
        <v>41848.021770833337</v>
      </c>
      <c r="T2031" s="13">
        <f t="shared" si="190"/>
        <v>41878.021770833337</v>
      </c>
      <c r="U2031">
        <f t="shared" si="191"/>
        <v>2014</v>
      </c>
    </row>
    <row r="2032" spans="1:21" ht="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 s="9">
        <f t="shared" si="187"/>
        <v>226</v>
      </c>
      <c r="Q2032">
        <f t="shared" si="188"/>
        <v>118.61</v>
      </c>
      <c r="R2032">
        <f t="shared" si="192"/>
        <v>0</v>
      </c>
      <c r="S2032" s="12">
        <f t="shared" si="189"/>
        <v>41212.996481481481</v>
      </c>
      <c r="T2032" s="13">
        <f t="shared" si="190"/>
        <v>41242.996481481481</v>
      </c>
      <c r="U2032">
        <f t="shared" si="191"/>
        <v>2012</v>
      </c>
    </row>
    <row r="2033" spans="1:21" ht="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 s="9">
        <f t="shared" si="187"/>
        <v>120</v>
      </c>
      <c r="Q2033">
        <f t="shared" si="188"/>
        <v>118.45</v>
      </c>
      <c r="R2033">
        <f t="shared" si="192"/>
        <v>0</v>
      </c>
      <c r="S2033" s="12">
        <f t="shared" si="189"/>
        <v>41975.329317129625</v>
      </c>
      <c r="T2033" s="13">
        <f t="shared" si="190"/>
        <v>42013.041666666672</v>
      </c>
      <c r="U2033">
        <f t="shared" si="191"/>
        <v>2014</v>
      </c>
    </row>
    <row r="2034" spans="1:21" ht="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 s="9">
        <f t="shared" si="187"/>
        <v>304</v>
      </c>
      <c r="Q2034">
        <f t="shared" si="188"/>
        <v>143.21</v>
      </c>
      <c r="R2034">
        <f t="shared" si="192"/>
        <v>0</v>
      </c>
      <c r="S2034" s="12">
        <f t="shared" si="189"/>
        <v>42689.565671296295</v>
      </c>
      <c r="T2034" s="13">
        <f t="shared" si="190"/>
        <v>42719.208333333328</v>
      </c>
      <c r="U2034">
        <f t="shared" si="191"/>
        <v>2016</v>
      </c>
    </row>
    <row r="2035" spans="1:21" ht="60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 s="9">
        <f t="shared" si="187"/>
        <v>179</v>
      </c>
      <c r="Q2035">
        <f t="shared" si="188"/>
        <v>282.72000000000003</v>
      </c>
      <c r="R2035">
        <f t="shared" si="192"/>
        <v>0</v>
      </c>
      <c r="S2035" s="12">
        <f t="shared" si="189"/>
        <v>41725.082384259258</v>
      </c>
      <c r="T2035" s="13">
        <f t="shared" si="190"/>
        <v>41755.082384259258</v>
      </c>
      <c r="U2035">
        <f t="shared" si="191"/>
        <v>2014</v>
      </c>
    </row>
    <row r="2036" spans="1:21" ht="60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 s="9">
        <f t="shared" si="187"/>
        <v>387</v>
      </c>
      <c r="Q2036">
        <f t="shared" si="188"/>
        <v>593.94000000000005</v>
      </c>
      <c r="R2036">
        <f t="shared" si="192"/>
        <v>0</v>
      </c>
      <c r="S2036" s="12">
        <f t="shared" si="189"/>
        <v>42076.130011574074</v>
      </c>
      <c r="T2036" s="13">
        <f t="shared" si="190"/>
        <v>42131.290277777778</v>
      </c>
      <c r="U2036">
        <f t="shared" si="191"/>
        <v>2015</v>
      </c>
    </row>
    <row r="2037" spans="1:21" ht="60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 s="9">
        <f t="shared" si="187"/>
        <v>211</v>
      </c>
      <c r="Q2037">
        <f t="shared" si="188"/>
        <v>262.16000000000003</v>
      </c>
      <c r="R2037">
        <f t="shared" si="192"/>
        <v>0</v>
      </c>
      <c r="S2037" s="12">
        <f t="shared" si="189"/>
        <v>42311.625081018516</v>
      </c>
      <c r="T2037" s="13">
        <f t="shared" si="190"/>
        <v>42357.041666666672</v>
      </c>
      <c r="U2037">
        <f t="shared" si="191"/>
        <v>2015</v>
      </c>
    </row>
    <row r="2038" spans="1:21" ht="60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 s="9">
        <f t="shared" si="187"/>
        <v>132</v>
      </c>
      <c r="Q2038">
        <f t="shared" si="188"/>
        <v>46.58</v>
      </c>
      <c r="R2038">
        <f t="shared" si="192"/>
        <v>0</v>
      </c>
      <c r="S2038" s="12">
        <f t="shared" si="189"/>
        <v>41738.864803240744</v>
      </c>
      <c r="T2038" s="13">
        <f t="shared" si="190"/>
        <v>41768.864803240744</v>
      </c>
      <c r="U2038">
        <f t="shared" si="191"/>
        <v>2014</v>
      </c>
    </row>
    <row r="2039" spans="1:21" ht="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 s="9">
        <f t="shared" si="187"/>
        <v>300</v>
      </c>
      <c r="Q2039">
        <f t="shared" si="188"/>
        <v>70.040000000000006</v>
      </c>
      <c r="R2039">
        <f t="shared" si="192"/>
        <v>0</v>
      </c>
      <c r="S2039" s="12">
        <f t="shared" si="189"/>
        <v>41578.210104166668</v>
      </c>
      <c r="T2039" s="13">
        <f t="shared" si="190"/>
        <v>41638.251770833333</v>
      </c>
      <c r="U2039">
        <f t="shared" si="191"/>
        <v>2013</v>
      </c>
    </row>
    <row r="2040" spans="1:21" ht="60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 s="9">
        <f t="shared" si="187"/>
        <v>421</v>
      </c>
      <c r="Q2040">
        <f t="shared" si="188"/>
        <v>164.91</v>
      </c>
      <c r="R2040">
        <f t="shared" si="192"/>
        <v>0</v>
      </c>
      <c r="S2040" s="12">
        <f t="shared" si="189"/>
        <v>41424.27107638889</v>
      </c>
      <c r="T2040" s="13">
        <f t="shared" si="190"/>
        <v>41456.75</v>
      </c>
      <c r="U2040">
        <f t="shared" si="191"/>
        <v>2013</v>
      </c>
    </row>
    <row r="2041" spans="1:21" ht="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 s="9">
        <f t="shared" si="187"/>
        <v>136</v>
      </c>
      <c r="Q2041">
        <f t="shared" si="188"/>
        <v>449.26</v>
      </c>
      <c r="R2041">
        <f t="shared" si="192"/>
        <v>0</v>
      </c>
      <c r="S2041" s="12">
        <f t="shared" si="189"/>
        <v>42675.438946759255</v>
      </c>
      <c r="T2041" s="13">
        <f t="shared" si="190"/>
        <v>42705.207638888889</v>
      </c>
      <c r="U2041">
        <f t="shared" si="191"/>
        <v>2016</v>
      </c>
    </row>
    <row r="2042" spans="1:21" ht="30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 s="9">
        <f t="shared" si="187"/>
        <v>248</v>
      </c>
      <c r="Q2042">
        <f t="shared" si="188"/>
        <v>27.47</v>
      </c>
      <c r="R2042">
        <f t="shared" si="192"/>
        <v>0</v>
      </c>
      <c r="S2042" s="12">
        <f t="shared" si="189"/>
        <v>41578.927118055559</v>
      </c>
      <c r="T2042" s="13">
        <f t="shared" si="190"/>
        <v>41593.968784722223</v>
      </c>
      <c r="U2042">
        <f t="shared" si="191"/>
        <v>2013</v>
      </c>
    </row>
    <row r="2043" spans="1:21" ht="60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 s="9">
        <f t="shared" si="187"/>
        <v>182</v>
      </c>
      <c r="Q2043">
        <f t="shared" si="188"/>
        <v>143.97999999999999</v>
      </c>
      <c r="R2043">
        <f t="shared" si="192"/>
        <v>0</v>
      </c>
      <c r="S2043" s="12">
        <f t="shared" si="189"/>
        <v>42654.525775462964</v>
      </c>
      <c r="T2043" s="13">
        <f t="shared" si="190"/>
        <v>42684.567442129628</v>
      </c>
      <c r="U2043">
        <f t="shared" si="191"/>
        <v>2016</v>
      </c>
    </row>
    <row r="2044" spans="1:21" ht="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 s="9">
        <f t="shared" si="187"/>
        <v>124</v>
      </c>
      <c r="Q2044">
        <f t="shared" si="188"/>
        <v>88.24</v>
      </c>
      <c r="R2044">
        <f t="shared" si="192"/>
        <v>0</v>
      </c>
      <c r="S2044" s="12">
        <f t="shared" si="189"/>
        <v>42331.708032407405</v>
      </c>
      <c r="T2044" s="13">
        <f t="shared" si="190"/>
        <v>42391.708032407405</v>
      </c>
      <c r="U2044">
        <f t="shared" si="191"/>
        <v>2015</v>
      </c>
    </row>
    <row r="2045" spans="1:21" ht="60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 s="9">
        <f t="shared" si="187"/>
        <v>506</v>
      </c>
      <c r="Q2045">
        <f t="shared" si="188"/>
        <v>36.33</v>
      </c>
      <c r="R2045">
        <f t="shared" si="192"/>
        <v>0</v>
      </c>
      <c r="S2045" s="12">
        <f t="shared" si="189"/>
        <v>42661.176817129628</v>
      </c>
      <c r="T2045" s="13">
        <f t="shared" si="190"/>
        <v>42715.207638888889</v>
      </c>
      <c r="U2045">
        <f t="shared" si="191"/>
        <v>2016</v>
      </c>
    </row>
    <row r="2046" spans="1:21" ht="60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 s="9">
        <f t="shared" si="187"/>
        <v>108</v>
      </c>
      <c r="Q2046">
        <f t="shared" si="188"/>
        <v>90.18</v>
      </c>
      <c r="R2046">
        <f t="shared" si="192"/>
        <v>0</v>
      </c>
      <c r="S2046" s="12">
        <f t="shared" si="189"/>
        <v>42138.684189814812</v>
      </c>
      <c r="T2046" s="13">
        <f t="shared" si="190"/>
        <v>42168.684189814812</v>
      </c>
      <c r="U2046">
        <f t="shared" si="191"/>
        <v>2015</v>
      </c>
    </row>
    <row r="2047" spans="1:21" ht="60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 s="9">
        <f t="shared" si="187"/>
        <v>819</v>
      </c>
      <c r="Q2047">
        <f t="shared" si="188"/>
        <v>152.62</v>
      </c>
      <c r="R2047">
        <f t="shared" si="192"/>
        <v>0</v>
      </c>
      <c r="S2047" s="12">
        <f t="shared" si="189"/>
        <v>41069.088506944441</v>
      </c>
      <c r="T2047" s="13">
        <f t="shared" si="190"/>
        <v>41099.088506944441</v>
      </c>
      <c r="U2047">
        <f t="shared" si="191"/>
        <v>2012</v>
      </c>
    </row>
    <row r="2048" spans="1:21" ht="60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 s="9">
        <f t="shared" si="187"/>
        <v>121</v>
      </c>
      <c r="Q2048">
        <f t="shared" si="188"/>
        <v>55.81</v>
      </c>
      <c r="R2048">
        <f t="shared" si="192"/>
        <v>0</v>
      </c>
      <c r="S2048" s="12">
        <f t="shared" si="189"/>
        <v>41387.171805555554</v>
      </c>
      <c r="T2048" s="13">
        <f t="shared" si="190"/>
        <v>41417.171805555554</v>
      </c>
      <c r="U2048">
        <f t="shared" si="191"/>
        <v>2013</v>
      </c>
    </row>
    <row r="2049" spans="1:21" ht="60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 s="9">
        <f t="shared" si="187"/>
        <v>103</v>
      </c>
      <c r="Q2049">
        <f t="shared" si="188"/>
        <v>227.85</v>
      </c>
      <c r="R2049">
        <f t="shared" si="192"/>
        <v>0</v>
      </c>
      <c r="S2049" s="12">
        <f t="shared" si="189"/>
        <v>42081.903587962966</v>
      </c>
      <c r="T2049" s="13">
        <f t="shared" si="190"/>
        <v>42111</v>
      </c>
      <c r="U2049">
        <f t="shared" si="191"/>
        <v>2015</v>
      </c>
    </row>
    <row r="2050" spans="1:21" ht="60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 s="9">
        <f t="shared" ref="P2050:P2113" si="193">ROUND(E2050/D2050*100,0)</f>
        <v>148</v>
      </c>
      <c r="Q2050">
        <f t="shared" ref="Q2050:Q2113" si="194">IFERROR(ROUND(E2050/L2050,2),0)</f>
        <v>91.83</v>
      </c>
      <c r="R2050">
        <f t="shared" si="192"/>
        <v>0</v>
      </c>
      <c r="S2050" s="12">
        <f t="shared" ref="S2050:S2113" si="195">(((J2050/60)/60)/24)+DATE(1970,1,1)</f>
        <v>41387.651516203703</v>
      </c>
      <c r="T2050" s="13">
        <f t="shared" ref="T2050:T2113" si="196">(((I2050/60)/60)/24)+DATE(1970,1,1)</f>
        <v>41417.651516203703</v>
      </c>
      <c r="U2050">
        <f t="shared" ref="U2050:U2113" si="197">YEAR(S2050)</f>
        <v>2013</v>
      </c>
    </row>
    <row r="2051" spans="1:2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 s="9">
        <f t="shared" si="193"/>
        <v>120</v>
      </c>
      <c r="Q2051">
        <f t="shared" si="194"/>
        <v>80.989999999999995</v>
      </c>
      <c r="R2051">
        <f t="shared" si="192"/>
        <v>0</v>
      </c>
      <c r="S2051" s="12">
        <f t="shared" si="195"/>
        <v>41575.527349537035</v>
      </c>
      <c r="T2051" s="13">
        <f t="shared" si="196"/>
        <v>41610.957638888889</v>
      </c>
      <c r="U2051">
        <f t="shared" si="197"/>
        <v>2013</v>
      </c>
    </row>
    <row r="2052" spans="1:21" ht="60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 s="9">
        <f t="shared" si="193"/>
        <v>473</v>
      </c>
      <c r="Q2052">
        <f t="shared" si="194"/>
        <v>278.39</v>
      </c>
      <c r="R2052">
        <f t="shared" si="192"/>
        <v>0</v>
      </c>
      <c r="S2052" s="12">
        <f t="shared" si="195"/>
        <v>42115.071504629625</v>
      </c>
      <c r="T2052" s="13">
        <f t="shared" si="196"/>
        <v>42155.071504629625</v>
      </c>
      <c r="U2052">
        <f t="shared" si="197"/>
        <v>2015</v>
      </c>
    </row>
    <row r="2053" spans="1:21" ht="60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 s="9">
        <f t="shared" si="193"/>
        <v>130</v>
      </c>
      <c r="Q2053">
        <f t="shared" si="194"/>
        <v>43.1</v>
      </c>
      <c r="R2053">
        <f t="shared" si="192"/>
        <v>0</v>
      </c>
      <c r="S2053" s="12">
        <f t="shared" si="195"/>
        <v>41604.022418981483</v>
      </c>
      <c r="T2053" s="13">
        <f t="shared" si="196"/>
        <v>41634.022418981483</v>
      </c>
      <c r="U2053">
        <f t="shared" si="197"/>
        <v>2013</v>
      </c>
    </row>
    <row r="2054" spans="1:21" ht="60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 s="9">
        <f t="shared" si="193"/>
        <v>353</v>
      </c>
      <c r="Q2054">
        <f t="shared" si="194"/>
        <v>326.29000000000002</v>
      </c>
      <c r="R2054">
        <f t="shared" si="192"/>
        <v>0</v>
      </c>
      <c r="S2054" s="12">
        <f t="shared" si="195"/>
        <v>42375.08394675926</v>
      </c>
      <c r="T2054" s="13">
        <f t="shared" si="196"/>
        <v>42420.08394675926</v>
      </c>
      <c r="U2054">
        <f t="shared" si="197"/>
        <v>2016</v>
      </c>
    </row>
    <row r="2055" spans="1:21" ht="60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 s="9">
        <f t="shared" si="193"/>
        <v>101</v>
      </c>
      <c r="Q2055">
        <f t="shared" si="194"/>
        <v>41.74</v>
      </c>
      <c r="R2055">
        <f t="shared" si="192"/>
        <v>0</v>
      </c>
      <c r="S2055" s="12">
        <f t="shared" si="195"/>
        <v>42303.617488425924</v>
      </c>
      <c r="T2055" s="13">
        <f t="shared" si="196"/>
        <v>42333.659155092595</v>
      </c>
      <c r="U2055">
        <f t="shared" si="197"/>
        <v>2015</v>
      </c>
    </row>
    <row r="2056" spans="1:21" ht="60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 s="9">
        <f t="shared" si="193"/>
        <v>114</v>
      </c>
      <c r="Q2056">
        <f t="shared" si="194"/>
        <v>64.02</v>
      </c>
      <c r="R2056">
        <f t="shared" si="192"/>
        <v>0</v>
      </c>
      <c r="S2056" s="12">
        <f t="shared" si="195"/>
        <v>41731.520949074074</v>
      </c>
      <c r="T2056" s="13">
        <f t="shared" si="196"/>
        <v>41761.520949074074</v>
      </c>
      <c r="U2056">
        <f t="shared" si="197"/>
        <v>2014</v>
      </c>
    </row>
    <row r="2057" spans="1:21" ht="60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 s="9">
        <f t="shared" si="193"/>
        <v>167</v>
      </c>
      <c r="Q2057">
        <f t="shared" si="194"/>
        <v>99.46</v>
      </c>
      <c r="R2057">
        <f t="shared" si="192"/>
        <v>0</v>
      </c>
      <c r="S2057" s="12">
        <f t="shared" si="195"/>
        <v>41946.674108796295</v>
      </c>
      <c r="T2057" s="13">
        <f t="shared" si="196"/>
        <v>41976.166666666672</v>
      </c>
      <c r="U2057">
        <f t="shared" si="197"/>
        <v>2014</v>
      </c>
    </row>
    <row r="2058" spans="1:21" ht="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 s="9">
        <f t="shared" si="193"/>
        <v>153</v>
      </c>
      <c r="Q2058">
        <f t="shared" si="194"/>
        <v>138.49</v>
      </c>
      <c r="R2058">
        <f t="shared" si="192"/>
        <v>0</v>
      </c>
      <c r="S2058" s="12">
        <f t="shared" si="195"/>
        <v>41351.76090277778</v>
      </c>
      <c r="T2058" s="13">
        <f t="shared" si="196"/>
        <v>41381.76090277778</v>
      </c>
      <c r="U2058">
        <f t="shared" si="197"/>
        <v>2013</v>
      </c>
    </row>
    <row r="2059" spans="1:21" ht="60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 s="9">
        <f t="shared" si="193"/>
        <v>202</v>
      </c>
      <c r="Q2059">
        <f t="shared" si="194"/>
        <v>45.55</v>
      </c>
      <c r="R2059">
        <f t="shared" si="192"/>
        <v>0</v>
      </c>
      <c r="S2059" s="12">
        <f t="shared" si="195"/>
        <v>42396.494583333333</v>
      </c>
      <c r="T2059" s="13">
        <f t="shared" si="196"/>
        <v>42426.494583333333</v>
      </c>
      <c r="U2059">
        <f t="shared" si="197"/>
        <v>2016</v>
      </c>
    </row>
    <row r="2060" spans="1:21" ht="30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 s="9">
        <f t="shared" si="193"/>
        <v>168</v>
      </c>
      <c r="Q2060">
        <f t="shared" si="194"/>
        <v>10.51</v>
      </c>
      <c r="R2060">
        <f t="shared" si="192"/>
        <v>0</v>
      </c>
      <c r="S2060" s="12">
        <f t="shared" si="195"/>
        <v>42026.370717592596</v>
      </c>
      <c r="T2060" s="13">
        <f t="shared" si="196"/>
        <v>42065.833333333328</v>
      </c>
      <c r="U2060">
        <f t="shared" si="197"/>
        <v>2015</v>
      </c>
    </row>
    <row r="2061" spans="1:21" ht="60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 s="9">
        <f t="shared" si="193"/>
        <v>143</v>
      </c>
      <c r="Q2061">
        <f t="shared" si="194"/>
        <v>114.77</v>
      </c>
      <c r="R2061">
        <f t="shared" si="192"/>
        <v>0</v>
      </c>
      <c r="S2061" s="12">
        <f t="shared" si="195"/>
        <v>42361.602476851855</v>
      </c>
      <c r="T2061" s="13">
        <f t="shared" si="196"/>
        <v>42400.915972222225</v>
      </c>
      <c r="U2061">
        <f t="shared" si="197"/>
        <v>2015</v>
      </c>
    </row>
    <row r="2062" spans="1:21" ht="60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 s="9">
        <f t="shared" si="193"/>
        <v>196</v>
      </c>
      <c r="Q2062">
        <f t="shared" si="194"/>
        <v>36</v>
      </c>
      <c r="R2062">
        <f t="shared" si="192"/>
        <v>0</v>
      </c>
      <c r="S2062" s="12">
        <f t="shared" si="195"/>
        <v>41783.642939814818</v>
      </c>
      <c r="T2062" s="13">
        <f t="shared" si="196"/>
        <v>41843.642939814818</v>
      </c>
      <c r="U2062">
        <f t="shared" si="197"/>
        <v>2014</v>
      </c>
    </row>
    <row r="2063" spans="1:21" ht="60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 s="9">
        <f t="shared" si="193"/>
        <v>108</v>
      </c>
      <c r="Q2063">
        <f t="shared" si="194"/>
        <v>154.16999999999999</v>
      </c>
      <c r="R2063">
        <f t="shared" si="192"/>
        <v>0</v>
      </c>
      <c r="S2063" s="12">
        <f t="shared" si="195"/>
        <v>42705.764513888891</v>
      </c>
      <c r="T2063" s="13">
        <f t="shared" si="196"/>
        <v>42735.764513888891</v>
      </c>
      <c r="U2063">
        <f t="shared" si="197"/>
        <v>2016</v>
      </c>
    </row>
    <row r="2064" spans="1:21" ht="60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 s="9">
        <f t="shared" si="193"/>
        <v>115</v>
      </c>
      <c r="Q2064">
        <f t="shared" si="194"/>
        <v>566.39</v>
      </c>
      <c r="R2064">
        <f t="shared" si="192"/>
        <v>0</v>
      </c>
      <c r="S2064" s="12">
        <f t="shared" si="195"/>
        <v>42423.3830787037</v>
      </c>
      <c r="T2064" s="13">
        <f t="shared" si="196"/>
        <v>42453.341412037036</v>
      </c>
      <c r="U2064">
        <f t="shared" si="197"/>
        <v>2016</v>
      </c>
    </row>
    <row r="2065" spans="1:21" ht="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 s="9">
        <f t="shared" si="193"/>
        <v>148</v>
      </c>
      <c r="Q2065">
        <f t="shared" si="194"/>
        <v>120.86</v>
      </c>
      <c r="R2065">
        <f t="shared" si="192"/>
        <v>0</v>
      </c>
      <c r="S2065" s="12">
        <f t="shared" si="195"/>
        <v>42472.73265046296</v>
      </c>
      <c r="T2065" s="13">
        <f t="shared" si="196"/>
        <v>42505.73265046296</v>
      </c>
      <c r="U2065">
        <f t="shared" si="197"/>
        <v>2016</v>
      </c>
    </row>
    <row r="2066" spans="1:21" ht="60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 s="9">
        <f t="shared" si="193"/>
        <v>191</v>
      </c>
      <c r="Q2066">
        <f t="shared" si="194"/>
        <v>86.16</v>
      </c>
      <c r="R2066">
        <f t="shared" si="192"/>
        <v>0</v>
      </c>
      <c r="S2066" s="12">
        <f t="shared" si="195"/>
        <v>41389.364849537036</v>
      </c>
      <c r="T2066" s="13">
        <f t="shared" si="196"/>
        <v>41425.5</v>
      </c>
      <c r="U2066">
        <f t="shared" si="197"/>
        <v>2013</v>
      </c>
    </row>
    <row r="2067" spans="1:21" ht="60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 s="9">
        <f t="shared" si="193"/>
        <v>199</v>
      </c>
      <c r="Q2067">
        <f t="shared" si="194"/>
        <v>51.21</v>
      </c>
      <c r="R2067">
        <f t="shared" si="192"/>
        <v>0</v>
      </c>
      <c r="S2067" s="12">
        <f t="shared" si="195"/>
        <v>41603.333668981482</v>
      </c>
      <c r="T2067" s="13">
        <f t="shared" si="196"/>
        <v>41633.333668981482</v>
      </c>
      <c r="U2067">
        <f t="shared" si="197"/>
        <v>2013</v>
      </c>
    </row>
    <row r="2068" spans="1:21" ht="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 s="9">
        <f t="shared" si="193"/>
        <v>219</v>
      </c>
      <c r="Q2068">
        <f t="shared" si="194"/>
        <v>67.260000000000005</v>
      </c>
      <c r="R2068">
        <f t="shared" si="192"/>
        <v>0</v>
      </c>
      <c r="S2068" s="12">
        <f t="shared" si="195"/>
        <v>41844.771793981483</v>
      </c>
      <c r="T2068" s="13">
        <f t="shared" si="196"/>
        <v>41874.771793981483</v>
      </c>
      <c r="U2068">
        <f t="shared" si="197"/>
        <v>2014</v>
      </c>
    </row>
    <row r="2069" spans="1:21" ht="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 s="9">
        <f t="shared" si="193"/>
        <v>127</v>
      </c>
      <c r="Q2069">
        <f t="shared" si="194"/>
        <v>62.8</v>
      </c>
      <c r="R2069">
        <f t="shared" si="192"/>
        <v>1</v>
      </c>
      <c r="S2069" s="12">
        <f t="shared" si="195"/>
        <v>42115.853888888887</v>
      </c>
      <c r="T2069" s="13">
        <f t="shared" si="196"/>
        <v>42148.853888888887</v>
      </c>
      <c r="U2069">
        <f t="shared" si="197"/>
        <v>2015</v>
      </c>
    </row>
    <row r="2070" spans="1:21" ht="60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 s="9">
        <f t="shared" si="193"/>
        <v>105</v>
      </c>
      <c r="Q2070">
        <f t="shared" si="194"/>
        <v>346.13</v>
      </c>
      <c r="R2070">
        <f t="shared" si="192"/>
        <v>0</v>
      </c>
      <c r="S2070" s="12">
        <f t="shared" si="195"/>
        <v>42633.841608796298</v>
      </c>
      <c r="T2070" s="13">
        <f t="shared" si="196"/>
        <v>42663.841608796298</v>
      </c>
      <c r="U2070">
        <f t="shared" si="197"/>
        <v>2016</v>
      </c>
    </row>
    <row r="2071" spans="1:21" ht="60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 s="9">
        <f t="shared" si="193"/>
        <v>128</v>
      </c>
      <c r="Q2071">
        <f t="shared" si="194"/>
        <v>244.12</v>
      </c>
      <c r="R2071">
        <f t="shared" si="192"/>
        <v>0</v>
      </c>
      <c r="S2071" s="12">
        <f t="shared" si="195"/>
        <v>42340.972118055557</v>
      </c>
      <c r="T2071" s="13">
        <f t="shared" si="196"/>
        <v>42371.972118055557</v>
      </c>
      <c r="U2071">
        <f t="shared" si="197"/>
        <v>2015</v>
      </c>
    </row>
    <row r="2072" spans="1:21" ht="60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 s="9">
        <f t="shared" si="193"/>
        <v>317</v>
      </c>
      <c r="Q2072">
        <f t="shared" si="194"/>
        <v>259.25</v>
      </c>
      <c r="R2072">
        <f t="shared" si="192"/>
        <v>0</v>
      </c>
      <c r="S2072" s="12">
        <f t="shared" si="195"/>
        <v>42519.6565162037</v>
      </c>
      <c r="T2072" s="13">
        <f t="shared" si="196"/>
        <v>42549.6565162037</v>
      </c>
      <c r="U2072">
        <f t="shared" si="197"/>
        <v>2016</v>
      </c>
    </row>
    <row r="2073" spans="1:21" ht="60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 s="9">
        <f t="shared" si="193"/>
        <v>281</v>
      </c>
      <c r="Q2073">
        <f t="shared" si="194"/>
        <v>201.96</v>
      </c>
      <c r="R2073">
        <f t="shared" si="192"/>
        <v>0</v>
      </c>
      <c r="S2073" s="12">
        <f t="shared" si="195"/>
        <v>42600.278749999998</v>
      </c>
      <c r="T2073" s="13">
        <f t="shared" si="196"/>
        <v>42645.278749999998</v>
      </c>
      <c r="U2073">
        <f t="shared" si="197"/>
        <v>2016</v>
      </c>
    </row>
    <row r="2074" spans="1:21" ht="60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 s="9">
        <f t="shared" si="193"/>
        <v>111</v>
      </c>
      <c r="Q2074">
        <f t="shared" si="194"/>
        <v>226.21</v>
      </c>
      <c r="R2074">
        <f t="shared" ref="R2074:R2137" si="198">IF(D2074&lt;1000,1,0)</f>
        <v>0</v>
      </c>
      <c r="S2074" s="12">
        <f t="shared" si="195"/>
        <v>42467.581388888888</v>
      </c>
      <c r="T2074" s="13">
        <f t="shared" si="196"/>
        <v>42497.581388888888</v>
      </c>
      <c r="U2074">
        <f t="shared" si="197"/>
        <v>2016</v>
      </c>
    </row>
    <row r="2075" spans="1:21" ht="60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 s="9">
        <f t="shared" si="193"/>
        <v>153</v>
      </c>
      <c r="Q2075">
        <f t="shared" si="194"/>
        <v>324.69</v>
      </c>
      <c r="R2075">
        <f t="shared" si="198"/>
        <v>0</v>
      </c>
      <c r="S2075" s="12">
        <f t="shared" si="195"/>
        <v>42087.668032407411</v>
      </c>
      <c r="T2075" s="13">
        <f t="shared" si="196"/>
        <v>42132.668032407411</v>
      </c>
      <c r="U2075">
        <f t="shared" si="197"/>
        <v>2015</v>
      </c>
    </row>
    <row r="2076" spans="1:21" ht="30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 s="9">
        <f t="shared" si="193"/>
        <v>103</v>
      </c>
      <c r="Q2076">
        <f t="shared" si="194"/>
        <v>205</v>
      </c>
      <c r="R2076">
        <f t="shared" si="198"/>
        <v>1</v>
      </c>
      <c r="S2076" s="12">
        <f t="shared" si="195"/>
        <v>42466.826180555552</v>
      </c>
      <c r="T2076" s="13">
        <f t="shared" si="196"/>
        <v>42496.826180555552</v>
      </c>
      <c r="U2076">
        <f t="shared" si="197"/>
        <v>2016</v>
      </c>
    </row>
    <row r="2077" spans="1:21" ht="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 s="9">
        <f t="shared" si="193"/>
        <v>1678</v>
      </c>
      <c r="Q2077">
        <f t="shared" si="194"/>
        <v>20.47</v>
      </c>
      <c r="R2077">
        <f t="shared" si="198"/>
        <v>0</v>
      </c>
      <c r="S2077" s="12">
        <f t="shared" si="195"/>
        <v>41450.681574074071</v>
      </c>
      <c r="T2077" s="13">
        <f t="shared" si="196"/>
        <v>41480.681574074071</v>
      </c>
      <c r="U2077">
        <f t="shared" si="197"/>
        <v>2013</v>
      </c>
    </row>
    <row r="2078" spans="1:21" ht="30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 s="9">
        <f t="shared" si="193"/>
        <v>543</v>
      </c>
      <c r="Q2078">
        <f t="shared" si="194"/>
        <v>116.35</v>
      </c>
      <c r="R2078">
        <f t="shared" si="198"/>
        <v>0</v>
      </c>
      <c r="S2078" s="12">
        <f t="shared" si="195"/>
        <v>41803.880659722221</v>
      </c>
      <c r="T2078" s="13">
        <f t="shared" si="196"/>
        <v>41843.880659722221</v>
      </c>
      <c r="U2078">
        <f t="shared" si="197"/>
        <v>2014</v>
      </c>
    </row>
    <row r="2079" spans="1:21" ht="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 s="9">
        <f t="shared" si="193"/>
        <v>116</v>
      </c>
      <c r="Q2079">
        <f t="shared" si="194"/>
        <v>307.2</v>
      </c>
      <c r="R2079">
        <f t="shared" si="198"/>
        <v>0</v>
      </c>
      <c r="S2079" s="12">
        <f t="shared" si="195"/>
        <v>42103.042546296296</v>
      </c>
      <c r="T2079" s="13">
        <f t="shared" si="196"/>
        <v>42160.875</v>
      </c>
      <c r="U2079">
        <f t="shared" si="197"/>
        <v>2015</v>
      </c>
    </row>
    <row r="2080" spans="1:21" ht="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 s="9">
        <f t="shared" si="193"/>
        <v>131</v>
      </c>
      <c r="Q2080">
        <f t="shared" si="194"/>
        <v>546.69000000000005</v>
      </c>
      <c r="R2080">
        <f t="shared" si="198"/>
        <v>0</v>
      </c>
      <c r="S2080" s="12">
        <f t="shared" si="195"/>
        <v>42692.771493055552</v>
      </c>
      <c r="T2080" s="13">
        <f t="shared" si="196"/>
        <v>42722.771493055552</v>
      </c>
      <c r="U2080">
        <f t="shared" si="197"/>
        <v>2016</v>
      </c>
    </row>
    <row r="2081" spans="1:21" ht="60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 s="9">
        <f t="shared" si="193"/>
        <v>288</v>
      </c>
      <c r="Q2081">
        <f t="shared" si="194"/>
        <v>47.47</v>
      </c>
      <c r="R2081">
        <f t="shared" si="198"/>
        <v>0</v>
      </c>
      <c r="S2081" s="12">
        <f t="shared" si="195"/>
        <v>42150.71056712963</v>
      </c>
      <c r="T2081" s="13">
        <f t="shared" si="196"/>
        <v>42180.791666666672</v>
      </c>
      <c r="U2081">
        <f t="shared" si="197"/>
        <v>2015</v>
      </c>
    </row>
    <row r="2082" spans="1:21" ht="60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 s="9">
        <f t="shared" si="193"/>
        <v>508</v>
      </c>
      <c r="Q2082">
        <f t="shared" si="194"/>
        <v>101.56</v>
      </c>
      <c r="R2082">
        <f t="shared" si="198"/>
        <v>0</v>
      </c>
      <c r="S2082" s="12">
        <f t="shared" si="195"/>
        <v>42289.957175925927</v>
      </c>
      <c r="T2082" s="13">
        <f t="shared" si="196"/>
        <v>42319.998842592591</v>
      </c>
      <c r="U2082">
        <f t="shared" si="197"/>
        <v>2015</v>
      </c>
    </row>
    <row r="2083" spans="1:21" ht="60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 s="9">
        <f t="shared" si="193"/>
        <v>115</v>
      </c>
      <c r="Q2083">
        <f t="shared" si="194"/>
        <v>72.91</v>
      </c>
      <c r="R2083">
        <f t="shared" si="198"/>
        <v>0</v>
      </c>
      <c r="S2083" s="12">
        <f t="shared" si="195"/>
        <v>41004.156886574077</v>
      </c>
      <c r="T2083" s="13">
        <f t="shared" si="196"/>
        <v>41045.207638888889</v>
      </c>
      <c r="U2083">
        <f t="shared" si="197"/>
        <v>2012</v>
      </c>
    </row>
    <row r="2084" spans="1:21" ht="60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 s="9">
        <f t="shared" si="193"/>
        <v>111</v>
      </c>
      <c r="Q2084">
        <f t="shared" si="194"/>
        <v>43.71</v>
      </c>
      <c r="R2084">
        <f t="shared" si="198"/>
        <v>0</v>
      </c>
      <c r="S2084" s="12">
        <f t="shared" si="195"/>
        <v>40811.120324074072</v>
      </c>
      <c r="T2084" s="13">
        <f t="shared" si="196"/>
        <v>40871.161990740737</v>
      </c>
      <c r="U2084">
        <f t="shared" si="197"/>
        <v>2011</v>
      </c>
    </row>
    <row r="2085" spans="1:21" ht="60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 s="9">
        <f t="shared" si="193"/>
        <v>113</v>
      </c>
      <c r="Q2085">
        <f t="shared" si="194"/>
        <v>34</v>
      </c>
      <c r="R2085">
        <f t="shared" si="198"/>
        <v>1</v>
      </c>
      <c r="S2085" s="12">
        <f t="shared" si="195"/>
        <v>41034.72216435185</v>
      </c>
      <c r="T2085" s="13">
        <f t="shared" si="196"/>
        <v>41064.72216435185</v>
      </c>
      <c r="U2085">
        <f t="shared" si="197"/>
        <v>2012</v>
      </c>
    </row>
    <row r="2086" spans="1:21" ht="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 s="9">
        <f t="shared" si="193"/>
        <v>108</v>
      </c>
      <c r="Q2086">
        <f t="shared" si="194"/>
        <v>70.650000000000006</v>
      </c>
      <c r="R2086">
        <f t="shared" si="198"/>
        <v>0</v>
      </c>
      <c r="S2086" s="12">
        <f t="shared" si="195"/>
        <v>41731.833124999997</v>
      </c>
      <c r="T2086" s="13">
        <f t="shared" si="196"/>
        <v>41763.290972222225</v>
      </c>
      <c r="U2086">
        <f t="shared" si="197"/>
        <v>2014</v>
      </c>
    </row>
    <row r="2087" spans="1:21" ht="60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 s="9">
        <f t="shared" si="193"/>
        <v>124</v>
      </c>
      <c r="Q2087">
        <f t="shared" si="194"/>
        <v>89.3</v>
      </c>
      <c r="R2087">
        <f t="shared" si="198"/>
        <v>0</v>
      </c>
      <c r="S2087" s="12">
        <f t="shared" si="195"/>
        <v>41075.835497685184</v>
      </c>
      <c r="T2087" s="13">
        <f t="shared" si="196"/>
        <v>41105.835497685184</v>
      </c>
      <c r="U2087">
        <f t="shared" si="197"/>
        <v>2012</v>
      </c>
    </row>
    <row r="2088" spans="1:21" ht="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 s="9">
        <f t="shared" si="193"/>
        <v>101</v>
      </c>
      <c r="Q2088">
        <f t="shared" si="194"/>
        <v>115.09</v>
      </c>
      <c r="R2088">
        <f t="shared" si="198"/>
        <v>0</v>
      </c>
      <c r="S2088" s="12">
        <f t="shared" si="195"/>
        <v>40860.67050925926</v>
      </c>
      <c r="T2088" s="13">
        <f t="shared" si="196"/>
        <v>40891.207638888889</v>
      </c>
      <c r="U2088">
        <f t="shared" si="197"/>
        <v>2011</v>
      </c>
    </row>
    <row r="2089" spans="1:21" ht="60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 s="9">
        <f t="shared" si="193"/>
        <v>104</v>
      </c>
      <c r="Q2089">
        <f t="shared" si="194"/>
        <v>62.12</v>
      </c>
      <c r="R2089">
        <f t="shared" si="198"/>
        <v>0</v>
      </c>
      <c r="S2089" s="12">
        <f t="shared" si="195"/>
        <v>40764.204375000001</v>
      </c>
      <c r="T2089" s="13">
        <f t="shared" si="196"/>
        <v>40794.204375000001</v>
      </c>
      <c r="U2089">
        <f t="shared" si="197"/>
        <v>2011</v>
      </c>
    </row>
    <row r="2090" spans="1:21" ht="60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 s="9">
        <f t="shared" si="193"/>
        <v>116</v>
      </c>
      <c r="Q2090">
        <f t="shared" si="194"/>
        <v>46.2</v>
      </c>
      <c r="R2090">
        <f t="shared" si="198"/>
        <v>0</v>
      </c>
      <c r="S2090" s="12">
        <f t="shared" si="195"/>
        <v>40395.714722222219</v>
      </c>
      <c r="T2090" s="13">
        <f t="shared" si="196"/>
        <v>40432.165972222225</v>
      </c>
      <c r="U2090">
        <f t="shared" si="197"/>
        <v>2010</v>
      </c>
    </row>
    <row r="2091" spans="1:21" ht="30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 s="9">
        <f t="shared" si="193"/>
        <v>120</v>
      </c>
      <c r="Q2091">
        <f t="shared" si="194"/>
        <v>48.55</v>
      </c>
      <c r="R2091">
        <f t="shared" si="198"/>
        <v>0</v>
      </c>
      <c r="S2091" s="12">
        <f t="shared" si="195"/>
        <v>41453.076319444444</v>
      </c>
      <c r="T2091" s="13">
        <f t="shared" si="196"/>
        <v>41488.076319444444</v>
      </c>
      <c r="U2091">
        <f t="shared" si="197"/>
        <v>2013</v>
      </c>
    </row>
    <row r="2092" spans="1:21" ht="60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 s="9">
        <f t="shared" si="193"/>
        <v>115</v>
      </c>
      <c r="Q2092">
        <f t="shared" si="194"/>
        <v>57.52</v>
      </c>
      <c r="R2092">
        <f t="shared" si="198"/>
        <v>0</v>
      </c>
      <c r="S2092" s="12">
        <f t="shared" si="195"/>
        <v>41299.381423611114</v>
      </c>
      <c r="T2092" s="13">
        <f t="shared" si="196"/>
        <v>41329.381423611114</v>
      </c>
      <c r="U2092">
        <f t="shared" si="197"/>
        <v>2013</v>
      </c>
    </row>
    <row r="2093" spans="1:21" ht="60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 s="9">
        <f t="shared" si="193"/>
        <v>120</v>
      </c>
      <c r="Q2093">
        <f t="shared" si="194"/>
        <v>88.15</v>
      </c>
      <c r="R2093">
        <f t="shared" si="198"/>
        <v>0</v>
      </c>
      <c r="S2093" s="12">
        <f t="shared" si="195"/>
        <v>40555.322662037033</v>
      </c>
      <c r="T2093" s="13">
        <f t="shared" si="196"/>
        <v>40603.833333333336</v>
      </c>
      <c r="U2093">
        <f t="shared" si="197"/>
        <v>2011</v>
      </c>
    </row>
    <row r="2094" spans="1:21" ht="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 s="9">
        <f t="shared" si="193"/>
        <v>101</v>
      </c>
      <c r="Q2094">
        <f t="shared" si="194"/>
        <v>110.49</v>
      </c>
      <c r="R2094">
        <f t="shared" si="198"/>
        <v>0</v>
      </c>
      <c r="S2094" s="12">
        <f t="shared" si="195"/>
        <v>40763.707546296297</v>
      </c>
      <c r="T2094" s="13">
        <f t="shared" si="196"/>
        <v>40823.707546296297</v>
      </c>
      <c r="U2094">
        <f t="shared" si="197"/>
        <v>2011</v>
      </c>
    </row>
    <row r="2095" spans="1:21" ht="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 s="9">
        <f t="shared" si="193"/>
        <v>102</v>
      </c>
      <c r="Q2095">
        <f t="shared" si="194"/>
        <v>66.83</v>
      </c>
      <c r="R2095">
        <f t="shared" si="198"/>
        <v>0</v>
      </c>
      <c r="S2095" s="12">
        <f t="shared" si="195"/>
        <v>41205.854537037041</v>
      </c>
      <c r="T2095" s="13">
        <f t="shared" si="196"/>
        <v>41265.896203703705</v>
      </c>
      <c r="U2095">
        <f t="shared" si="197"/>
        <v>2012</v>
      </c>
    </row>
    <row r="2096" spans="1:21" ht="60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 s="9">
        <f t="shared" si="193"/>
        <v>121</v>
      </c>
      <c r="Q2096">
        <f t="shared" si="194"/>
        <v>58.6</v>
      </c>
      <c r="R2096">
        <f t="shared" si="198"/>
        <v>0</v>
      </c>
      <c r="S2096" s="12">
        <f t="shared" si="195"/>
        <v>40939.02002314815</v>
      </c>
      <c r="T2096" s="13">
        <f t="shared" si="196"/>
        <v>40973.125</v>
      </c>
      <c r="U2096">
        <f t="shared" si="197"/>
        <v>2012</v>
      </c>
    </row>
    <row r="2097" spans="1:21" ht="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 s="9">
        <f t="shared" si="193"/>
        <v>100</v>
      </c>
      <c r="Q2097">
        <f t="shared" si="194"/>
        <v>113.64</v>
      </c>
      <c r="R2097">
        <f t="shared" si="198"/>
        <v>0</v>
      </c>
      <c r="S2097" s="12">
        <f t="shared" si="195"/>
        <v>40758.733483796292</v>
      </c>
      <c r="T2097" s="13">
        <f t="shared" si="196"/>
        <v>40818.733483796292</v>
      </c>
      <c r="U2097">
        <f t="shared" si="197"/>
        <v>2011</v>
      </c>
    </row>
    <row r="2098" spans="1:21" ht="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 s="9">
        <f t="shared" si="193"/>
        <v>102</v>
      </c>
      <c r="Q2098">
        <f t="shared" si="194"/>
        <v>43.57</v>
      </c>
      <c r="R2098">
        <f t="shared" si="198"/>
        <v>1</v>
      </c>
      <c r="S2098" s="12">
        <f t="shared" si="195"/>
        <v>41192.758506944447</v>
      </c>
      <c r="T2098" s="13">
        <f t="shared" si="196"/>
        <v>41208.165972222225</v>
      </c>
      <c r="U2098">
        <f t="shared" si="197"/>
        <v>2012</v>
      </c>
    </row>
    <row r="2099" spans="1:21" ht="60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 s="9">
        <f t="shared" si="193"/>
        <v>100</v>
      </c>
      <c r="Q2099">
        <f t="shared" si="194"/>
        <v>78.95</v>
      </c>
      <c r="R2099">
        <f t="shared" si="198"/>
        <v>0</v>
      </c>
      <c r="S2099" s="12">
        <f t="shared" si="195"/>
        <v>40818.58489583333</v>
      </c>
      <c r="T2099" s="13">
        <f t="shared" si="196"/>
        <v>40878.626562500001</v>
      </c>
      <c r="U2099">
        <f t="shared" si="197"/>
        <v>2011</v>
      </c>
    </row>
    <row r="2100" spans="1:21" ht="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 s="9">
        <f t="shared" si="193"/>
        <v>100</v>
      </c>
      <c r="Q2100">
        <f t="shared" si="194"/>
        <v>188.13</v>
      </c>
      <c r="R2100">
        <f t="shared" si="198"/>
        <v>0</v>
      </c>
      <c r="S2100" s="12">
        <f t="shared" si="195"/>
        <v>40946.11383101852</v>
      </c>
      <c r="T2100" s="13">
        <f t="shared" si="196"/>
        <v>40976.11383101852</v>
      </c>
      <c r="U2100">
        <f t="shared" si="197"/>
        <v>2012</v>
      </c>
    </row>
    <row r="2101" spans="1:2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 s="9">
        <f t="shared" si="193"/>
        <v>132</v>
      </c>
      <c r="Q2101">
        <f t="shared" si="194"/>
        <v>63.03</v>
      </c>
      <c r="R2101">
        <f t="shared" si="198"/>
        <v>0</v>
      </c>
      <c r="S2101" s="12">
        <f t="shared" si="195"/>
        <v>42173.746342592596</v>
      </c>
      <c r="T2101" s="13">
        <f t="shared" si="196"/>
        <v>42187.152777777781</v>
      </c>
      <c r="U2101">
        <f t="shared" si="197"/>
        <v>2015</v>
      </c>
    </row>
    <row r="2102" spans="1:21" ht="60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 s="9">
        <f t="shared" si="193"/>
        <v>137</v>
      </c>
      <c r="Q2102">
        <f t="shared" si="194"/>
        <v>30.37</v>
      </c>
      <c r="R2102">
        <f t="shared" si="198"/>
        <v>1</v>
      </c>
      <c r="S2102" s="12">
        <f t="shared" si="195"/>
        <v>41074.834965277776</v>
      </c>
      <c r="T2102" s="13">
        <f t="shared" si="196"/>
        <v>41090.165972222225</v>
      </c>
      <c r="U2102">
        <f t="shared" si="197"/>
        <v>2012</v>
      </c>
    </row>
    <row r="2103" spans="1:21" ht="60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 s="9">
        <f t="shared" si="193"/>
        <v>113</v>
      </c>
      <c r="Q2103">
        <f t="shared" si="194"/>
        <v>51.48</v>
      </c>
      <c r="R2103">
        <f t="shared" si="198"/>
        <v>0</v>
      </c>
      <c r="S2103" s="12">
        <f t="shared" si="195"/>
        <v>40892.149467592593</v>
      </c>
      <c r="T2103" s="13">
        <f t="shared" si="196"/>
        <v>40952.149467592593</v>
      </c>
      <c r="U2103">
        <f t="shared" si="197"/>
        <v>2011</v>
      </c>
    </row>
    <row r="2104" spans="1:21" ht="60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 s="9">
        <f t="shared" si="193"/>
        <v>136</v>
      </c>
      <c r="Q2104">
        <f t="shared" si="194"/>
        <v>35.79</v>
      </c>
      <c r="R2104">
        <f t="shared" si="198"/>
        <v>0</v>
      </c>
      <c r="S2104" s="12">
        <f t="shared" si="195"/>
        <v>40638.868611111109</v>
      </c>
      <c r="T2104" s="13">
        <f t="shared" si="196"/>
        <v>40668.868611111109</v>
      </c>
      <c r="U2104">
        <f t="shared" si="197"/>
        <v>2011</v>
      </c>
    </row>
    <row r="2105" spans="1:21" ht="30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 s="9">
        <f t="shared" si="193"/>
        <v>146</v>
      </c>
      <c r="Q2105">
        <f t="shared" si="194"/>
        <v>98.82</v>
      </c>
      <c r="R2105">
        <f t="shared" si="198"/>
        <v>0</v>
      </c>
      <c r="S2105" s="12">
        <f t="shared" si="195"/>
        <v>41192.754942129628</v>
      </c>
      <c r="T2105" s="13">
        <f t="shared" si="196"/>
        <v>41222.7966087963</v>
      </c>
      <c r="U2105">
        <f t="shared" si="197"/>
        <v>2012</v>
      </c>
    </row>
    <row r="2106" spans="1:21" ht="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 s="9">
        <f t="shared" si="193"/>
        <v>130</v>
      </c>
      <c r="Q2106">
        <f t="shared" si="194"/>
        <v>28</v>
      </c>
      <c r="R2106">
        <f t="shared" si="198"/>
        <v>1</v>
      </c>
      <c r="S2106" s="12">
        <f t="shared" si="195"/>
        <v>41394.074467592596</v>
      </c>
      <c r="T2106" s="13">
        <f t="shared" si="196"/>
        <v>41425</v>
      </c>
      <c r="U2106">
        <f t="shared" si="197"/>
        <v>2013</v>
      </c>
    </row>
    <row r="2107" spans="1:21" ht="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 s="9">
        <f t="shared" si="193"/>
        <v>254</v>
      </c>
      <c r="Q2107">
        <f t="shared" si="194"/>
        <v>51.31</v>
      </c>
      <c r="R2107">
        <f t="shared" si="198"/>
        <v>0</v>
      </c>
      <c r="S2107" s="12">
        <f t="shared" si="195"/>
        <v>41951.788807870369</v>
      </c>
      <c r="T2107" s="13">
        <f t="shared" si="196"/>
        <v>41964.166666666672</v>
      </c>
      <c r="U2107">
        <f t="shared" si="197"/>
        <v>2014</v>
      </c>
    </row>
    <row r="2108" spans="1:21" ht="60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 s="9">
        <f t="shared" si="193"/>
        <v>107</v>
      </c>
      <c r="Q2108">
        <f t="shared" si="194"/>
        <v>53.52</v>
      </c>
      <c r="R2108">
        <f t="shared" si="198"/>
        <v>0</v>
      </c>
      <c r="S2108" s="12">
        <f t="shared" si="195"/>
        <v>41270.21497685185</v>
      </c>
      <c r="T2108" s="13">
        <f t="shared" si="196"/>
        <v>41300.21497685185</v>
      </c>
      <c r="U2108">
        <f t="shared" si="197"/>
        <v>2012</v>
      </c>
    </row>
    <row r="2109" spans="1:21" ht="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 s="9">
        <f t="shared" si="193"/>
        <v>108</v>
      </c>
      <c r="Q2109">
        <f t="shared" si="194"/>
        <v>37.15</v>
      </c>
      <c r="R2109">
        <f t="shared" si="198"/>
        <v>0</v>
      </c>
      <c r="S2109" s="12">
        <f t="shared" si="195"/>
        <v>41934.71056712963</v>
      </c>
      <c r="T2109" s="13">
        <f t="shared" si="196"/>
        <v>41955.752233796295</v>
      </c>
      <c r="U2109">
        <f t="shared" si="197"/>
        <v>2014</v>
      </c>
    </row>
    <row r="2110" spans="1:21" ht="60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 s="9">
        <f t="shared" si="193"/>
        <v>107</v>
      </c>
      <c r="Q2110">
        <f t="shared" si="194"/>
        <v>89.9</v>
      </c>
      <c r="R2110">
        <f t="shared" si="198"/>
        <v>0</v>
      </c>
      <c r="S2110" s="12">
        <f t="shared" si="195"/>
        <v>41135.175694444442</v>
      </c>
      <c r="T2110" s="13">
        <f t="shared" si="196"/>
        <v>41162.163194444445</v>
      </c>
      <c r="U2110">
        <f t="shared" si="197"/>
        <v>2012</v>
      </c>
    </row>
    <row r="2111" spans="1:21" ht="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 s="9">
        <f t="shared" si="193"/>
        <v>107</v>
      </c>
      <c r="Q2111">
        <f t="shared" si="194"/>
        <v>106.53</v>
      </c>
      <c r="R2111">
        <f t="shared" si="198"/>
        <v>0</v>
      </c>
      <c r="S2111" s="12">
        <f t="shared" si="195"/>
        <v>42160.708530092597</v>
      </c>
      <c r="T2111" s="13">
        <f t="shared" si="196"/>
        <v>42190.708530092597</v>
      </c>
      <c r="U2111">
        <f t="shared" si="197"/>
        <v>2015</v>
      </c>
    </row>
    <row r="2112" spans="1:21" ht="30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 s="9">
        <f t="shared" si="193"/>
        <v>100</v>
      </c>
      <c r="Q2112">
        <f t="shared" si="194"/>
        <v>52.82</v>
      </c>
      <c r="R2112">
        <f t="shared" si="198"/>
        <v>0</v>
      </c>
      <c r="S2112" s="12">
        <f t="shared" si="195"/>
        <v>41759.670937499999</v>
      </c>
      <c r="T2112" s="13">
        <f t="shared" si="196"/>
        <v>41787.207638888889</v>
      </c>
      <c r="U2112">
        <f t="shared" si="197"/>
        <v>2014</v>
      </c>
    </row>
    <row r="2113" spans="1:21" ht="60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 s="9">
        <f t="shared" si="193"/>
        <v>107</v>
      </c>
      <c r="Q2113">
        <f t="shared" si="194"/>
        <v>54.62</v>
      </c>
      <c r="R2113">
        <f t="shared" si="198"/>
        <v>0</v>
      </c>
      <c r="S2113" s="12">
        <f t="shared" si="195"/>
        <v>40703.197048611109</v>
      </c>
      <c r="T2113" s="13">
        <f t="shared" si="196"/>
        <v>40770.041666666664</v>
      </c>
      <c r="U2113">
        <f t="shared" si="197"/>
        <v>2011</v>
      </c>
    </row>
    <row r="2114" spans="1:21" ht="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 s="9">
        <f t="shared" ref="P2114:P2177" si="199">ROUND(E2114/D2114*100,0)</f>
        <v>100</v>
      </c>
      <c r="Q2114">
        <f t="shared" ref="Q2114:Q2177" si="200">IFERROR(ROUND(E2114/L2114,2),0)</f>
        <v>27.27</v>
      </c>
      <c r="R2114">
        <f t="shared" si="198"/>
        <v>1</v>
      </c>
      <c r="S2114" s="12">
        <f t="shared" ref="S2114:S2177" si="201">(((J2114/60)/60)/24)+DATE(1970,1,1)</f>
        <v>41365.928159722222</v>
      </c>
      <c r="T2114" s="13">
        <f t="shared" ref="T2114:T2177" si="202">(((I2114/60)/60)/24)+DATE(1970,1,1)</f>
        <v>41379.928159722222</v>
      </c>
      <c r="U2114">
        <f t="shared" ref="U2114:U2177" si="203">YEAR(S2114)</f>
        <v>2013</v>
      </c>
    </row>
    <row r="2115" spans="1:21" ht="30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 s="9">
        <f t="shared" si="199"/>
        <v>105</v>
      </c>
      <c r="Q2115">
        <f t="shared" si="200"/>
        <v>68.599999999999994</v>
      </c>
      <c r="R2115">
        <f t="shared" si="198"/>
        <v>0</v>
      </c>
      <c r="S2115" s="12">
        <f t="shared" si="201"/>
        <v>41870.86546296296</v>
      </c>
      <c r="T2115" s="13">
        <f t="shared" si="202"/>
        <v>41905.86546296296</v>
      </c>
      <c r="U2115">
        <f t="shared" si="203"/>
        <v>2014</v>
      </c>
    </row>
    <row r="2116" spans="1:21" ht="60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 s="9">
        <f t="shared" si="199"/>
        <v>105</v>
      </c>
      <c r="Q2116">
        <f t="shared" si="200"/>
        <v>35.61</v>
      </c>
      <c r="R2116">
        <f t="shared" si="198"/>
        <v>0</v>
      </c>
      <c r="S2116" s="12">
        <f t="shared" si="201"/>
        <v>40458.815625000003</v>
      </c>
      <c r="T2116" s="13">
        <f t="shared" si="202"/>
        <v>40521.207638888889</v>
      </c>
      <c r="U2116">
        <f t="shared" si="203"/>
        <v>2010</v>
      </c>
    </row>
    <row r="2117" spans="1:21" ht="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 s="9">
        <f t="shared" si="199"/>
        <v>226</v>
      </c>
      <c r="Q2117">
        <f t="shared" si="200"/>
        <v>94.03</v>
      </c>
      <c r="R2117">
        <f t="shared" si="198"/>
        <v>0</v>
      </c>
      <c r="S2117" s="12">
        <f t="shared" si="201"/>
        <v>40564.081030092595</v>
      </c>
      <c r="T2117" s="13">
        <f t="shared" si="202"/>
        <v>40594.081030092595</v>
      </c>
      <c r="U2117">
        <f t="shared" si="203"/>
        <v>2011</v>
      </c>
    </row>
    <row r="2118" spans="1:21" ht="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 s="9">
        <f t="shared" si="199"/>
        <v>101</v>
      </c>
      <c r="Q2118">
        <f t="shared" si="200"/>
        <v>526.46</v>
      </c>
      <c r="R2118">
        <f t="shared" si="198"/>
        <v>0</v>
      </c>
      <c r="S2118" s="12">
        <f t="shared" si="201"/>
        <v>41136.777812500004</v>
      </c>
      <c r="T2118" s="13">
        <f t="shared" si="202"/>
        <v>41184.777812500004</v>
      </c>
      <c r="U2118">
        <f t="shared" si="203"/>
        <v>2012</v>
      </c>
    </row>
    <row r="2119" spans="1:21" ht="60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 s="9">
        <f t="shared" si="199"/>
        <v>148</v>
      </c>
      <c r="Q2119">
        <f t="shared" si="200"/>
        <v>50.66</v>
      </c>
      <c r="R2119">
        <f t="shared" si="198"/>
        <v>0</v>
      </c>
      <c r="S2119" s="12">
        <f t="shared" si="201"/>
        <v>42290.059594907405</v>
      </c>
      <c r="T2119" s="13">
        <f t="shared" si="202"/>
        <v>42304.207638888889</v>
      </c>
      <c r="U2119">
        <f t="shared" si="203"/>
        <v>2015</v>
      </c>
    </row>
    <row r="2120" spans="1:21" ht="30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 s="9">
        <f t="shared" si="199"/>
        <v>135</v>
      </c>
      <c r="Q2120">
        <f t="shared" si="200"/>
        <v>79.180000000000007</v>
      </c>
      <c r="R2120">
        <f t="shared" si="198"/>
        <v>0</v>
      </c>
      <c r="S2120" s="12">
        <f t="shared" si="201"/>
        <v>40718.839537037034</v>
      </c>
      <c r="T2120" s="13">
        <f t="shared" si="202"/>
        <v>40748.839537037034</v>
      </c>
      <c r="U2120">
        <f t="shared" si="203"/>
        <v>2011</v>
      </c>
    </row>
    <row r="2121" spans="1:21" ht="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 s="9">
        <f t="shared" si="199"/>
        <v>101</v>
      </c>
      <c r="Q2121">
        <f t="shared" si="200"/>
        <v>91.59</v>
      </c>
      <c r="R2121">
        <f t="shared" si="198"/>
        <v>0</v>
      </c>
      <c r="S2121" s="12">
        <f t="shared" si="201"/>
        <v>41107.130150462966</v>
      </c>
      <c r="T2121" s="13">
        <f t="shared" si="202"/>
        <v>41137.130150462966</v>
      </c>
      <c r="U2121">
        <f t="shared" si="203"/>
        <v>2012</v>
      </c>
    </row>
    <row r="2122" spans="1:21" ht="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 s="9">
        <f t="shared" si="199"/>
        <v>101</v>
      </c>
      <c r="Q2122">
        <f t="shared" si="200"/>
        <v>116.96</v>
      </c>
      <c r="R2122">
        <f t="shared" si="198"/>
        <v>0</v>
      </c>
      <c r="S2122" s="12">
        <f t="shared" si="201"/>
        <v>41591.964537037034</v>
      </c>
      <c r="T2122" s="13">
        <f t="shared" si="202"/>
        <v>41640.964537037034</v>
      </c>
      <c r="U2122">
        <f t="shared" si="203"/>
        <v>2013</v>
      </c>
    </row>
    <row r="2123" spans="1:21" ht="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 s="9">
        <f t="shared" si="199"/>
        <v>1</v>
      </c>
      <c r="Q2123">
        <f t="shared" si="200"/>
        <v>28.4</v>
      </c>
      <c r="R2123">
        <f t="shared" si="198"/>
        <v>0</v>
      </c>
      <c r="S2123" s="12">
        <f t="shared" si="201"/>
        <v>42716.7424537037</v>
      </c>
      <c r="T2123" s="13">
        <f t="shared" si="202"/>
        <v>42746.7424537037</v>
      </c>
      <c r="U2123">
        <f t="shared" si="203"/>
        <v>2016</v>
      </c>
    </row>
    <row r="2124" spans="1:21" ht="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 s="9">
        <f t="shared" si="199"/>
        <v>0</v>
      </c>
      <c r="Q2124">
        <f t="shared" si="200"/>
        <v>103.33</v>
      </c>
      <c r="R2124">
        <f t="shared" si="198"/>
        <v>0</v>
      </c>
      <c r="S2124" s="12">
        <f t="shared" si="201"/>
        <v>42712.300567129627</v>
      </c>
      <c r="T2124" s="13">
        <f t="shared" si="202"/>
        <v>42742.300567129627</v>
      </c>
      <c r="U2124">
        <f t="shared" si="203"/>
        <v>2016</v>
      </c>
    </row>
    <row r="2125" spans="1:21" ht="60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 s="9">
        <f t="shared" si="199"/>
        <v>10</v>
      </c>
      <c r="Q2125">
        <f t="shared" si="200"/>
        <v>10</v>
      </c>
      <c r="R2125">
        <f t="shared" si="198"/>
        <v>1</v>
      </c>
      <c r="S2125" s="12">
        <f t="shared" si="201"/>
        <v>40198.424849537041</v>
      </c>
      <c r="T2125" s="13">
        <f t="shared" si="202"/>
        <v>40252.290972222225</v>
      </c>
      <c r="U2125">
        <f t="shared" si="203"/>
        <v>2010</v>
      </c>
    </row>
    <row r="2126" spans="1:21" ht="60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 s="9">
        <f t="shared" si="199"/>
        <v>10</v>
      </c>
      <c r="Q2126">
        <f t="shared" si="200"/>
        <v>23</v>
      </c>
      <c r="R2126">
        <f t="shared" si="198"/>
        <v>0</v>
      </c>
      <c r="S2126" s="12">
        <f t="shared" si="201"/>
        <v>40464.028182870366</v>
      </c>
      <c r="T2126" s="13">
        <f t="shared" si="202"/>
        <v>40512.208333333336</v>
      </c>
      <c r="U2126">
        <f t="shared" si="203"/>
        <v>2010</v>
      </c>
    </row>
    <row r="2127" spans="1:21" ht="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 s="9">
        <f t="shared" si="199"/>
        <v>1</v>
      </c>
      <c r="Q2127">
        <f t="shared" si="200"/>
        <v>31.56</v>
      </c>
      <c r="R2127">
        <f t="shared" si="198"/>
        <v>0</v>
      </c>
      <c r="S2127" s="12">
        <f t="shared" si="201"/>
        <v>42191.023530092592</v>
      </c>
      <c r="T2127" s="13">
        <f t="shared" si="202"/>
        <v>42221.023530092592</v>
      </c>
      <c r="U2127">
        <f t="shared" si="203"/>
        <v>2015</v>
      </c>
    </row>
    <row r="2128" spans="1:21" ht="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 s="9">
        <f t="shared" si="199"/>
        <v>0</v>
      </c>
      <c r="Q2128">
        <f t="shared" si="200"/>
        <v>5</v>
      </c>
      <c r="R2128">
        <f t="shared" si="198"/>
        <v>0</v>
      </c>
      <c r="S2128" s="12">
        <f t="shared" si="201"/>
        <v>41951.973229166666</v>
      </c>
      <c r="T2128" s="13">
        <f t="shared" si="202"/>
        <v>41981.973229166666</v>
      </c>
      <c r="U2128">
        <f t="shared" si="203"/>
        <v>2014</v>
      </c>
    </row>
    <row r="2129" spans="1:21" ht="30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 s="9">
        <f t="shared" si="199"/>
        <v>29</v>
      </c>
      <c r="Q2129">
        <f t="shared" si="200"/>
        <v>34.22</v>
      </c>
      <c r="R2129">
        <f t="shared" si="198"/>
        <v>0</v>
      </c>
      <c r="S2129" s="12">
        <f t="shared" si="201"/>
        <v>42045.50535879629</v>
      </c>
      <c r="T2129" s="13">
        <f t="shared" si="202"/>
        <v>42075.463692129633</v>
      </c>
      <c r="U2129">
        <f t="shared" si="203"/>
        <v>2015</v>
      </c>
    </row>
    <row r="2130" spans="1:21" ht="60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 s="9">
        <f t="shared" si="199"/>
        <v>0</v>
      </c>
      <c r="Q2130">
        <f t="shared" si="200"/>
        <v>25</v>
      </c>
      <c r="R2130">
        <f t="shared" si="198"/>
        <v>0</v>
      </c>
      <c r="S2130" s="12">
        <f t="shared" si="201"/>
        <v>41843.772789351853</v>
      </c>
      <c r="T2130" s="13">
        <f t="shared" si="202"/>
        <v>41903.772789351853</v>
      </c>
      <c r="U2130">
        <f t="shared" si="203"/>
        <v>2014</v>
      </c>
    </row>
    <row r="2131" spans="1:21" ht="60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 s="9">
        <f t="shared" si="199"/>
        <v>12</v>
      </c>
      <c r="Q2131">
        <f t="shared" si="200"/>
        <v>19.670000000000002</v>
      </c>
      <c r="R2131">
        <f t="shared" si="198"/>
        <v>0</v>
      </c>
      <c r="S2131" s="12">
        <f t="shared" si="201"/>
        <v>42409.024305555555</v>
      </c>
      <c r="T2131" s="13">
        <f t="shared" si="202"/>
        <v>42439.024305555555</v>
      </c>
      <c r="U2131">
        <f t="shared" si="203"/>
        <v>2016</v>
      </c>
    </row>
    <row r="2132" spans="1:21" ht="30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 s="9">
        <f t="shared" si="199"/>
        <v>0</v>
      </c>
      <c r="Q2132">
        <f t="shared" si="200"/>
        <v>21.25</v>
      </c>
      <c r="R2132">
        <f t="shared" si="198"/>
        <v>0</v>
      </c>
      <c r="S2132" s="12">
        <f t="shared" si="201"/>
        <v>41832.086377314816</v>
      </c>
      <c r="T2132" s="13">
        <f t="shared" si="202"/>
        <v>41867.086377314816</v>
      </c>
      <c r="U2132">
        <f t="shared" si="203"/>
        <v>2014</v>
      </c>
    </row>
    <row r="2133" spans="1:21" ht="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 s="9">
        <f t="shared" si="199"/>
        <v>5</v>
      </c>
      <c r="Q2133">
        <f t="shared" si="200"/>
        <v>8.33</v>
      </c>
      <c r="R2133">
        <f t="shared" si="198"/>
        <v>1</v>
      </c>
      <c r="S2133" s="12">
        <f t="shared" si="201"/>
        <v>42167.207071759258</v>
      </c>
      <c r="T2133" s="13">
        <f t="shared" si="202"/>
        <v>42197.207071759258</v>
      </c>
      <c r="U2133">
        <f t="shared" si="203"/>
        <v>2015</v>
      </c>
    </row>
    <row r="2134" spans="1:21" ht="60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 s="9">
        <f t="shared" si="199"/>
        <v>2</v>
      </c>
      <c r="Q2134">
        <f t="shared" si="200"/>
        <v>21.34</v>
      </c>
      <c r="R2134">
        <f t="shared" si="198"/>
        <v>0</v>
      </c>
      <c r="S2134" s="12">
        <f t="shared" si="201"/>
        <v>41643.487175925926</v>
      </c>
      <c r="T2134" s="13">
        <f t="shared" si="202"/>
        <v>41673.487175925926</v>
      </c>
      <c r="U2134">
        <f t="shared" si="203"/>
        <v>2014</v>
      </c>
    </row>
    <row r="2135" spans="1:21" ht="60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 s="9">
        <f t="shared" si="199"/>
        <v>2</v>
      </c>
      <c r="Q2135">
        <f t="shared" si="200"/>
        <v>5.33</v>
      </c>
      <c r="R2135">
        <f t="shared" si="198"/>
        <v>0</v>
      </c>
      <c r="S2135" s="12">
        <f t="shared" si="201"/>
        <v>40619.097210648149</v>
      </c>
      <c r="T2135" s="13">
        <f t="shared" si="202"/>
        <v>40657.290972222225</v>
      </c>
      <c r="U2135">
        <f t="shared" si="203"/>
        <v>2011</v>
      </c>
    </row>
    <row r="2136" spans="1:21" ht="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 s="9">
        <f t="shared" si="199"/>
        <v>2</v>
      </c>
      <c r="Q2136">
        <f t="shared" si="200"/>
        <v>34.67</v>
      </c>
      <c r="R2136">
        <f t="shared" si="198"/>
        <v>0</v>
      </c>
      <c r="S2136" s="12">
        <f t="shared" si="201"/>
        <v>41361.886469907404</v>
      </c>
      <c r="T2136" s="13">
        <f t="shared" si="202"/>
        <v>41391.886469907404</v>
      </c>
      <c r="U2136">
        <f t="shared" si="203"/>
        <v>2013</v>
      </c>
    </row>
    <row r="2137" spans="1:21" ht="60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 s="9">
        <f t="shared" si="199"/>
        <v>10</v>
      </c>
      <c r="Q2137">
        <f t="shared" si="200"/>
        <v>21.73</v>
      </c>
      <c r="R2137">
        <f t="shared" si="198"/>
        <v>0</v>
      </c>
      <c r="S2137" s="12">
        <f t="shared" si="201"/>
        <v>41156.963344907403</v>
      </c>
      <c r="T2137" s="13">
        <f t="shared" si="202"/>
        <v>41186.963344907403</v>
      </c>
      <c r="U2137">
        <f t="shared" si="203"/>
        <v>2012</v>
      </c>
    </row>
    <row r="2138" spans="1:21" ht="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 s="9">
        <f t="shared" si="199"/>
        <v>0</v>
      </c>
      <c r="Q2138">
        <f t="shared" si="200"/>
        <v>11.92</v>
      </c>
      <c r="R2138">
        <f t="shared" ref="R2138:R2201" si="204">IF(D2138&lt;1000,1,0)</f>
        <v>0</v>
      </c>
      <c r="S2138" s="12">
        <f t="shared" si="201"/>
        <v>41536.509097222224</v>
      </c>
      <c r="T2138" s="13">
        <f t="shared" si="202"/>
        <v>41566.509097222224</v>
      </c>
      <c r="U2138">
        <f t="shared" si="203"/>
        <v>2013</v>
      </c>
    </row>
    <row r="2139" spans="1:21" ht="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 s="9">
        <f t="shared" si="199"/>
        <v>28</v>
      </c>
      <c r="Q2139">
        <f t="shared" si="200"/>
        <v>26.6</v>
      </c>
      <c r="R2139">
        <f t="shared" si="204"/>
        <v>0</v>
      </c>
      <c r="S2139" s="12">
        <f t="shared" si="201"/>
        <v>41948.771168981482</v>
      </c>
      <c r="T2139" s="13">
        <f t="shared" si="202"/>
        <v>41978.771168981482</v>
      </c>
      <c r="U2139">
        <f t="shared" si="203"/>
        <v>2014</v>
      </c>
    </row>
    <row r="2140" spans="1:21" ht="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 s="9">
        <f t="shared" si="199"/>
        <v>13</v>
      </c>
      <c r="Q2140">
        <f t="shared" si="200"/>
        <v>10.67</v>
      </c>
      <c r="R2140">
        <f t="shared" si="204"/>
        <v>0</v>
      </c>
      <c r="S2140" s="12">
        <f t="shared" si="201"/>
        <v>41557.013182870374</v>
      </c>
      <c r="T2140" s="13">
        <f t="shared" si="202"/>
        <v>41587.054849537039</v>
      </c>
      <c r="U2140">
        <f t="shared" si="203"/>
        <v>2013</v>
      </c>
    </row>
    <row r="2141" spans="1:21" ht="60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 s="9">
        <f t="shared" si="199"/>
        <v>5</v>
      </c>
      <c r="Q2141">
        <f t="shared" si="200"/>
        <v>29.04</v>
      </c>
      <c r="R2141">
        <f t="shared" si="204"/>
        <v>0</v>
      </c>
      <c r="S2141" s="12">
        <f t="shared" si="201"/>
        <v>42647.750092592592</v>
      </c>
      <c r="T2141" s="13">
        <f t="shared" si="202"/>
        <v>42677.750092592592</v>
      </c>
      <c r="U2141">
        <f t="shared" si="203"/>
        <v>2016</v>
      </c>
    </row>
    <row r="2142" spans="1:21" ht="60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 s="9">
        <f t="shared" si="199"/>
        <v>0</v>
      </c>
      <c r="Q2142">
        <f t="shared" si="200"/>
        <v>50.91</v>
      </c>
      <c r="R2142">
        <f t="shared" si="204"/>
        <v>0</v>
      </c>
      <c r="S2142" s="12">
        <f t="shared" si="201"/>
        <v>41255.833611111113</v>
      </c>
      <c r="T2142" s="13">
        <f t="shared" si="202"/>
        <v>41285.833611111113</v>
      </c>
      <c r="U2142">
        <f t="shared" si="203"/>
        <v>2012</v>
      </c>
    </row>
    <row r="2143" spans="1:21" ht="60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 t="s">
        <v>7235</v>
      </c>
      <c r="M2143" t="b">
        <v>0</v>
      </c>
      <c r="N2143" t="s">
        <v>8289</v>
      </c>
      <c r="O2143" t="s">
        <v>8290</v>
      </c>
      <c r="P2143" s="9">
        <f t="shared" si="199"/>
        <v>0</v>
      </c>
      <c r="Q2143">
        <f t="shared" si="200"/>
        <v>0</v>
      </c>
      <c r="R2143">
        <f t="shared" si="204"/>
        <v>0</v>
      </c>
      <c r="S2143" s="12">
        <f t="shared" si="201"/>
        <v>41927.235636574071</v>
      </c>
      <c r="T2143" s="13">
        <f t="shared" si="202"/>
        <v>41957.277303240742</v>
      </c>
      <c r="U2143">
        <f t="shared" si="203"/>
        <v>2014</v>
      </c>
    </row>
    <row r="2144" spans="1:21" ht="60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 s="9">
        <f t="shared" si="199"/>
        <v>6</v>
      </c>
      <c r="Q2144">
        <f t="shared" si="200"/>
        <v>50.08</v>
      </c>
      <c r="R2144">
        <f t="shared" si="204"/>
        <v>0</v>
      </c>
      <c r="S2144" s="12">
        <f t="shared" si="201"/>
        <v>42340.701504629629</v>
      </c>
      <c r="T2144" s="13">
        <f t="shared" si="202"/>
        <v>42368.701504629629</v>
      </c>
      <c r="U2144">
        <f t="shared" si="203"/>
        <v>2015</v>
      </c>
    </row>
    <row r="2145" spans="1:21" ht="60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 s="9">
        <f t="shared" si="199"/>
        <v>11</v>
      </c>
      <c r="Q2145">
        <f t="shared" si="200"/>
        <v>45</v>
      </c>
      <c r="R2145">
        <f t="shared" si="204"/>
        <v>0</v>
      </c>
      <c r="S2145" s="12">
        <f t="shared" si="201"/>
        <v>40332.886712962965</v>
      </c>
      <c r="T2145" s="13">
        <f t="shared" si="202"/>
        <v>40380.791666666664</v>
      </c>
      <c r="U2145">
        <f t="shared" si="203"/>
        <v>2010</v>
      </c>
    </row>
    <row r="2146" spans="1:21" ht="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 s="9">
        <f t="shared" si="199"/>
        <v>2</v>
      </c>
      <c r="Q2146">
        <f t="shared" si="200"/>
        <v>25.29</v>
      </c>
      <c r="R2146">
        <f t="shared" si="204"/>
        <v>0</v>
      </c>
      <c r="S2146" s="12">
        <f t="shared" si="201"/>
        <v>41499.546759259261</v>
      </c>
      <c r="T2146" s="13">
        <f t="shared" si="202"/>
        <v>41531.546759259261</v>
      </c>
      <c r="U2146">
        <f t="shared" si="203"/>
        <v>2013</v>
      </c>
    </row>
    <row r="2147" spans="1:21" ht="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 s="9">
        <f t="shared" si="199"/>
        <v>30</v>
      </c>
      <c r="Q2147">
        <f t="shared" si="200"/>
        <v>51.29</v>
      </c>
      <c r="R2147">
        <f t="shared" si="204"/>
        <v>0</v>
      </c>
      <c r="S2147" s="12">
        <f t="shared" si="201"/>
        <v>41575.237430555557</v>
      </c>
      <c r="T2147" s="13">
        <f t="shared" si="202"/>
        <v>41605.279097222221</v>
      </c>
      <c r="U2147">
        <f t="shared" si="203"/>
        <v>2013</v>
      </c>
    </row>
    <row r="2148" spans="1:21" ht="60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 s="9">
        <f t="shared" si="199"/>
        <v>0</v>
      </c>
      <c r="Q2148">
        <f t="shared" si="200"/>
        <v>1</v>
      </c>
      <c r="R2148">
        <f t="shared" si="204"/>
        <v>0</v>
      </c>
      <c r="S2148" s="12">
        <f t="shared" si="201"/>
        <v>42397.679513888885</v>
      </c>
      <c r="T2148" s="13">
        <f t="shared" si="202"/>
        <v>42411.679513888885</v>
      </c>
      <c r="U2148">
        <f t="shared" si="203"/>
        <v>2016</v>
      </c>
    </row>
    <row r="2149" spans="1:2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 s="9">
        <f t="shared" si="199"/>
        <v>1</v>
      </c>
      <c r="Q2149">
        <f t="shared" si="200"/>
        <v>49.38</v>
      </c>
      <c r="R2149">
        <f t="shared" si="204"/>
        <v>0</v>
      </c>
      <c r="S2149" s="12">
        <f t="shared" si="201"/>
        <v>41927.295694444445</v>
      </c>
      <c r="T2149" s="13">
        <f t="shared" si="202"/>
        <v>41959.337361111116</v>
      </c>
      <c r="U2149">
        <f t="shared" si="203"/>
        <v>2014</v>
      </c>
    </row>
    <row r="2150" spans="1:21" ht="60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 s="9">
        <f t="shared" si="199"/>
        <v>2</v>
      </c>
      <c r="Q2150">
        <f t="shared" si="200"/>
        <v>1</v>
      </c>
      <c r="R2150">
        <f t="shared" si="204"/>
        <v>1</v>
      </c>
      <c r="S2150" s="12">
        <f t="shared" si="201"/>
        <v>42066.733587962968</v>
      </c>
      <c r="T2150" s="13">
        <f t="shared" si="202"/>
        <v>42096.691921296297</v>
      </c>
      <c r="U2150">
        <f t="shared" si="203"/>
        <v>2015</v>
      </c>
    </row>
    <row r="2151" spans="1:21" ht="60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 t="s">
        <v>7235</v>
      </c>
      <c r="M2151" t="b">
        <v>0</v>
      </c>
      <c r="N2151" t="s">
        <v>8289</v>
      </c>
      <c r="O2151" t="s">
        <v>8290</v>
      </c>
      <c r="P2151" s="9">
        <f t="shared" si="199"/>
        <v>0</v>
      </c>
      <c r="Q2151">
        <f t="shared" si="200"/>
        <v>0</v>
      </c>
      <c r="R2151">
        <f t="shared" si="204"/>
        <v>0</v>
      </c>
      <c r="S2151" s="12">
        <f t="shared" si="201"/>
        <v>40355.024953703702</v>
      </c>
      <c r="T2151" s="13">
        <f t="shared" si="202"/>
        <v>40390</v>
      </c>
      <c r="U2151">
        <f t="shared" si="203"/>
        <v>2010</v>
      </c>
    </row>
    <row r="2152" spans="1:2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 s="9">
        <f t="shared" si="199"/>
        <v>1</v>
      </c>
      <c r="Q2152">
        <f t="shared" si="200"/>
        <v>101.25</v>
      </c>
      <c r="R2152">
        <f t="shared" si="204"/>
        <v>0</v>
      </c>
      <c r="S2152" s="12">
        <f t="shared" si="201"/>
        <v>42534.284710648149</v>
      </c>
      <c r="T2152" s="13">
        <f t="shared" si="202"/>
        <v>42564.284710648149</v>
      </c>
      <c r="U2152">
        <f t="shared" si="203"/>
        <v>2016</v>
      </c>
    </row>
    <row r="2153" spans="1:21" ht="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 s="9">
        <f t="shared" si="199"/>
        <v>0</v>
      </c>
      <c r="Q2153">
        <f t="shared" si="200"/>
        <v>19.670000000000002</v>
      </c>
      <c r="R2153">
        <f t="shared" si="204"/>
        <v>0</v>
      </c>
      <c r="S2153" s="12">
        <f t="shared" si="201"/>
        <v>42520.847384259265</v>
      </c>
      <c r="T2153" s="13">
        <f t="shared" si="202"/>
        <v>42550.847384259265</v>
      </c>
      <c r="U2153">
        <f t="shared" si="203"/>
        <v>2016</v>
      </c>
    </row>
    <row r="2154" spans="1:21" ht="60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 s="9">
        <f t="shared" si="199"/>
        <v>0</v>
      </c>
      <c r="Q2154">
        <f t="shared" si="200"/>
        <v>12.5</v>
      </c>
      <c r="R2154">
        <f t="shared" si="204"/>
        <v>0</v>
      </c>
      <c r="S2154" s="12">
        <f t="shared" si="201"/>
        <v>41683.832280092596</v>
      </c>
      <c r="T2154" s="13">
        <f t="shared" si="202"/>
        <v>41713.790613425925</v>
      </c>
      <c r="U2154">
        <f t="shared" si="203"/>
        <v>2014</v>
      </c>
    </row>
    <row r="2155" spans="1:21" ht="60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 s="9">
        <f t="shared" si="199"/>
        <v>0</v>
      </c>
      <c r="Q2155">
        <f t="shared" si="200"/>
        <v>8.5</v>
      </c>
      <c r="R2155">
        <f t="shared" si="204"/>
        <v>0</v>
      </c>
      <c r="S2155" s="12">
        <f t="shared" si="201"/>
        <v>41974.911087962959</v>
      </c>
      <c r="T2155" s="13">
        <f t="shared" si="202"/>
        <v>42014.332638888889</v>
      </c>
      <c r="U2155">
        <f t="shared" si="203"/>
        <v>2014</v>
      </c>
    </row>
    <row r="2156" spans="1:21" ht="30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 s="9">
        <f t="shared" si="199"/>
        <v>1</v>
      </c>
      <c r="Q2156">
        <f t="shared" si="200"/>
        <v>1</v>
      </c>
      <c r="R2156">
        <f t="shared" si="204"/>
        <v>1</v>
      </c>
      <c r="S2156" s="12">
        <f t="shared" si="201"/>
        <v>41647.632256944446</v>
      </c>
      <c r="T2156" s="13">
        <f t="shared" si="202"/>
        <v>41667.632256944446</v>
      </c>
      <c r="U2156">
        <f t="shared" si="203"/>
        <v>2014</v>
      </c>
    </row>
    <row r="2157" spans="1:21" ht="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 s="9">
        <f t="shared" si="199"/>
        <v>2</v>
      </c>
      <c r="Q2157">
        <f t="shared" si="200"/>
        <v>23</v>
      </c>
      <c r="R2157">
        <f t="shared" si="204"/>
        <v>0</v>
      </c>
      <c r="S2157" s="12">
        <f t="shared" si="201"/>
        <v>42430.747511574074</v>
      </c>
      <c r="T2157" s="13">
        <f t="shared" si="202"/>
        <v>42460.70584490741</v>
      </c>
      <c r="U2157">
        <f t="shared" si="203"/>
        <v>2016</v>
      </c>
    </row>
    <row r="2158" spans="1:21" ht="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 s="9">
        <f t="shared" si="199"/>
        <v>3</v>
      </c>
      <c r="Q2158">
        <f t="shared" si="200"/>
        <v>17.989999999999998</v>
      </c>
      <c r="R2158">
        <f t="shared" si="204"/>
        <v>0</v>
      </c>
      <c r="S2158" s="12">
        <f t="shared" si="201"/>
        <v>41488.85423611111</v>
      </c>
      <c r="T2158" s="13">
        <f t="shared" si="202"/>
        <v>41533.85423611111</v>
      </c>
      <c r="U2158">
        <f t="shared" si="203"/>
        <v>2013</v>
      </c>
    </row>
    <row r="2159" spans="1:21" ht="30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 s="9">
        <f t="shared" si="199"/>
        <v>28</v>
      </c>
      <c r="Q2159">
        <f t="shared" si="200"/>
        <v>370.95</v>
      </c>
      <c r="R2159">
        <f t="shared" si="204"/>
        <v>0</v>
      </c>
      <c r="S2159" s="12">
        <f t="shared" si="201"/>
        <v>42694.98128472222</v>
      </c>
      <c r="T2159" s="13">
        <f t="shared" si="202"/>
        <v>42727.332638888889</v>
      </c>
      <c r="U2159">
        <f t="shared" si="203"/>
        <v>2016</v>
      </c>
    </row>
    <row r="2160" spans="1:21" ht="60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 s="9">
        <f t="shared" si="199"/>
        <v>7</v>
      </c>
      <c r="Q2160">
        <f t="shared" si="200"/>
        <v>63.57</v>
      </c>
      <c r="R2160">
        <f t="shared" si="204"/>
        <v>0</v>
      </c>
      <c r="S2160" s="12">
        <f t="shared" si="201"/>
        <v>41264.853865740741</v>
      </c>
      <c r="T2160" s="13">
        <f t="shared" si="202"/>
        <v>41309.853865740741</v>
      </c>
      <c r="U2160">
        <f t="shared" si="203"/>
        <v>2012</v>
      </c>
    </row>
    <row r="2161" spans="1:21" ht="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 s="9">
        <f t="shared" si="199"/>
        <v>1</v>
      </c>
      <c r="Q2161">
        <f t="shared" si="200"/>
        <v>13</v>
      </c>
      <c r="R2161">
        <f t="shared" si="204"/>
        <v>0</v>
      </c>
      <c r="S2161" s="12">
        <f t="shared" si="201"/>
        <v>40710.731180555551</v>
      </c>
      <c r="T2161" s="13">
        <f t="shared" si="202"/>
        <v>40740.731180555551</v>
      </c>
      <c r="U2161">
        <f t="shared" si="203"/>
        <v>2011</v>
      </c>
    </row>
    <row r="2162" spans="1:21" ht="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 s="9">
        <f t="shared" si="199"/>
        <v>1</v>
      </c>
      <c r="Q2162">
        <f t="shared" si="200"/>
        <v>5.31</v>
      </c>
      <c r="R2162">
        <f t="shared" si="204"/>
        <v>0</v>
      </c>
      <c r="S2162" s="12">
        <f t="shared" si="201"/>
        <v>41018.711863425924</v>
      </c>
      <c r="T2162" s="13">
        <f t="shared" si="202"/>
        <v>41048.711863425924</v>
      </c>
      <c r="U2162">
        <f t="shared" si="203"/>
        <v>2012</v>
      </c>
    </row>
    <row r="2163" spans="1:21" ht="30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 s="9">
        <f t="shared" si="199"/>
        <v>116</v>
      </c>
      <c r="Q2163">
        <f t="shared" si="200"/>
        <v>35.619999999999997</v>
      </c>
      <c r="R2163">
        <f t="shared" si="204"/>
        <v>1</v>
      </c>
      <c r="S2163" s="12">
        <f t="shared" si="201"/>
        <v>42240.852534722217</v>
      </c>
      <c r="T2163" s="13">
        <f t="shared" si="202"/>
        <v>42270.852534722217</v>
      </c>
      <c r="U2163">
        <f t="shared" si="203"/>
        <v>2015</v>
      </c>
    </row>
    <row r="2164" spans="1:21" ht="60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 s="9">
        <f t="shared" si="199"/>
        <v>112</v>
      </c>
      <c r="Q2164">
        <f t="shared" si="200"/>
        <v>87.1</v>
      </c>
      <c r="R2164">
        <f t="shared" si="204"/>
        <v>0</v>
      </c>
      <c r="S2164" s="12">
        <f t="shared" si="201"/>
        <v>41813.766099537039</v>
      </c>
      <c r="T2164" s="13">
        <f t="shared" si="202"/>
        <v>41844.766099537039</v>
      </c>
      <c r="U2164">
        <f t="shared" si="203"/>
        <v>2014</v>
      </c>
    </row>
    <row r="2165" spans="1:21" ht="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 s="9">
        <f t="shared" si="199"/>
        <v>132</v>
      </c>
      <c r="Q2165">
        <f t="shared" si="200"/>
        <v>75.11</v>
      </c>
      <c r="R2165">
        <f t="shared" si="204"/>
        <v>0</v>
      </c>
      <c r="S2165" s="12">
        <f t="shared" si="201"/>
        <v>42111.899537037039</v>
      </c>
      <c r="T2165" s="13">
        <f t="shared" si="202"/>
        <v>42163.159722222219</v>
      </c>
      <c r="U2165">
        <f t="shared" si="203"/>
        <v>2015</v>
      </c>
    </row>
    <row r="2166" spans="1:21" ht="30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 s="9">
        <f t="shared" si="199"/>
        <v>103</v>
      </c>
      <c r="Q2166">
        <f t="shared" si="200"/>
        <v>68.010000000000005</v>
      </c>
      <c r="R2166">
        <f t="shared" si="204"/>
        <v>0</v>
      </c>
      <c r="S2166" s="12">
        <f t="shared" si="201"/>
        <v>42515.71775462963</v>
      </c>
      <c r="T2166" s="13">
        <f t="shared" si="202"/>
        <v>42546.165972222225</v>
      </c>
      <c r="U2166">
        <f t="shared" si="203"/>
        <v>2016</v>
      </c>
    </row>
    <row r="2167" spans="1:21" ht="60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 s="9">
        <f t="shared" si="199"/>
        <v>139</v>
      </c>
      <c r="Q2167">
        <f t="shared" si="200"/>
        <v>29.62</v>
      </c>
      <c r="R2167">
        <f t="shared" si="204"/>
        <v>0</v>
      </c>
      <c r="S2167" s="12">
        <f t="shared" si="201"/>
        <v>42438.667071759264</v>
      </c>
      <c r="T2167" s="13">
        <f t="shared" si="202"/>
        <v>42468.625405092593</v>
      </c>
      <c r="U2167">
        <f t="shared" si="203"/>
        <v>2016</v>
      </c>
    </row>
    <row r="2168" spans="1:21" ht="60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 s="9">
        <f t="shared" si="199"/>
        <v>147</v>
      </c>
      <c r="Q2168">
        <f t="shared" si="200"/>
        <v>91.63</v>
      </c>
      <c r="R2168">
        <f t="shared" si="204"/>
        <v>0</v>
      </c>
      <c r="S2168" s="12">
        <f t="shared" si="201"/>
        <v>41933.838171296295</v>
      </c>
      <c r="T2168" s="13">
        <f t="shared" si="202"/>
        <v>41978.879837962959</v>
      </c>
      <c r="U2168">
        <f t="shared" si="203"/>
        <v>2014</v>
      </c>
    </row>
    <row r="2169" spans="1:21" ht="30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 s="9">
        <f t="shared" si="199"/>
        <v>120</v>
      </c>
      <c r="Q2169">
        <f t="shared" si="200"/>
        <v>22.5</v>
      </c>
      <c r="R2169">
        <f t="shared" si="204"/>
        <v>1</v>
      </c>
      <c r="S2169" s="12">
        <f t="shared" si="201"/>
        <v>41153.066400462965</v>
      </c>
      <c r="T2169" s="13">
        <f t="shared" si="202"/>
        <v>41167.066400462965</v>
      </c>
      <c r="U2169">
        <f t="shared" si="203"/>
        <v>2012</v>
      </c>
    </row>
    <row r="2170" spans="1:21" ht="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 s="9">
        <f t="shared" si="199"/>
        <v>122</v>
      </c>
      <c r="Q2170">
        <f t="shared" si="200"/>
        <v>64.37</v>
      </c>
      <c r="R2170">
        <f t="shared" si="204"/>
        <v>0</v>
      </c>
      <c r="S2170" s="12">
        <f t="shared" si="201"/>
        <v>42745.600243055553</v>
      </c>
      <c r="T2170" s="13">
        <f t="shared" si="202"/>
        <v>42776.208333333328</v>
      </c>
      <c r="U2170">
        <f t="shared" si="203"/>
        <v>2017</v>
      </c>
    </row>
    <row r="2171" spans="1:21" ht="60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 s="9">
        <f t="shared" si="199"/>
        <v>100</v>
      </c>
      <c r="Q2171">
        <f t="shared" si="200"/>
        <v>21.86</v>
      </c>
      <c r="R2171">
        <f t="shared" si="204"/>
        <v>1</v>
      </c>
      <c r="S2171" s="12">
        <f t="shared" si="201"/>
        <v>42793.700821759259</v>
      </c>
      <c r="T2171" s="13">
        <f t="shared" si="202"/>
        <v>42796.700821759259</v>
      </c>
      <c r="U2171">
        <f t="shared" si="203"/>
        <v>2017</v>
      </c>
    </row>
    <row r="2172" spans="1:21" ht="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 s="9">
        <f t="shared" si="199"/>
        <v>181</v>
      </c>
      <c r="Q2172">
        <f t="shared" si="200"/>
        <v>33.32</v>
      </c>
      <c r="R2172">
        <f t="shared" si="204"/>
        <v>1</v>
      </c>
      <c r="S2172" s="12">
        <f t="shared" si="201"/>
        <v>42198.750254629631</v>
      </c>
      <c r="T2172" s="13">
        <f t="shared" si="202"/>
        <v>42238.750254629631</v>
      </c>
      <c r="U2172">
        <f t="shared" si="203"/>
        <v>2015</v>
      </c>
    </row>
    <row r="2173" spans="1:21" ht="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 s="9">
        <f t="shared" si="199"/>
        <v>106</v>
      </c>
      <c r="Q2173">
        <f t="shared" si="200"/>
        <v>90.28</v>
      </c>
      <c r="R2173">
        <f t="shared" si="204"/>
        <v>0</v>
      </c>
      <c r="S2173" s="12">
        <f t="shared" si="201"/>
        <v>42141.95711805555</v>
      </c>
      <c r="T2173" s="13">
        <f t="shared" si="202"/>
        <v>42177.208333333328</v>
      </c>
      <c r="U2173">
        <f t="shared" si="203"/>
        <v>2015</v>
      </c>
    </row>
    <row r="2174" spans="1:21" ht="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 s="9">
        <f t="shared" si="199"/>
        <v>100</v>
      </c>
      <c r="Q2174">
        <f t="shared" si="200"/>
        <v>76.92</v>
      </c>
      <c r="R2174">
        <f t="shared" si="204"/>
        <v>0</v>
      </c>
      <c r="S2174" s="12">
        <f t="shared" si="201"/>
        <v>42082.580092592587</v>
      </c>
      <c r="T2174" s="13">
        <f t="shared" si="202"/>
        <v>42112.580092592587</v>
      </c>
      <c r="U2174">
        <f t="shared" si="203"/>
        <v>2015</v>
      </c>
    </row>
    <row r="2175" spans="1:21" ht="60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 s="9">
        <f t="shared" si="199"/>
        <v>127</v>
      </c>
      <c r="Q2175">
        <f t="shared" si="200"/>
        <v>59.23</v>
      </c>
      <c r="R2175">
        <f t="shared" si="204"/>
        <v>0</v>
      </c>
      <c r="S2175" s="12">
        <f t="shared" si="201"/>
        <v>41495.692627314813</v>
      </c>
      <c r="T2175" s="13">
        <f t="shared" si="202"/>
        <v>41527.165972222225</v>
      </c>
      <c r="U2175">
        <f t="shared" si="203"/>
        <v>2013</v>
      </c>
    </row>
    <row r="2176" spans="1:21" ht="60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 s="9">
        <f t="shared" si="199"/>
        <v>103</v>
      </c>
      <c r="Q2176">
        <f t="shared" si="200"/>
        <v>65.38</v>
      </c>
      <c r="R2176">
        <f t="shared" si="204"/>
        <v>0</v>
      </c>
      <c r="S2176" s="12">
        <f t="shared" si="201"/>
        <v>42465.542905092589</v>
      </c>
      <c r="T2176" s="13">
        <f t="shared" si="202"/>
        <v>42495.542905092589</v>
      </c>
      <c r="U2176">
        <f t="shared" si="203"/>
        <v>2016</v>
      </c>
    </row>
    <row r="2177" spans="1:21" ht="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 s="9">
        <f t="shared" si="199"/>
        <v>250</v>
      </c>
      <c r="Q2177">
        <f t="shared" si="200"/>
        <v>67.31</v>
      </c>
      <c r="R2177">
        <f t="shared" si="204"/>
        <v>1</v>
      </c>
      <c r="S2177" s="12">
        <f t="shared" si="201"/>
        <v>42565.009097222224</v>
      </c>
      <c r="T2177" s="13">
        <f t="shared" si="202"/>
        <v>42572.009097222224</v>
      </c>
      <c r="U2177">
        <f t="shared" si="203"/>
        <v>2016</v>
      </c>
    </row>
    <row r="2178" spans="1:21" ht="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 s="9">
        <f t="shared" ref="P2178:P2241" si="205">ROUND(E2178/D2178*100,0)</f>
        <v>126</v>
      </c>
      <c r="Q2178">
        <f t="shared" ref="Q2178:Q2241" si="206">IFERROR(ROUND(E2178/L2178,2),0)</f>
        <v>88.75</v>
      </c>
      <c r="R2178">
        <f t="shared" si="204"/>
        <v>0</v>
      </c>
      <c r="S2178" s="12">
        <f t="shared" ref="S2178:S2241" si="207">(((J2178/60)/60)/24)+DATE(1970,1,1)</f>
        <v>42096.633206018523</v>
      </c>
      <c r="T2178" s="13">
        <f t="shared" ref="T2178:T2241" si="208">(((I2178/60)/60)/24)+DATE(1970,1,1)</f>
        <v>42126.633206018523</v>
      </c>
      <c r="U2178">
        <f t="shared" ref="U2178:U2241" si="209">YEAR(S2178)</f>
        <v>2015</v>
      </c>
    </row>
    <row r="2179" spans="1:21" ht="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 s="9">
        <f t="shared" si="205"/>
        <v>100</v>
      </c>
      <c r="Q2179">
        <f t="shared" si="206"/>
        <v>65.87</v>
      </c>
      <c r="R2179">
        <f t="shared" si="204"/>
        <v>0</v>
      </c>
      <c r="S2179" s="12">
        <f t="shared" si="207"/>
        <v>42502.250775462962</v>
      </c>
      <c r="T2179" s="13">
        <f t="shared" si="208"/>
        <v>42527.250775462962</v>
      </c>
      <c r="U2179">
        <f t="shared" si="209"/>
        <v>2016</v>
      </c>
    </row>
    <row r="2180" spans="1:21" ht="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 s="9">
        <f t="shared" si="205"/>
        <v>139</v>
      </c>
      <c r="Q2180">
        <f t="shared" si="206"/>
        <v>40.35</v>
      </c>
      <c r="R2180">
        <f t="shared" si="204"/>
        <v>0</v>
      </c>
      <c r="S2180" s="12">
        <f t="shared" si="207"/>
        <v>42723.63653935185</v>
      </c>
      <c r="T2180" s="13">
        <f t="shared" si="208"/>
        <v>42753.63653935185</v>
      </c>
      <c r="U2180">
        <f t="shared" si="209"/>
        <v>2016</v>
      </c>
    </row>
    <row r="2181" spans="1:21" ht="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 s="9">
        <f t="shared" si="205"/>
        <v>161</v>
      </c>
      <c r="Q2181">
        <f t="shared" si="206"/>
        <v>76.86</v>
      </c>
      <c r="R2181">
        <f t="shared" si="204"/>
        <v>0</v>
      </c>
      <c r="S2181" s="12">
        <f t="shared" si="207"/>
        <v>42075.171203703707</v>
      </c>
      <c r="T2181" s="13">
        <f t="shared" si="208"/>
        <v>42105.171203703707</v>
      </c>
      <c r="U2181">
        <f t="shared" si="209"/>
        <v>2015</v>
      </c>
    </row>
    <row r="2182" spans="1:21" ht="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 s="9">
        <f t="shared" si="205"/>
        <v>107</v>
      </c>
      <c r="Q2182">
        <f t="shared" si="206"/>
        <v>68.709999999999994</v>
      </c>
      <c r="R2182">
        <f t="shared" si="204"/>
        <v>0</v>
      </c>
      <c r="S2182" s="12">
        <f t="shared" si="207"/>
        <v>42279.669768518521</v>
      </c>
      <c r="T2182" s="13">
        <f t="shared" si="208"/>
        <v>42321.711435185185</v>
      </c>
      <c r="U2182">
        <f t="shared" si="209"/>
        <v>2015</v>
      </c>
    </row>
    <row r="2183" spans="1:21" ht="60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 s="9">
        <f t="shared" si="205"/>
        <v>153</v>
      </c>
      <c r="Q2183">
        <f t="shared" si="206"/>
        <v>57.77</v>
      </c>
      <c r="R2183">
        <f t="shared" si="204"/>
        <v>0</v>
      </c>
      <c r="S2183" s="12">
        <f t="shared" si="207"/>
        <v>42773.005243055552</v>
      </c>
      <c r="T2183" s="13">
        <f t="shared" si="208"/>
        <v>42787.005243055552</v>
      </c>
      <c r="U2183">
        <f t="shared" si="209"/>
        <v>2017</v>
      </c>
    </row>
    <row r="2184" spans="1:21" ht="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 s="9">
        <f t="shared" si="205"/>
        <v>524</v>
      </c>
      <c r="Q2184">
        <f t="shared" si="206"/>
        <v>44.17</v>
      </c>
      <c r="R2184">
        <f t="shared" si="204"/>
        <v>0</v>
      </c>
      <c r="S2184" s="12">
        <f t="shared" si="207"/>
        <v>41879.900752314818</v>
      </c>
      <c r="T2184" s="13">
        <f t="shared" si="208"/>
        <v>41914.900752314818</v>
      </c>
      <c r="U2184">
        <f t="shared" si="209"/>
        <v>2014</v>
      </c>
    </row>
    <row r="2185" spans="1:21" ht="60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 s="9">
        <f t="shared" si="205"/>
        <v>489</v>
      </c>
      <c r="Q2185">
        <f t="shared" si="206"/>
        <v>31.57</v>
      </c>
      <c r="R2185">
        <f t="shared" si="204"/>
        <v>0</v>
      </c>
      <c r="S2185" s="12">
        <f t="shared" si="207"/>
        <v>42745.365474537044</v>
      </c>
      <c r="T2185" s="13">
        <f t="shared" si="208"/>
        <v>42775.208333333328</v>
      </c>
      <c r="U2185">
        <f t="shared" si="209"/>
        <v>2017</v>
      </c>
    </row>
    <row r="2186" spans="1:21" ht="60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 s="9">
        <f t="shared" si="205"/>
        <v>285</v>
      </c>
      <c r="Q2186">
        <f t="shared" si="206"/>
        <v>107.05</v>
      </c>
      <c r="R2186">
        <f t="shared" si="204"/>
        <v>0</v>
      </c>
      <c r="S2186" s="12">
        <f t="shared" si="207"/>
        <v>42380.690289351856</v>
      </c>
      <c r="T2186" s="13">
        <f t="shared" si="208"/>
        <v>42394.666666666672</v>
      </c>
      <c r="U2186">
        <f t="shared" si="209"/>
        <v>2016</v>
      </c>
    </row>
    <row r="2187" spans="1:21" ht="60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 s="9">
        <f t="shared" si="205"/>
        <v>1857</v>
      </c>
      <c r="Q2187">
        <f t="shared" si="206"/>
        <v>149.03</v>
      </c>
      <c r="R2187">
        <f t="shared" si="204"/>
        <v>0</v>
      </c>
      <c r="S2187" s="12">
        <f t="shared" si="207"/>
        <v>41319.349988425929</v>
      </c>
      <c r="T2187" s="13">
        <f t="shared" si="208"/>
        <v>41359.349988425929</v>
      </c>
      <c r="U2187">
        <f t="shared" si="209"/>
        <v>2013</v>
      </c>
    </row>
    <row r="2188" spans="1:21" ht="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 s="9">
        <f t="shared" si="205"/>
        <v>110</v>
      </c>
      <c r="Q2188">
        <f t="shared" si="206"/>
        <v>55.96</v>
      </c>
      <c r="R2188">
        <f t="shared" si="204"/>
        <v>0</v>
      </c>
      <c r="S2188" s="12">
        <f t="shared" si="207"/>
        <v>42583.615081018521</v>
      </c>
      <c r="T2188" s="13">
        <f t="shared" si="208"/>
        <v>42620.083333333328</v>
      </c>
      <c r="U2188">
        <f t="shared" si="209"/>
        <v>2016</v>
      </c>
    </row>
    <row r="2189" spans="1:21" ht="60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 s="9">
        <f t="shared" si="205"/>
        <v>1015</v>
      </c>
      <c r="Q2189">
        <f t="shared" si="206"/>
        <v>56.97</v>
      </c>
      <c r="R2189">
        <f t="shared" si="204"/>
        <v>0</v>
      </c>
      <c r="S2189" s="12">
        <f t="shared" si="207"/>
        <v>42068.209097222221</v>
      </c>
      <c r="T2189" s="13">
        <f t="shared" si="208"/>
        <v>42097.165972222225</v>
      </c>
      <c r="U2189">
        <f t="shared" si="209"/>
        <v>2015</v>
      </c>
    </row>
    <row r="2190" spans="1:21" ht="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 s="9">
        <f t="shared" si="205"/>
        <v>412</v>
      </c>
      <c r="Q2190">
        <f t="shared" si="206"/>
        <v>44.06</v>
      </c>
      <c r="R2190">
        <f t="shared" si="204"/>
        <v>0</v>
      </c>
      <c r="S2190" s="12">
        <f t="shared" si="207"/>
        <v>42633.586122685185</v>
      </c>
      <c r="T2190" s="13">
        <f t="shared" si="208"/>
        <v>42668.708333333328</v>
      </c>
      <c r="U2190">
        <f t="shared" si="209"/>
        <v>2016</v>
      </c>
    </row>
    <row r="2191" spans="1:21" ht="60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 s="9">
        <f t="shared" si="205"/>
        <v>503</v>
      </c>
      <c r="Q2191">
        <f t="shared" si="206"/>
        <v>68.63</v>
      </c>
      <c r="R2191">
        <f t="shared" si="204"/>
        <v>0</v>
      </c>
      <c r="S2191" s="12">
        <f t="shared" si="207"/>
        <v>42467.788194444445</v>
      </c>
      <c r="T2191" s="13">
        <f t="shared" si="208"/>
        <v>42481.916666666672</v>
      </c>
      <c r="U2191">
        <f t="shared" si="209"/>
        <v>2016</v>
      </c>
    </row>
    <row r="2192" spans="1:21" ht="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 s="9">
        <f t="shared" si="205"/>
        <v>185</v>
      </c>
      <c r="Q2192">
        <f t="shared" si="206"/>
        <v>65.319999999999993</v>
      </c>
      <c r="R2192">
        <f t="shared" si="204"/>
        <v>0</v>
      </c>
      <c r="S2192" s="12">
        <f t="shared" si="207"/>
        <v>42417.625046296293</v>
      </c>
      <c r="T2192" s="13">
        <f t="shared" si="208"/>
        <v>42452.290972222225</v>
      </c>
      <c r="U2192">
        <f t="shared" si="209"/>
        <v>2016</v>
      </c>
    </row>
    <row r="2193" spans="1:21" ht="60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 s="9">
        <f t="shared" si="205"/>
        <v>120</v>
      </c>
      <c r="Q2193">
        <f t="shared" si="206"/>
        <v>35.92</v>
      </c>
      <c r="R2193">
        <f t="shared" si="204"/>
        <v>1</v>
      </c>
      <c r="S2193" s="12">
        <f t="shared" si="207"/>
        <v>42768.833645833336</v>
      </c>
      <c r="T2193" s="13">
        <f t="shared" si="208"/>
        <v>42780.833645833336</v>
      </c>
      <c r="U2193">
        <f t="shared" si="209"/>
        <v>2017</v>
      </c>
    </row>
    <row r="2194" spans="1:21" ht="60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 s="9">
        <f t="shared" si="205"/>
        <v>1081</v>
      </c>
      <c r="Q2194">
        <f t="shared" si="206"/>
        <v>40.07</v>
      </c>
      <c r="R2194">
        <f t="shared" si="204"/>
        <v>0</v>
      </c>
      <c r="S2194" s="12">
        <f t="shared" si="207"/>
        <v>42691.8512037037</v>
      </c>
      <c r="T2194" s="13">
        <f t="shared" si="208"/>
        <v>42719.958333333328</v>
      </c>
      <c r="U2194">
        <f t="shared" si="209"/>
        <v>2016</v>
      </c>
    </row>
    <row r="2195" spans="1:21" ht="60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 s="9">
        <f t="shared" si="205"/>
        <v>452</v>
      </c>
      <c r="Q2195">
        <f t="shared" si="206"/>
        <v>75.650000000000006</v>
      </c>
      <c r="R2195">
        <f t="shared" si="204"/>
        <v>0</v>
      </c>
      <c r="S2195" s="12">
        <f t="shared" si="207"/>
        <v>42664.405925925923</v>
      </c>
      <c r="T2195" s="13">
        <f t="shared" si="208"/>
        <v>42695.207638888889</v>
      </c>
      <c r="U2195">
        <f t="shared" si="209"/>
        <v>2016</v>
      </c>
    </row>
    <row r="2196" spans="1:21" ht="60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 s="9">
        <f t="shared" si="205"/>
        <v>537</v>
      </c>
      <c r="Q2196">
        <f t="shared" si="206"/>
        <v>61.2</v>
      </c>
      <c r="R2196">
        <f t="shared" si="204"/>
        <v>0</v>
      </c>
      <c r="S2196" s="12">
        <f t="shared" si="207"/>
        <v>42425.757986111115</v>
      </c>
      <c r="T2196" s="13">
        <f t="shared" si="208"/>
        <v>42455.716319444444</v>
      </c>
      <c r="U2196">
        <f t="shared" si="209"/>
        <v>2016</v>
      </c>
    </row>
    <row r="2197" spans="1:21" ht="30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 s="9">
        <f t="shared" si="205"/>
        <v>120</v>
      </c>
      <c r="Q2197">
        <f t="shared" si="206"/>
        <v>48.13</v>
      </c>
      <c r="R2197">
        <f t="shared" si="204"/>
        <v>0</v>
      </c>
      <c r="S2197" s="12">
        <f t="shared" si="207"/>
        <v>42197.771990740745</v>
      </c>
      <c r="T2197" s="13">
        <f t="shared" si="208"/>
        <v>42227.771990740745</v>
      </c>
      <c r="U2197">
        <f t="shared" si="209"/>
        <v>2015</v>
      </c>
    </row>
    <row r="2198" spans="1:21" ht="30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 s="9">
        <f t="shared" si="205"/>
        <v>114</v>
      </c>
      <c r="Q2198">
        <f t="shared" si="206"/>
        <v>68.11</v>
      </c>
      <c r="R2198">
        <f t="shared" si="204"/>
        <v>0</v>
      </c>
      <c r="S2198" s="12">
        <f t="shared" si="207"/>
        <v>42675.487291666665</v>
      </c>
      <c r="T2198" s="13">
        <f t="shared" si="208"/>
        <v>42706.291666666672</v>
      </c>
      <c r="U2198">
        <f t="shared" si="209"/>
        <v>2016</v>
      </c>
    </row>
    <row r="2199" spans="1:21" ht="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 s="9">
        <f t="shared" si="205"/>
        <v>951</v>
      </c>
      <c r="Q2199">
        <f t="shared" si="206"/>
        <v>65.89</v>
      </c>
      <c r="R2199">
        <f t="shared" si="204"/>
        <v>0</v>
      </c>
      <c r="S2199" s="12">
        <f t="shared" si="207"/>
        <v>42033.584016203706</v>
      </c>
      <c r="T2199" s="13">
        <f t="shared" si="208"/>
        <v>42063.584016203706</v>
      </c>
      <c r="U2199">
        <f t="shared" si="209"/>
        <v>2015</v>
      </c>
    </row>
    <row r="2200" spans="1:21" ht="60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 s="9">
        <f t="shared" si="205"/>
        <v>133</v>
      </c>
      <c r="Q2200">
        <f t="shared" si="206"/>
        <v>81.650000000000006</v>
      </c>
      <c r="R2200">
        <f t="shared" si="204"/>
        <v>0</v>
      </c>
      <c r="S2200" s="12">
        <f t="shared" si="207"/>
        <v>42292.513888888891</v>
      </c>
      <c r="T2200" s="13">
        <f t="shared" si="208"/>
        <v>42322.555555555555</v>
      </c>
      <c r="U2200">
        <f t="shared" si="209"/>
        <v>2015</v>
      </c>
    </row>
    <row r="2201" spans="1:21" ht="30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 s="9">
        <f t="shared" si="205"/>
        <v>147</v>
      </c>
      <c r="Q2201">
        <f t="shared" si="206"/>
        <v>52.7</v>
      </c>
      <c r="R2201">
        <f t="shared" si="204"/>
        <v>0</v>
      </c>
      <c r="S2201" s="12">
        <f t="shared" si="207"/>
        <v>42262.416643518518</v>
      </c>
      <c r="T2201" s="13">
        <f t="shared" si="208"/>
        <v>42292.416643518518</v>
      </c>
      <c r="U2201">
        <f t="shared" si="209"/>
        <v>2015</v>
      </c>
    </row>
    <row r="2202" spans="1:21" ht="60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 s="9">
        <f t="shared" si="205"/>
        <v>542</v>
      </c>
      <c r="Q2202">
        <f t="shared" si="206"/>
        <v>41.23</v>
      </c>
      <c r="R2202">
        <f t="shared" ref="R2202:R2265" si="210">IF(D2202&lt;1000,1,0)</f>
        <v>0</v>
      </c>
      <c r="S2202" s="12">
        <f t="shared" si="207"/>
        <v>42163.625787037032</v>
      </c>
      <c r="T2202" s="13">
        <f t="shared" si="208"/>
        <v>42191.125</v>
      </c>
      <c r="U2202">
        <f t="shared" si="209"/>
        <v>2015</v>
      </c>
    </row>
    <row r="2203" spans="1:21" ht="60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 s="9">
        <f t="shared" si="205"/>
        <v>383</v>
      </c>
      <c r="Q2203">
        <f t="shared" si="206"/>
        <v>15.04</v>
      </c>
      <c r="R2203">
        <f t="shared" si="210"/>
        <v>1</v>
      </c>
      <c r="S2203" s="12">
        <f t="shared" si="207"/>
        <v>41276.846817129634</v>
      </c>
      <c r="T2203" s="13">
        <f t="shared" si="208"/>
        <v>41290.846817129634</v>
      </c>
      <c r="U2203">
        <f t="shared" si="209"/>
        <v>2013</v>
      </c>
    </row>
    <row r="2204" spans="1:21" ht="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 s="9">
        <f t="shared" si="205"/>
        <v>704</v>
      </c>
      <c r="Q2204">
        <f t="shared" si="206"/>
        <v>39.07</v>
      </c>
      <c r="R2204">
        <f t="shared" si="210"/>
        <v>0</v>
      </c>
      <c r="S2204" s="12">
        <f t="shared" si="207"/>
        <v>41184.849166666667</v>
      </c>
      <c r="T2204" s="13">
        <f t="shared" si="208"/>
        <v>41214.849166666667</v>
      </c>
      <c r="U2204">
        <f t="shared" si="209"/>
        <v>2012</v>
      </c>
    </row>
    <row r="2205" spans="1:21" ht="60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 s="9">
        <f t="shared" si="205"/>
        <v>110</v>
      </c>
      <c r="Q2205">
        <f t="shared" si="206"/>
        <v>43.82</v>
      </c>
      <c r="R2205">
        <f t="shared" si="210"/>
        <v>0</v>
      </c>
      <c r="S2205" s="12">
        <f t="shared" si="207"/>
        <v>42241.85974537037</v>
      </c>
      <c r="T2205" s="13">
        <f t="shared" si="208"/>
        <v>42271.85974537037</v>
      </c>
      <c r="U2205">
        <f t="shared" si="209"/>
        <v>2015</v>
      </c>
    </row>
    <row r="2206" spans="1:21" ht="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 s="9">
        <f t="shared" si="205"/>
        <v>133</v>
      </c>
      <c r="Q2206">
        <f t="shared" si="206"/>
        <v>27.3</v>
      </c>
      <c r="R2206">
        <f t="shared" si="210"/>
        <v>0</v>
      </c>
      <c r="S2206" s="12">
        <f t="shared" si="207"/>
        <v>41312.311562499999</v>
      </c>
      <c r="T2206" s="13">
        <f t="shared" si="208"/>
        <v>41342.311562499999</v>
      </c>
      <c r="U2206">
        <f t="shared" si="209"/>
        <v>2013</v>
      </c>
    </row>
    <row r="2207" spans="1:21" ht="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 s="9">
        <f t="shared" si="205"/>
        <v>152</v>
      </c>
      <c r="Q2207">
        <f t="shared" si="206"/>
        <v>42.22</v>
      </c>
      <c r="R2207">
        <f t="shared" si="210"/>
        <v>1</v>
      </c>
      <c r="S2207" s="12">
        <f t="shared" si="207"/>
        <v>41031.82163194444</v>
      </c>
      <c r="T2207" s="13">
        <f t="shared" si="208"/>
        <v>41061.82163194444</v>
      </c>
      <c r="U2207">
        <f t="shared" si="209"/>
        <v>2012</v>
      </c>
    </row>
    <row r="2208" spans="1:21" ht="60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 s="9">
        <f t="shared" si="205"/>
        <v>103</v>
      </c>
      <c r="Q2208">
        <f t="shared" si="206"/>
        <v>33.24</v>
      </c>
      <c r="R2208">
        <f t="shared" si="210"/>
        <v>0</v>
      </c>
      <c r="S2208" s="12">
        <f t="shared" si="207"/>
        <v>40997.257222222222</v>
      </c>
      <c r="T2208" s="13">
        <f t="shared" si="208"/>
        <v>41015.257222222222</v>
      </c>
      <c r="U2208">
        <f t="shared" si="209"/>
        <v>2012</v>
      </c>
    </row>
    <row r="2209" spans="1:21" ht="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 s="9">
        <f t="shared" si="205"/>
        <v>100</v>
      </c>
      <c r="Q2209">
        <f t="shared" si="206"/>
        <v>285.70999999999998</v>
      </c>
      <c r="R2209">
        <f t="shared" si="210"/>
        <v>0</v>
      </c>
      <c r="S2209" s="12">
        <f t="shared" si="207"/>
        <v>41564.194131944445</v>
      </c>
      <c r="T2209" s="13">
        <f t="shared" si="208"/>
        <v>41594.235798611109</v>
      </c>
      <c r="U2209">
        <f t="shared" si="209"/>
        <v>2013</v>
      </c>
    </row>
    <row r="2210" spans="1:21" ht="60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 s="9">
        <f t="shared" si="205"/>
        <v>102</v>
      </c>
      <c r="Q2210">
        <f t="shared" si="206"/>
        <v>42.33</v>
      </c>
      <c r="R2210">
        <f t="shared" si="210"/>
        <v>0</v>
      </c>
      <c r="S2210" s="12">
        <f t="shared" si="207"/>
        <v>40946.882245370369</v>
      </c>
      <c r="T2210" s="13">
        <f t="shared" si="208"/>
        <v>41006.166666666664</v>
      </c>
      <c r="U2210">
        <f t="shared" si="209"/>
        <v>2012</v>
      </c>
    </row>
    <row r="2211" spans="1:21" ht="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 s="9">
        <f t="shared" si="205"/>
        <v>151</v>
      </c>
      <c r="Q2211">
        <f t="shared" si="206"/>
        <v>50.27</v>
      </c>
      <c r="R2211">
        <f t="shared" si="210"/>
        <v>1</v>
      </c>
      <c r="S2211" s="12">
        <f t="shared" si="207"/>
        <v>41732.479675925926</v>
      </c>
      <c r="T2211" s="13">
        <f t="shared" si="208"/>
        <v>41743.958333333336</v>
      </c>
      <c r="U2211">
        <f t="shared" si="209"/>
        <v>2014</v>
      </c>
    </row>
    <row r="2212" spans="1:21" ht="60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 s="9">
        <f t="shared" si="205"/>
        <v>111</v>
      </c>
      <c r="Q2212">
        <f t="shared" si="206"/>
        <v>61.9</v>
      </c>
      <c r="R2212">
        <f t="shared" si="210"/>
        <v>0</v>
      </c>
      <c r="S2212" s="12">
        <f t="shared" si="207"/>
        <v>40956.066087962965</v>
      </c>
      <c r="T2212" s="13">
        <f t="shared" si="208"/>
        <v>41013.73333333333</v>
      </c>
      <c r="U2212">
        <f t="shared" si="209"/>
        <v>2012</v>
      </c>
    </row>
    <row r="2213" spans="1:21" ht="60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 s="9">
        <f t="shared" si="205"/>
        <v>196</v>
      </c>
      <c r="Q2213">
        <f t="shared" si="206"/>
        <v>40.75</v>
      </c>
      <c r="R2213">
        <f t="shared" si="210"/>
        <v>0</v>
      </c>
      <c r="S2213" s="12">
        <f t="shared" si="207"/>
        <v>41716.785011574073</v>
      </c>
      <c r="T2213" s="13">
        <f t="shared" si="208"/>
        <v>41739.290972222225</v>
      </c>
      <c r="U2213">
        <f t="shared" si="209"/>
        <v>2014</v>
      </c>
    </row>
    <row r="2214" spans="1:21" ht="60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 s="9">
        <f t="shared" si="205"/>
        <v>114</v>
      </c>
      <c r="Q2214">
        <f t="shared" si="206"/>
        <v>55.8</v>
      </c>
      <c r="R2214">
        <f t="shared" si="210"/>
        <v>0</v>
      </c>
      <c r="S2214" s="12">
        <f t="shared" si="207"/>
        <v>41548.747418981482</v>
      </c>
      <c r="T2214" s="13">
        <f t="shared" si="208"/>
        <v>41582.041666666664</v>
      </c>
      <c r="U2214">
        <f t="shared" si="209"/>
        <v>2013</v>
      </c>
    </row>
    <row r="2215" spans="1:21" ht="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 s="9">
        <f t="shared" si="205"/>
        <v>200</v>
      </c>
      <c r="Q2215">
        <f t="shared" si="206"/>
        <v>10</v>
      </c>
      <c r="R2215">
        <f t="shared" si="210"/>
        <v>1</v>
      </c>
      <c r="S2215" s="12">
        <f t="shared" si="207"/>
        <v>42109.826145833329</v>
      </c>
      <c r="T2215" s="13">
        <f t="shared" si="208"/>
        <v>42139.826145833329</v>
      </c>
      <c r="U2215">
        <f t="shared" si="209"/>
        <v>2015</v>
      </c>
    </row>
    <row r="2216" spans="1:21" ht="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 s="9">
        <f t="shared" si="205"/>
        <v>293</v>
      </c>
      <c r="Q2216">
        <f t="shared" si="206"/>
        <v>73.13</v>
      </c>
      <c r="R2216">
        <f t="shared" si="210"/>
        <v>1</v>
      </c>
      <c r="S2216" s="12">
        <f t="shared" si="207"/>
        <v>41646.792222222226</v>
      </c>
      <c r="T2216" s="13">
        <f t="shared" si="208"/>
        <v>41676.792222222226</v>
      </c>
      <c r="U2216">
        <f t="shared" si="209"/>
        <v>2014</v>
      </c>
    </row>
    <row r="2217" spans="1:21" ht="30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 s="9">
        <f t="shared" si="205"/>
        <v>156</v>
      </c>
      <c r="Q2217">
        <f t="shared" si="206"/>
        <v>26.06</v>
      </c>
      <c r="R2217">
        <f t="shared" si="210"/>
        <v>1</v>
      </c>
      <c r="S2217" s="12">
        <f t="shared" si="207"/>
        <v>40958.717268518521</v>
      </c>
      <c r="T2217" s="13">
        <f t="shared" si="208"/>
        <v>40981.290972222225</v>
      </c>
      <c r="U2217">
        <f t="shared" si="209"/>
        <v>2012</v>
      </c>
    </row>
    <row r="2218" spans="1:21" ht="60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 s="9">
        <f t="shared" si="205"/>
        <v>106</v>
      </c>
      <c r="Q2218">
        <f t="shared" si="206"/>
        <v>22.64</v>
      </c>
      <c r="R2218">
        <f t="shared" si="210"/>
        <v>1</v>
      </c>
      <c r="S2218" s="12">
        <f t="shared" si="207"/>
        <v>42194.751678240747</v>
      </c>
      <c r="T2218" s="13">
        <f t="shared" si="208"/>
        <v>42208.751678240747</v>
      </c>
      <c r="U2218">
        <f t="shared" si="209"/>
        <v>2015</v>
      </c>
    </row>
    <row r="2219" spans="1:21" ht="60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 s="9">
        <f t="shared" si="205"/>
        <v>101</v>
      </c>
      <c r="Q2219">
        <f t="shared" si="206"/>
        <v>47.22</v>
      </c>
      <c r="R2219">
        <f t="shared" si="210"/>
        <v>1</v>
      </c>
      <c r="S2219" s="12">
        <f t="shared" si="207"/>
        <v>42299.776770833334</v>
      </c>
      <c r="T2219" s="13">
        <f t="shared" si="208"/>
        <v>42310.333333333328</v>
      </c>
      <c r="U2219">
        <f t="shared" si="209"/>
        <v>2015</v>
      </c>
    </row>
    <row r="2220" spans="1:21" ht="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 s="9">
        <f t="shared" si="205"/>
        <v>123</v>
      </c>
      <c r="Q2220">
        <f t="shared" si="206"/>
        <v>32.32</v>
      </c>
      <c r="R2220">
        <f t="shared" si="210"/>
        <v>0</v>
      </c>
      <c r="S2220" s="12">
        <f t="shared" si="207"/>
        <v>41127.812303240738</v>
      </c>
      <c r="T2220" s="13">
        <f t="shared" si="208"/>
        <v>41150</v>
      </c>
      <c r="U2220">
        <f t="shared" si="209"/>
        <v>2012</v>
      </c>
    </row>
    <row r="2221" spans="1:21" ht="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 s="9">
        <f t="shared" si="205"/>
        <v>102</v>
      </c>
      <c r="Q2221">
        <f t="shared" si="206"/>
        <v>53.42</v>
      </c>
      <c r="R2221">
        <f t="shared" si="210"/>
        <v>0</v>
      </c>
      <c r="S2221" s="12">
        <f t="shared" si="207"/>
        <v>42205.718888888892</v>
      </c>
      <c r="T2221" s="13">
        <f t="shared" si="208"/>
        <v>42235.718888888892</v>
      </c>
      <c r="U2221">
        <f t="shared" si="209"/>
        <v>2015</v>
      </c>
    </row>
    <row r="2222" spans="1:21" ht="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 s="9">
        <f t="shared" si="205"/>
        <v>101</v>
      </c>
      <c r="Q2222">
        <f t="shared" si="206"/>
        <v>51.3</v>
      </c>
      <c r="R2222">
        <f t="shared" si="210"/>
        <v>0</v>
      </c>
      <c r="S2222" s="12">
        <f t="shared" si="207"/>
        <v>41452.060601851852</v>
      </c>
      <c r="T2222" s="13">
        <f t="shared" si="208"/>
        <v>41482.060601851852</v>
      </c>
      <c r="U2222">
        <f t="shared" si="209"/>
        <v>2013</v>
      </c>
    </row>
    <row r="2223" spans="1:21" ht="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 s="9">
        <f t="shared" si="205"/>
        <v>108</v>
      </c>
      <c r="Q2223">
        <f t="shared" si="206"/>
        <v>37.200000000000003</v>
      </c>
      <c r="R2223">
        <f t="shared" si="210"/>
        <v>0</v>
      </c>
      <c r="S2223" s="12">
        <f t="shared" si="207"/>
        <v>42452.666770833333</v>
      </c>
      <c r="T2223" s="13">
        <f t="shared" si="208"/>
        <v>42483</v>
      </c>
      <c r="U2223">
        <f t="shared" si="209"/>
        <v>2016</v>
      </c>
    </row>
    <row r="2224" spans="1:21" ht="60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 s="9">
        <f t="shared" si="205"/>
        <v>163</v>
      </c>
      <c r="Q2224">
        <f t="shared" si="206"/>
        <v>27.1</v>
      </c>
      <c r="R2224">
        <f t="shared" si="210"/>
        <v>1</v>
      </c>
      <c r="S2224" s="12">
        <f t="shared" si="207"/>
        <v>40906.787581018521</v>
      </c>
      <c r="T2224" s="13">
        <f t="shared" si="208"/>
        <v>40936.787581018521</v>
      </c>
      <c r="U2224">
        <f t="shared" si="209"/>
        <v>2011</v>
      </c>
    </row>
    <row r="2225" spans="1:21" ht="60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 s="9">
        <f t="shared" si="205"/>
        <v>106</v>
      </c>
      <c r="Q2225">
        <f t="shared" si="206"/>
        <v>206.31</v>
      </c>
      <c r="R2225">
        <f t="shared" si="210"/>
        <v>0</v>
      </c>
      <c r="S2225" s="12">
        <f t="shared" si="207"/>
        <v>42152.640833333338</v>
      </c>
      <c r="T2225" s="13">
        <f t="shared" si="208"/>
        <v>42182.640833333338</v>
      </c>
      <c r="U2225">
        <f t="shared" si="209"/>
        <v>2015</v>
      </c>
    </row>
    <row r="2226" spans="1:21" ht="60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 s="9">
        <f t="shared" si="205"/>
        <v>243</v>
      </c>
      <c r="Q2226">
        <f t="shared" si="206"/>
        <v>82.15</v>
      </c>
      <c r="R2226">
        <f t="shared" si="210"/>
        <v>0</v>
      </c>
      <c r="S2226" s="12">
        <f t="shared" si="207"/>
        <v>42644.667534722219</v>
      </c>
      <c r="T2226" s="13">
        <f t="shared" si="208"/>
        <v>42672.791666666672</v>
      </c>
      <c r="U2226">
        <f t="shared" si="209"/>
        <v>2016</v>
      </c>
    </row>
    <row r="2227" spans="1:21" ht="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 s="9">
        <f t="shared" si="205"/>
        <v>945</v>
      </c>
      <c r="Q2227">
        <f t="shared" si="206"/>
        <v>164.8</v>
      </c>
      <c r="R2227">
        <f t="shared" si="210"/>
        <v>0</v>
      </c>
      <c r="S2227" s="12">
        <f t="shared" si="207"/>
        <v>41873.79184027778</v>
      </c>
      <c r="T2227" s="13">
        <f t="shared" si="208"/>
        <v>41903.79184027778</v>
      </c>
      <c r="U2227">
        <f t="shared" si="209"/>
        <v>2014</v>
      </c>
    </row>
    <row r="2228" spans="1:21" ht="60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 s="9">
        <f t="shared" si="205"/>
        <v>108</v>
      </c>
      <c r="Q2228">
        <f t="shared" si="206"/>
        <v>60.82</v>
      </c>
      <c r="R2228">
        <f t="shared" si="210"/>
        <v>0</v>
      </c>
      <c r="S2228" s="12">
        <f t="shared" si="207"/>
        <v>42381.79886574074</v>
      </c>
      <c r="T2228" s="13">
        <f t="shared" si="208"/>
        <v>42412.207638888889</v>
      </c>
      <c r="U2228">
        <f t="shared" si="209"/>
        <v>2016</v>
      </c>
    </row>
    <row r="2229" spans="1:21" ht="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 s="9">
        <f t="shared" si="205"/>
        <v>157</v>
      </c>
      <c r="Q2229">
        <f t="shared" si="206"/>
        <v>67.97</v>
      </c>
      <c r="R2229">
        <f t="shared" si="210"/>
        <v>0</v>
      </c>
      <c r="S2229" s="12">
        <f t="shared" si="207"/>
        <v>41561.807349537034</v>
      </c>
      <c r="T2229" s="13">
        <f t="shared" si="208"/>
        <v>41591.849016203705</v>
      </c>
      <c r="U2229">
        <f t="shared" si="209"/>
        <v>2013</v>
      </c>
    </row>
    <row r="2230" spans="1:21" ht="60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 s="9">
        <f t="shared" si="205"/>
        <v>1174</v>
      </c>
      <c r="Q2230">
        <f t="shared" si="206"/>
        <v>81.56</v>
      </c>
      <c r="R2230">
        <f t="shared" si="210"/>
        <v>0</v>
      </c>
      <c r="S2230" s="12">
        <f t="shared" si="207"/>
        <v>42202.278194444443</v>
      </c>
      <c r="T2230" s="13">
        <f t="shared" si="208"/>
        <v>42232.278194444443</v>
      </c>
      <c r="U2230">
        <f t="shared" si="209"/>
        <v>2015</v>
      </c>
    </row>
    <row r="2231" spans="1:21" ht="60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 s="9">
        <f t="shared" si="205"/>
        <v>171</v>
      </c>
      <c r="Q2231">
        <f t="shared" si="206"/>
        <v>25.43</v>
      </c>
      <c r="R2231">
        <f t="shared" si="210"/>
        <v>0</v>
      </c>
      <c r="S2231" s="12">
        <f t="shared" si="207"/>
        <v>41484.664247685185</v>
      </c>
      <c r="T2231" s="13">
        <f t="shared" si="208"/>
        <v>41520.166666666664</v>
      </c>
      <c r="U2231">
        <f t="shared" si="209"/>
        <v>2013</v>
      </c>
    </row>
    <row r="2232" spans="1:21" ht="60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 s="9">
        <f t="shared" si="205"/>
        <v>126</v>
      </c>
      <c r="Q2232">
        <f t="shared" si="206"/>
        <v>21.5</v>
      </c>
      <c r="R2232">
        <f t="shared" si="210"/>
        <v>0</v>
      </c>
      <c r="S2232" s="12">
        <f t="shared" si="207"/>
        <v>41724.881099537037</v>
      </c>
      <c r="T2232" s="13">
        <f t="shared" si="208"/>
        <v>41754.881099537037</v>
      </c>
      <c r="U2232">
        <f t="shared" si="209"/>
        <v>2014</v>
      </c>
    </row>
    <row r="2233" spans="1:21" ht="60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 s="9">
        <f t="shared" si="205"/>
        <v>1212</v>
      </c>
      <c r="Q2233">
        <f t="shared" si="206"/>
        <v>27.23</v>
      </c>
      <c r="R2233">
        <f t="shared" si="210"/>
        <v>0</v>
      </c>
      <c r="S2233" s="12">
        <f t="shared" si="207"/>
        <v>41423.910891203705</v>
      </c>
      <c r="T2233" s="13">
        <f t="shared" si="208"/>
        <v>41450.208333333336</v>
      </c>
      <c r="U2233">
        <f t="shared" si="209"/>
        <v>2013</v>
      </c>
    </row>
    <row r="2234" spans="1:21" ht="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 s="9">
        <f t="shared" si="205"/>
        <v>496</v>
      </c>
      <c r="Q2234">
        <f t="shared" si="206"/>
        <v>25.09</v>
      </c>
      <c r="R2234">
        <f t="shared" si="210"/>
        <v>0</v>
      </c>
      <c r="S2234" s="12">
        <f t="shared" si="207"/>
        <v>41806.794074074074</v>
      </c>
      <c r="T2234" s="13">
        <f t="shared" si="208"/>
        <v>41839.125</v>
      </c>
      <c r="U2234">
        <f t="shared" si="209"/>
        <v>2014</v>
      </c>
    </row>
    <row r="2235" spans="1:21" ht="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 s="9">
        <f t="shared" si="205"/>
        <v>332</v>
      </c>
      <c r="Q2235">
        <f t="shared" si="206"/>
        <v>21.23</v>
      </c>
      <c r="R2235">
        <f t="shared" si="210"/>
        <v>0</v>
      </c>
      <c r="S2235" s="12">
        <f t="shared" si="207"/>
        <v>42331.378923611104</v>
      </c>
      <c r="T2235" s="13">
        <f t="shared" si="208"/>
        <v>42352</v>
      </c>
      <c r="U2235">
        <f t="shared" si="209"/>
        <v>2015</v>
      </c>
    </row>
    <row r="2236" spans="1:21" ht="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 s="9">
        <f t="shared" si="205"/>
        <v>1165</v>
      </c>
      <c r="Q2236">
        <f t="shared" si="206"/>
        <v>41.61</v>
      </c>
      <c r="R2236">
        <f t="shared" si="210"/>
        <v>1</v>
      </c>
      <c r="S2236" s="12">
        <f t="shared" si="207"/>
        <v>42710.824618055558</v>
      </c>
      <c r="T2236" s="13">
        <f t="shared" si="208"/>
        <v>42740.824618055558</v>
      </c>
      <c r="U2236">
        <f t="shared" si="209"/>
        <v>2016</v>
      </c>
    </row>
    <row r="2237" spans="1:21" ht="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 s="9">
        <f t="shared" si="205"/>
        <v>153</v>
      </c>
      <c r="Q2237">
        <f t="shared" si="206"/>
        <v>135.59</v>
      </c>
      <c r="R2237">
        <f t="shared" si="210"/>
        <v>0</v>
      </c>
      <c r="S2237" s="12">
        <f t="shared" si="207"/>
        <v>42062.022118055553</v>
      </c>
      <c r="T2237" s="13">
        <f t="shared" si="208"/>
        <v>42091.980451388896</v>
      </c>
      <c r="U2237">
        <f t="shared" si="209"/>
        <v>2015</v>
      </c>
    </row>
    <row r="2238" spans="1:21" ht="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 s="9">
        <f t="shared" si="205"/>
        <v>537</v>
      </c>
      <c r="Q2238">
        <f t="shared" si="206"/>
        <v>22.12</v>
      </c>
      <c r="R2238">
        <f t="shared" si="210"/>
        <v>0</v>
      </c>
      <c r="S2238" s="12">
        <f t="shared" si="207"/>
        <v>42371.617164351846</v>
      </c>
      <c r="T2238" s="13">
        <f t="shared" si="208"/>
        <v>42401.617164351846</v>
      </c>
      <c r="U2238">
        <f t="shared" si="209"/>
        <v>2016</v>
      </c>
    </row>
    <row r="2239" spans="1:21" ht="60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 s="9">
        <f t="shared" si="205"/>
        <v>353</v>
      </c>
      <c r="Q2239">
        <f t="shared" si="206"/>
        <v>64.63</v>
      </c>
      <c r="R2239">
        <f t="shared" si="210"/>
        <v>0</v>
      </c>
      <c r="S2239" s="12">
        <f t="shared" si="207"/>
        <v>41915.003275462965</v>
      </c>
      <c r="T2239" s="13">
        <f t="shared" si="208"/>
        <v>41955.332638888889</v>
      </c>
      <c r="U2239">
        <f t="shared" si="209"/>
        <v>2014</v>
      </c>
    </row>
    <row r="2240" spans="1:21" ht="30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 s="9">
        <f t="shared" si="205"/>
        <v>137</v>
      </c>
      <c r="Q2240">
        <f t="shared" si="206"/>
        <v>69.569999999999993</v>
      </c>
      <c r="R2240">
        <f t="shared" si="210"/>
        <v>0</v>
      </c>
      <c r="S2240" s="12">
        <f t="shared" si="207"/>
        <v>42774.621712962966</v>
      </c>
      <c r="T2240" s="13">
        <f t="shared" si="208"/>
        <v>42804.621712962966</v>
      </c>
      <c r="U2240">
        <f t="shared" si="209"/>
        <v>2017</v>
      </c>
    </row>
    <row r="2241" spans="1:21" ht="30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 s="9">
        <f t="shared" si="205"/>
        <v>128</v>
      </c>
      <c r="Q2241">
        <f t="shared" si="206"/>
        <v>75.13</v>
      </c>
      <c r="R2241">
        <f t="shared" si="210"/>
        <v>0</v>
      </c>
      <c r="S2241" s="12">
        <f t="shared" si="207"/>
        <v>41572.958495370374</v>
      </c>
      <c r="T2241" s="13">
        <f t="shared" si="208"/>
        <v>41609.168055555558</v>
      </c>
      <c r="U2241">
        <f t="shared" si="209"/>
        <v>2013</v>
      </c>
    </row>
    <row r="2242" spans="1:21" ht="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 s="9">
        <f t="shared" ref="P2242:P2305" si="211">ROUND(E2242/D2242*100,0)</f>
        <v>271</v>
      </c>
      <c r="Q2242">
        <f t="shared" ref="Q2242:Q2305" si="212">IFERROR(ROUND(E2242/L2242,2),0)</f>
        <v>140.97999999999999</v>
      </c>
      <c r="R2242">
        <f t="shared" si="210"/>
        <v>0</v>
      </c>
      <c r="S2242" s="12">
        <f t="shared" ref="S2242:S2305" si="213">(((J2242/60)/60)/24)+DATE(1970,1,1)</f>
        <v>42452.825740740736</v>
      </c>
      <c r="T2242" s="13">
        <f t="shared" ref="T2242:T2305" si="214">(((I2242/60)/60)/24)+DATE(1970,1,1)</f>
        <v>42482.825740740736</v>
      </c>
      <c r="U2242">
        <f t="shared" ref="U2242:U2305" si="215">YEAR(S2242)</f>
        <v>2016</v>
      </c>
    </row>
    <row r="2243" spans="1:21" ht="60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 s="9">
        <f t="shared" si="211"/>
        <v>806</v>
      </c>
      <c r="Q2243">
        <f t="shared" si="212"/>
        <v>49.47</v>
      </c>
      <c r="R2243">
        <f t="shared" si="210"/>
        <v>0</v>
      </c>
      <c r="S2243" s="12">
        <f t="shared" si="213"/>
        <v>42766.827546296292</v>
      </c>
      <c r="T2243" s="13">
        <f t="shared" si="214"/>
        <v>42796.827546296292</v>
      </c>
      <c r="U2243">
        <f t="shared" si="215"/>
        <v>2017</v>
      </c>
    </row>
    <row r="2244" spans="1:21" ht="30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 s="9">
        <f t="shared" si="211"/>
        <v>1360</v>
      </c>
      <c r="Q2244">
        <f t="shared" si="212"/>
        <v>53.87</v>
      </c>
      <c r="R2244">
        <f t="shared" si="210"/>
        <v>0</v>
      </c>
      <c r="S2244" s="12">
        <f t="shared" si="213"/>
        <v>41569.575613425928</v>
      </c>
      <c r="T2244" s="13">
        <f t="shared" si="214"/>
        <v>41605.126388888886</v>
      </c>
      <c r="U2244">
        <f t="shared" si="215"/>
        <v>2013</v>
      </c>
    </row>
    <row r="2245" spans="1:21" ht="60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 s="9">
        <f t="shared" si="211"/>
        <v>930250</v>
      </c>
      <c r="Q2245">
        <f t="shared" si="212"/>
        <v>4.57</v>
      </c>
      <c r="R2245">
        <f t="shared" si="210"/>
        <v>1</v>
      </c>
      <c r="S2245" s="12">
        <f t="shared" si="213"/>
        <v>42800.751041666663</v>
      </c>
      <c r="T2245" s="13">
        <f t="shared" si="214"/>
        <v>42807.125</v>
      </c>
      <c r="U2245">
        <f t="shared" si="215"/>
        <v>2017</v>
      </c>
    </row>
    <row r="2246" spans="1:21" ht="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 s="9">
        <f t="shared" si="211"/>
        <v>377</v>
      </c>
      <c r="Q2246">
        <f t="shared" si="212"/>
        <v>65</v>
      </c>
      <c r="R2246">
        <f t="shared" si="210"/>
        <v>0</v>
      </c>
      <c r="S2246" s="12">
        <f t="shared" si="213"/>
        <v>42647.818819444445</v>
      </c>
      <c r="T2246" s="13">
        <f t="shared" si="214"/>
        <v>42659.854166666672</v>
      </c>
      <c r="U2246">
        <f t="shared" si="215"/>
        <v>2016</v>
      </c>
    </row>
    <row r="2247" spans="1:21" ht="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 s="9">
        <f t="shared" si="211"/>
        <v>2647</v>
      </c>
      <c r="Q2247">
        <f t="shared" si="212"/>
        <v>53.48</v>
      </c>
      <c r="R2247">
        <f t="shared" si="210"/>
        <v>0</v>
      </c>
      <c r="S2247" s="12">
        <f t="shared" si="213"/>
        <v>41660.708530092597</v>
      </c>
      <c r="T2247" s="13">
        <f t="shared" si="214"/>
        <v>41691.75</v>
      </c>
      <c r="U2247">
        <f t="shared" si="215"/>
        <v>2014</v>
      </c>
    </row>
    <row r="2248" spans="1:21" ht="60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 s="9">
        <f t="shared" si="211"/>
        <v>100</v>
      </c>
      <c r="Q2248">
        <f t="shared" si="212"/>
        <v>43.91</v>
      </c>
      <c r="R2248">
        <f t="shared" si="210"/>
        <v>0</v>
      </c>
      <c r="S2248" s="12">
        <f t="shared" si="213"/>
        <v>42221.79178240741</v>
      </c>
      <c r="T2248" s="13">
        <f t="shared" si="214"/>
        <v>42251.79178240741</v>
      </c>
      <c r="U2248">
        <f t="shared" si="215"/>
        <v>2015</v>
      </c>
    </row>
    <row r="2249" spans="1:21" ht="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 s="9">
        <f t="shared" si="211"/>
        <v>104</v>
      </c>
      <c r="Q2249">
        <f t="shared" si="212"/>
        <v>50.85</v>
      </c>
      <c r="R2249">
        <f t="shared" si="210"/>
        <v>0</v>
      </c>
      <c r="S2249" s="12">
        <f t="shared" si="213"/>
        <v>42200.666261574079</v>
      </c>
      <c r="T2249" s="13">
        <f t="shared" si="214"/>
        <v>42214.666261574079</v>
      </c>
      <c r="U2249">
        <f t="shared" si="215"/>
        <v>2015</v>
      </c>
    </row>
    <row r="2250" spans="1:21" ht="60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 s="9">
        <f t="shared" si="211"/>
        <v>107</v>
      </c>
      <c r="Q2250">
        <f t="shared" si="212"/>
        <v>58.63</v>
      </c>
      <c r="R2250">
        <f t="shared" si="210"/>
        <v>0</v>
      </c>
      <c r="S2250" s="12">
        <f t="shared" si="213"/>
        <v>42688.875902777778</v>
      </c>
      <c r="T2250" s="13">
        <f t="shared" si="214"/>
        <v>42718.875902777778</v>
      </c>
      <c r="U2250">
        <f t="shared" si="215"/>
        <v>2016</v>
      </c>
    </row>
    <row r="2251" spans="1:21" ht="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 s="9">
        <f t="shared" si="211"/>
        <v>169</v>
      </c>
      <c r="Q2251">
        <f t="shared" si="212"/>
        <v>32.82</v>
      </c>
      <c r="R2251">
        <f t="shared" si="210"/>
        <v>0</v>
      </c>
      <c r="S2251" s="12">
        <f t="shared" si="213"/>
        <v>41336.703298611108</v>
      </c>
      <c r="T2251" s="13">
        <f t="shared" si="214"/>
        <v>41366.661631944444</v>
      </c>
      <c r="U2251">
        <f t="shared" si="215"/>
        <v>2013</v>
      </c>
    </row>
    <row r="2252" spans="1:21" ht="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 s="9">
        <f t="shared" si="211"/>
        <v>975</v>
      </c>
      <c r="Q2252">
        <f t="shared" si="212"/>
        <v>426.93</v>
      </c>
      <c r="R2252">
        <f t="shared" si="210"/>
        <v>0</v>
      </c>
      <c r="S2252" s="12">
        <f t="shared" si="213"/>
        <v>42677.005474537036</v>
      </c>
      <c r="T2252" s="13">
        <f t="shared" si="214"/>
        <v>42707.0471412037</v>
      </c>
      <c r="U2252">
        <f t="shared" si="215"/>
        <v>2016</v>
      </c>
    </row>
    <row r="2253" spans="1:21" ht="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 s="9">
        <f t="shared" si="211"/>
        <v>134</v>
      </c>
      <c r="Q2253">
        <f t="shared" si="212"/>
        <v>23.81</v>
      </c>
      <c r="R2253">
        <f t="shared" si="210"/>
        <v>0</v>
      </c>
      <c r="S2253" s="12">
        <f t="shared" si="213"/>
        <v>41846.34579861111</v>
      </c>
      <c r="T2253" s="13">
        <f t="shared" si="214"/>
        <v>41867.34579861111</v>
      </c>
      <c r="U2253">
        <f t="shared" si="215"/>
        <v>2014</v>
      </c>
    </row>
    <row r="2254" spans="1:21" ht="60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 s="9">
        <f t="shared" si="211"/>
        <v>272</v>
      </c>
      <c r="Q2254">
        <f t="shared" si="212"/>
        <v>98.41</v>
      </c>
      <c r="R2254">
        <f t="shared" si="210"/>
        <v>0</v>
      </c>
      <c r="S2254" s="12">
        <f t="shared" si="213"/>
        <v>42573.327986111108</v>
      </c>
      <c r="T2254" s="13">
        <f t="shared" si="214"/>
        <v>42588.327986111108</v>
      </c>
      <c r="U2254">
        <f t="shared" si="215"/>
        <v>2016</v>
      </c>
    </row>
    <row r="2255" spans="1:21" ht="60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 s="9">
        <f t="shared" si="211"/>
        <v>113</v>
      </c>
      <c r="Q2255">
        <f t="shared" si="212"/>
        <v>107.32</v>
      </c>
      <c r="R2255">
        <f t="shared" si="210"/>
        <v>0</v>
      </c>
      <c r="S2255" s="12">
        <f t="shared" si="213"/>
        <v>42296.631331018521</v>
      </c>
      <c r="T2255" s="13">
        <f t="shared" si="214"/>
        <v>42326.672997685186</v>
      </c>
      <c r="U2255">
        <f t="shared" si="215"/>
        <v>2015</v>
      </c>
    </row>
    <row r="2256" spans="1:21" ht="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 s="9">
        <f t="shared" si="211"/>
        <v>460</v>
      </c>
      <c r="Q2256">
        <f t="shared" si="212"/>
        <v>11.67</v>
      </c>
      <c r="R2256">
        <f t="shared" si="210"/>
        <v>1</v>
      </c>
      <c r="S2256" s="12">
        <f t="shared" si="213"/>
        <v>42752.647777777776</v>
      </c>
      <c r="T2256" s="13">
        <f t="shared" si="214"/>
        <v>42759.647777777776</v>
      </c>
      <c r="U2256">
        <f t="shared" si="215"/>
        <v>2017</v>
      </c>
    </row>
    <row r="2257" spans="1:21" ht="30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 s="9">
        <f t="shared" si="211"/>
        <v>287</v>
      </c>
      <c r="Q2257">
        <f t="shared" si="212"/>
        <v>41.78</v>
      </c>
      <c r="R2257">
        <f t="shared" si="210"/>
        <v>0</v>
      </c>
      <c r="S2257" s="12">
        <f t="shared" si="213"/>
        <v>42467.951979166668</v>
      </c>
      <c r="T2257" s="13">
        <f t="shared" si="214"/>
        <v>42497.951979166668</v>
      </c>
      <c r="U2257">
        <f t="shared" si="215"/>
        <v>2016</v>
      </c>
    </row>
    <row r="2258" spans="1:21" ht="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 s="9">
        <f t="shared" si="211"/>
        <v>223</v>
      </c>
      <c r="Q2258">
        <f t="shared" si="212"/>
        <v>21.38</v>
      </c>
      <c r="R2258">
        <f t="shared" si="210"/>
        <v>1</v>
      </c>
      <c r="S2258" s="12">
        <f t="shared" si="213"/>
        <v>42682.451921296291</v>
      </c>
      <c r="T2258" s="13">
        <f t="shared" si="214"/>
        <v>42696.451921296291</v>
      </c>
      <c r="U2258">
        <f t="shared" si="215"/>
        <v>2016</v>
      </c>
    </row>
    <row r="2259" spans="1:21" ht="60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 s="9">
        <f t="shared" si="211"/>
        <v>636</v>
      </c>
      <c r="Q2259">
        <f t="shared" si="212"/>
        <v>94.1</v>
      </c>
      <c r="R2259">
        <f t="shared" si="210"/>
        <v>0</v>
      </c>
      <c r="S2259" s="12">
        <f t="shared" si="213"/>
        <v>42505.936678240745</v>
      </c>
      <c r="T2259" s="13">
        <f t="shared" si="214"/>
        <v>42540.958333333328</v>
      </c>
      <c r="U2259">
        <f t="shared" si="215"/>
        <v>2016</v>
      </c>
    </row>
    <row r="2260" spans="1:21" ht="30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 s="9">
        <f t="shared" si="211"/>
        <v>147</v>
      </c>
      <c r="Q2260">
        <f t="shared" si="212"/>
        <v>15.72</v>
      </c>
      <c r="R2260">
        <f t="shared" si="210"/>
        <v>0</v>
      </c>
      <c r="S2260" s="12">
        <f t="shared" si="213"/>
        <v>42136.75100694444</v>
      </c>
      <c r="T2260" s="13">
        <f t="shared" si="214"/>
        <v>42166.75100694444</v>
      </c>
      <c r="U2260">
        <f t="shared" si="215"/>
        <v>2015</v>
      </c>
    </row>
    <row r="2261" spans="1:21" ht="60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 s="9">
        <f t="shared" si="211"/>
        <v>1867</v>
      </c>
      <c r="Q2261">
        <f t="shared" si="212"/>
        <v>90.64</v>
      </c>
      <c r="R2261">
        <f t="shared" si="210"/>
        <v>0</v>
      </c>
      <c r="S2261" s="12">
        <f t="shared" si="213"/>
        <v>42702.804814814815</v>
      </c>
      <c r="T2261" s="13">
        <f t="shared" si="214"/>
        <v>42712.804814814815</v>
      </c>
      <c r="U2261">
        <f t="shared" si="215"/>
        <v>2016</v>
      </c>
    </row>
    <row r="2262" spans="1:21" ht="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 s="9">
        <f t="shared" si="211"/>
        <v>327</v>
      </c>
      <c r="Q2262">
        <f t="shared" si="212"/>
        <v>97.3</v>
      </c>
      <c r="R2262">
        <f t="shared" si="210"/>
        <v>0</v>
      </c>
      <c r="S2262" s="12">
        <f t="shared" si="213"/>
        <v>41695.016782407409</v>
      </c>
      <c r="T2262" s="13">
        <f t="shared" si="214"/>
        <v>41724.975115740745</v>
      </c>
      <c r="U2262">
        <f t="shared" si="215"/>
        <v>2014</v>
      </c>
    </row>
    <row r="2263" spans="1:21" ht="60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 s="9">
        <f t="shared" si="211"/>
        <v>780</v>
      </c>
      <c r="Q2263">
        <f t="shared" si="212"/>
        <v>37.119999999999997</v>
      </c>
      <c r="R2263">
        <f t="shared" si="210"/>
        <v>0</v>
      </c>
      <c r="S2263" s="12">
        <f t="shared" si="213"/>
        <v>42759.724768518514</v>
      </c>
      <c r="T2263" s="13">
        <f t="shared" si="214"/>
        <v>42780.724768518514</v>
      </c>
      <c r="U2263">
        <f t="shared" si="215"/>
        <v>2017</v>
      </c>
    </row>
    <row r="2264" spans="1:21" ht="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 s="9">
        <f t="shared" si="211"/>
        <v>154</v>
      </c>
      <c r="Q2264">
        <f t="shared" si="212"/>
        <v>28.1</v>
      </c>
      <c r="R2264">
        <f t="shared" si="210"/>
        <v>0</v>
      </c>
      <c r="S2264" s="12">
        <f t="shared" si="213"/>
        <v>41926.585162037038</v>
      </c>
      <c r="T2264" s="13">
        <f t="shared" si="214"/>
        <v>41961</v>
      </c>
      <c r="U2264">
        <f t="shared" si="215"/>
        <v>2014</v>
      </c>
    </row>
    <row r="2265" spans="1:21" ht="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 s="9">
        <f t="shared" si="211"/>
        <v>116</v>
      </c>
      <c r="Q2265">
        <f t="shared" si="212"/>
        <v>144.43</v>
      </c>
      <c r="R2265">
        <f t="shared" si="210"/>
        <v>0</v>
      </c>
      <c r="S2265" s="12">
        <f t="shared" si="213"/>
        <v>42014.832326388889</v>
      </c>
      <c r="T2265" s="13">
        <f t="shared" si="214"/>
        <v>42035.832326388889</v>
      </c>
      <c r="U2265">
        <f t="shared" si="215"/>
        <v>2015</v>
      </c>
    </row>
    <row r="2266" spans="1:21" ht="60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 s="9">
        <f t="shared" si="211"/>
        <v>180</v>
      </c>
      <c r="Q2266">
        <f t="shared" si="212"/>
        <v>24.27</v>
      </c>
      <c r="R2266">
        <f t="shared" ref="R2266:R2329" si="216">IF(D2266&lt;1000,1,0)</f>
        <v>0</v>
      </c>
      <c r="S2266" s="12">
        <f t="shared" si="213"/>
        <v>42496.582337962958</v>
      </c>
      <c r="T2266" s="13">
        <f t="shared" si="214"/>
        <v>42513.125</v>
      </c>
      <c r="U2266">
        <f t="shared" si="215"/>
        <v>2016</v>
      </c>
    </row>
    <row r="2267" spans="1:21" ht="60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 s="9">
        <f t="shared" si="211"/>
        <v>299</v>
      </c>
      <c r="Q2267">
        <f t="shared" si="212"/>
        <v>35.119999999999997</v>
      </c>
      <c r="R2267">
        <f t="shared" si="216"/>
        <v>1</v>
      </c>
      <c r="S2267" s="12">
        <f t="shared" si="213"/>
        <v>42689.853090277778</v>
      </c>
      <c r="T2267" s="13">
        <f t="shared" si="214"/>
        <v>42696.853090277778</v>
      </c>
      <c r="U2267">
        <f t="shared" si="215"/>
        <v>2016</v>
      </c>
    </row>
    <row r="2268" spans="1:21" ht="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 s="9">
        <f t="shared" si="211"/>
        <v>320</v>
      </c>
      <c r="Q2268">
        <f t="shared" si="212"/>
        <v>24.76</v>
      </c>
      <c r="R2268">
        <f t="shared" si="216"/>
        <v>0</v>
      </c>
      <c r="S2268" s="12">
        <f t="shared" si="213"/>
        <v>42469.874907407408</v>
      </c>
      <c r="T2268" s="13">
        <f t="shared" si="214"/>
        <v>42487.083333333328</v>
      </c>
      <c r="U2268">
        <f t="shared" si="215"/>
        <v>2016</v>
      </c>
    </row>
    <row r="2269" spans="1:21" ht="60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 s="9">
        <f t="shared" si="211"/>
        <v>381</v>
      </c>
      <c r="Q2269">
        <f t="shared" si="212"/>
        <v>188.38</v>
      </c>
      <c r="R2269">
        <f t="shared" si="216"/>
        <v>0</v>
      </c>
      <c r="S2269" s="12">
        <f t="shared" si="213"/>
        <v>41968.829826388886</v>
      </c>
      <c r="T2269" s="13">
        <f t="shared" si="214"/>
        <v>41994.041666666672</v>
      </c>
      <c r="U2269">
        <f t="shared" si="215"/>
        <v>2014</v>
      </c>
    </row>
    <row r="2270" spans="1:21" ht="60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 s="9">
        <f t="shared" si="211"/>
        <v>103</v>
      </c>
      <c r="Q2270">
        <f t="shared" si="212"/>
        <v>148.08000000000001</v>
      </c>
      <c r="R2270">
        <f t="shared" si="216"/>
        <v>0</v>
      </c>
      <c r="S2270" s="12">
        <f t="shared" si="213"/>
        <v>42776.082349537035</v>
      </c>
      <c r="T2270" s="13">
        <f t="shared" si="214"/>
        <v>42806.082349537035</v>
      </c>
      <c r="U2270">
        <f t="shared" si="215"/>
        <v>2017</v>
      </c>
    </row>
    <row r="2271" spans="1:21" ht="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 s="9">
        <f t="shared" si="211"/>
        <v>1802</v>
      </c>
      <c r="Q2271">
        <f t="shared" si="212"/>
        <v>49.93</v>
      </c>
      <c r="R2271">
        <f t="shared" si="216"/>
        <v>0</v>
      </c>
      <c r="S2271" s="12">
        <f t="shared" si="213"/>
        <v>42776.704432870371</v>
      </c>
      <c r="T2271" s="13">
        <f t="shared" si="214"/>
        <v>42801.208333333328</v>
      </c>
      <c r="U2271">
        <f t="shared" si="215"/>
        <v>2017</v>
      </c>
    </row>
    <row r="2272" spans="1:21" ht="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 s="9">
        <f t="shared" si="211"/>
        <v>720</v>
      </c>
      <c r="Q2272">
        <f t="shared" si="212"/>
        <v>107.82</v>
      </c>
      <c r="R2272">
        <f t="shared" si="216"/>
        <v>0</v>
      </c>
      <c r="S2272" s="12">
        <f t="shared" si="213"/>
        <v>42725.869363425925</v>
      </c>
      <c r="T2272" s="13">
        <f t="shared" si="214"/>
        <v>42745.915972222225</v>
      </c>
      <c r="U2272">
        <f t="shared" si="215"/>
        <v>2016</v>
      </c>
    </row>
    <row r="2273" spans="1:21" ht="60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 s="9">
        <f t="shared" si="211"/>
        <v>283</v>
      </c>
      <c r="Q2273">
        <f t="shared" si="212"/>
        <v>42.63</v>
      </c>
      <c r="R2273">
        <f t="shared" si="216"/>
        <v>0</v>
      </c>
      <c r="S2273" s="12">
        <f t="shared" si="213"/>
        <v>42684.000046296293</v>
      </c>
      <c r="T2273" s="13">
        <f t="shared" si="214"/>
        <v>42714.000046296293</v>
      </c>
      <c r="U2273">
        <f t="shared" si="215"/>
        <v>2016</v>
      </c>
    </row>
    <row r="2274" spans="1:21" ht="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 s="9">
        <f t="shared" si="211"/>
        <v>1357</v>
      </c>
      <c r="Q2274">
        <f t="shared" si="212"/>
        <v>14.37</v>
      </c>
      <c r="R2274">
        <f t="shared" si="216"/>
        <v>0</v>
      </c>
      <c r="S2274" s="12">
        <f t="shared" si="213"/>
        <v>42315.699490740735</v>
      </c>
      <c r="T2274" s="13">
        <f t="shared" si="214"/>
        <v>42345.699490740735</v>
      </c>
      <c r="U2274">
        <f t="shared" si="215"/>
        <v>2015</v>
      </c>
    </row>
    <row r="2275" spans="1:21" ht="60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 s="9">
        <f t="shared" si="211"/>
        <v>220</v>
      </c>
      <c r="Q2275">
        <f t="shared" si="212"/>
        <v>37.479999999999997</v>
      </c>
      <c r="R2275">
        <f t="shared" si="216"/>
        <v>0</v>
      </c>
      <c r="S2275" s="12">
        <f t="shared" si="213"/>
        <v>42781.549097222218</v>
      </c>
      <c r="T2275" s="13">
        <f t="shared" si="214"/>
        <v>42806.507430555561</v>
      </c>
      <c r="U2275">
        <f t="shared" si="215"/>
        <v>2017</v>
      </c>
    </row>
    <row r="2276" spans="1:21" ht="60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 s="9">
        <f t="shared" si="211"/>
        <v>120</v>
      </c>
      <c r="Q2276">
        <f t="shared" si="212"/>
        <v>30.2</v>
      </c>
      <c r="R2276">
        <f t="shared" si="216"/>
        <v>0</v>
      </c>
      <c r="S2276" s="12">
        <f t="shared" si="213"/>
        <v>41663.500659722224</v>
      </c>
      <c r="T2276" s="13">
        <f t="shared" si="214"/>
        <v>41693.500659722224</v>
      </c>
      <c r="U2276">
        <f t="shared" si="215"/>
        <v>2014</v>
      </c>
    </row>
    <row r="2277" spans="1:21" ht="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 s="9">
        <f t="shared" si="211"/>
        <v>408</v>
      </c>
      <c r="Q2277">
        <f t="shared" si="212"/>
        <v>33.549999999999997</v>
      </c>
      <c r="R2277">
        <f t="shared" si="216"/>
        <v>1</v>
      </c>
      <c r="S2277" s="12">
        <f t="shared" si="213"/>
        <v>41965.616655092599</v>
      </c>
      <c r="T2277" s="13">
        <f t="shared" si="214"/>
        <v>41995.616655092599</v>
      </c>
      <c r="U2277">
        <f t="shared" si="215"/>
        <v>2014</v>
      </c>
    </row>
    <row r="2278" spans="1:21" ht="60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 s="9">
        <f t="shared" si="211"/>
        <v>106</v>
      </c>
      <c r="Q2278">
        <f t="shared" si="212"/>
        <v>64.75</v>
      </c>
      <c r="R2278">
        <f t="shared" si="216"/>
        <v>0</v>
      </c>
      <c r="S2278" s="12">
        <f t="shared" si="213"/>
        <v>41614.651493055557</v>
      </c>
      <c r="T2278" s="13">
        <f t="shared" si="214"/>
        <v>41644.651493055557</v>
      </c>
      <c r="U2278">
        <f t="shared" si="215"/>
        <v>2013</v>
      </c>
    </row>
    <row r="2279" spans="1:21" ht="60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 s="9">
        <f t="shared" si="211"/>
        <v>141</v>
      </c>
      <c r="Q2279">
        <f t="shared" si="212"/>
        <v>57.93</v>
      </c>
      <c r="R2279">
        <f t="shared" si="216"/>
        <v>0</v>
      </c>
      <c r="S2279" s="12">
        <f t="shared" si="213"/>
        <v>40936.678506944445</v>
      </c>
      <c r="T2279" s="13">
        <f t="shared" si="214"/>
        <v>40966.678506944445</v>
      </c>
      <c r="U2279">
        <f t="shared" si="215"/>
        <v>2012</v>
      </c>
    </row>
    <row r="2280" spans="1:21" ht="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 s="9">
        <f t="shared" si="211"/>
        <v>271</v>
      </c>
      <c r="Q2280">
        <f t="shared" si="212"/>
        <v>53.08</v>
      </c>
      <c r="R2280">
        <f t="shared" si="216"/>
        <v>0</v>
      </c>
      <c r="S2280" s="12">
        <f t="shared" si="213"/>
        <v>42338.709108796291</v>
      </c>
      <c r="T2280" s="13">
        <f t="shared" si="214"/>
        <v>42372.957638888889</v>
      </c>
      <c r="U2280">
        <f t="shared" si="215"/>
        <v>2015</v>
      </c>
    </row>
    <row r="2281" spans="1:21" ht="60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 s="9">
        <f t="shared" si="211"/>
        <v>154</v>
      </c>
      <c r="Q2281">
        <f t="shared" si="212"/>
        <v>48.06</v>
      </c>
      <c r="R2281">
        <f t="shared" si="216"/>
        <v>0</v>
      </c>
      <c r="S2281" s="12">
        <f t="shared" si="213"/>
        <v>42020.806701388887</v>
      </c>
      <c r="T2281" s="13">
        <f t="shared" si="214"/>
        <v>42039.166666666672</v>
      </c>
      <c r="U2281">
        <f t="shared" si="215"/>
        <v>2015</v>
      </c>
    </row>
    <row r="2282" spans="1:21" ht="60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 s="9">
        <f t="shared" si="211"/>
        <v>404</v>
      </c>
      <c r="Q2282">
        <f t="shared" si="212"/>
        <v>82.4</v>
      </c>
      <c r="R2282">
        <f t="shared" si="216"/>
        <v>0</v>
      </c>
      <c r="S2282" s="12">
        <f t="shared" si="213"/>
        <v>42234.624895833331</v>
      </c>
      <c r="T2282" s="13">
        <f t="shared" si="214"/>
        <v>42264.624895833331</v>
      </c>
      <c r="U2282">
        <f t="shared" si="215"/>
        <v>2015</v>
      </c>
    </row>
    <row r="2283" spans="1:21" ht="60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 s="9">
        <f t="shared" si="211"/>
        <v>185</v>
      </c>
      <c r="Q2283">
        <f t="shared" si="212"/>
        <v>50.45</v>
      </c>
      <c r="R2283">
        <f t="shared" si="216"/>
        <v>1</v>
      </c>
      <c r="S2283" s="12">
        <f t="shared" si="213"/>
        <v>40687.285844907405</v>
      </c>
      <c r="T2283" s="13">
        <f t="shared" si="214"/>
        <v>40749.284722222219</v>
      </c>
      <c r="U2283">
        <f t="shared" si="215"/>
        <v>2011</v>
      </c>
    </row>
    <row r="2284" spans="1:21" ht="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 s="9">
        <f t="shared" si="211"/>
        <v>185</v>
      </c>
      <c r="Q2284">
        <f t="shared" si="212"/>
        <v>115.83</v>
      </c>
      <c r="R2284">
        <f t="shared" si="216"/>
        <v>1</v>
      </c>
      <c r="S2284" s="12">
        <f t="shared" si="213"/>
        <v>42323.17460648148</v>
      </c>
      <c r="T2284" s="13">
        <f t="shared" si="214"/>
        <v>42383.17460648148</v>
      </c>
      <c r="U2284">
        <f t="shared" si="215"/>
        <v>2015</v>
      </c>
    </row>
    <row r="2285" spans="1:21" ht="60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 s="9">
        <f t="shared" si="211"/>
        <v>101</v>
      </c>
      <c r="Q2285">
        <f t="shared" si="212"/>
        <v>63.03</v>
      </c>
      <c r="R2285">
        <f t="shared" si="216"/>
        <v>0</v>
      </c>
      <c r="S2285" s="12">
        <f t="shared" si="213"/>
        <v>40978.125046296293</v>
      </c>
      <c r="T2285" s="13">
        <f t="shared" si="214"/>
        <v>41038.083379629628</v>
      </c>
      <c r="U2285">
        <f t="shared" si="215"/>
        <v>2012</v>
      </c>
    </row>
    <row r="2286" spans="1:21" ht="30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 s="9">
        <f t="shared" si="211"/>
        <v>106</v>
      </c>
      <c r="Q2286">
        <f t="shared" si="212"/>
        <v>108.02</v>
      </c>
      <c r="R2286">
        <f t="shared" si="216"/>
        <v>0</v>
      </c>
      <c r="S2286" s="12">
        <f t="shared" si="213"/>
        <v>40585.796817129631</v>
      </c>
      <c r="T2286" s="13">
        <f t="shared" si="214"/>
        <v>40614.166666666664</v>
      </c>
      <c r="U2286">
        <f t="shared" si="215"/>
        <v>2011</v>
      </c>
    </row>
    <row r="2287" spans="1:21" ht="60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 s="9">
        <f t="shared" si="211"/>
        <v>121</v>
      </c>
      <c r="Q2287">
        <f t="shared" si="212"/>
        <v>46.09</v>
      </c>
      <c r="R2287">
        <f t="shared" si="216"/>
        <v>0</v>
      </c>
      <c r="S2287" s="12">
        <f t="shared" si="213"/>
        <v>41059.185682870368</v>
      </c>
      <c r="T2287" s="13">
        <f t="shared" si="214"/>
        <v>41089.185682870368</v>
      </c>
      <c r="U2287">
        <f t="shared" si="215"/>
        <v>2012</v>
      </c>
    </row>
    <row r="2288" spans="1:21" ht="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 s="9">
        <f t="shared" si="211"/>
        <v>100</v>
      </c>
      <c r="Q2288">
        <f t="shared" si="212"/>
        <v>107.21</v>
      </c>
      <c r="R2288">
        <f t="shared" si="216"/>
        <v>0</v>
      </c>
      <c r="S2288" s="12">
        <f t="shared" si="213"/>
        <v>41494.963587962964</v>
      </c>
      <c r="T2288" s="13">
        <f t="shared" si="214"/>
        <v>41523.165972222225</v>
      </c>
      <c r="U2288">
        <f t="shared" si="215"/>
        <v>2013</v>
      </c>
    </row>
    <row r="2289" spans="1:21" ht="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 s="9">
        <f t="shared" si="211"/>
        <v>120</v>
      </c>
      <c r="Q2289">
        <f t="shared" si="212"/>
        <v>50.93</v>
      </c>
      <c r="R2289">
        <f t="shared" si="216"/>
        <v>0</v>
      </c>
      <c r="S2289" s="12">
        <f t="shared" si="213"/>
        <v>41792.667361111111</v>
      </c>
      <c r="T2289" s="13">
        <f t="shared" si="214"/>
        <v>41813.667361111111</v>
      </c>
      <c r="U2289">
        <f t="shared" si="215"/>
        <v>2014</v>
      </c>
    </row>
    <row r="2290" spans="1:21" ht="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 s="9">
        <f t="shared" si="211"/>
        <v>100</v>
      </c>
      <c r="Q2290">
        <f t="shared" si="212"/>
        <v>40.04</v>
      </c>
      <c r="R2290">
        <f t="shared" si="216"/>
        <v>0</v>
      </c>
      <c r="S2290" s="12">
        <f t="shared" si="213"/>
        <v>41067.827418981484</v>
      </c>
      <c r="T2290" s="13">
        <f t="shared" si="214"/>
        <v>41086.75</v>
      </c>
      <c r="U2290">
        <f t="shared" si="215"/>
        <v>2012</v>
      </c>
    </row>
    <row r="2291" spans="1:21" ht="60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 s="9">
        <f t="shared" si="211"/>
        <v>107</v>
      </c>
      <c r="Q2291">
        <f t="shared" si="212"/>
        <v>64.44</v>
      </c>
      <c r="R2291">
        <f t="shared" si="216"/>
        <v>0</v>
      </c>
      <c r="S2291" s="12">
        <f t="shared" si="213"/>
        <v>41571.998379629629</v>
      </c>
      <c r="T2291" s="13">
        <f t="shared" si="214"/>
        <v>41614.973611111112</v>
      </c>
      <c r="U2291">
        <f t="shared" si="215"/>
        <v>2013</v>
      </c>
    </row>
    <row r="2292" spans="1:21" ht="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 s="9">
        <f t="shared" si="211"/>
        <v>104</v>
      </c>
      <c r="Q2292">
        <f t="shared" si="212"/>
        <v>53.83</v>
      </c>
      <c r="R2292">
        <f t="shared" si="216"/>
        <v>0</v>
      </c>
      <c r="S2292" s="12">
        <f t="shared" si="213"/>
        <v>40070.253819444442</v>
      </c>
      <c r="T2292" s="13">
        <f t="shared" si="214"/>
        <v>40148.708333333336</v>
      </c>
      <c r="U2292">
        <f t="shared" si="215"/>
        <v>2009</v>
      </c>
    </row>
    <row r="2293" spans="1:21" ht="60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 s="9">
        <f t="shared" si="211"/>
        <v>173</v>
      </c>
      <c r="Q2293">
        <f t="shared" si="212"/>
        <v>100.47</v>
      </c>
      <c r="R2293">
        <f t="shared" si="216"/>
        <v>0</v>
      </c>
      <c r="S2293" s="12">
        <f t="shared" si="213"/>
        <v>40987.977060185185</v>
      </c>
      <c r="T2293" s="13">
        <f t="shared" si="214"/>
        <v>41022.166666666664</v>
      </c>
      <c r="U2293">
        <f t="shared" si="215"/>
        <v>2012</v>
      </c>
    </row>
    <row r="2294" spans="1:21" ht="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 s="9">
        <f t="shared" si="211"/>
        <v>107</v>
      </c>
      <c r="Q2294">
        <f t="shared" si="212"/>
        <v>46.63</v>
      </c>
      <c r="R2294">
        <f t="shared" si="216"/>
        <v>0</v>
      </c>
      <c r="S2294" s="12">
        <f t="shared" si="213"/>
        <v>40987.697638888887</v>
      </c>
      <c r="T2294" s="13">
        <f t="shared" si="214"/>
        <v>41017.697638888887</v>
      </c>
      <c r="U2294">
        <f t="shared" si="215"/>
        <v>2012</v>
      </c>
    </row>
    <row r="2295" spans="1:21" ht="30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 s="9">
        <f t="shared" si="211"/>
        <v>108</v>
      </c>
      <c r="Q2295">
        <f t="shared" si="212"/>
        <v>34.07</v>
      </c>
      <c r="R2295">
        <f t="shared" si="216"/>
        <v>1</v>
      </c>
      <c r="S2295" s="12">
        <f t="shared" si="213"/>
        <v>41151.708321759259</v>
      </c>
      <c r="T2295" s="13">
        <f t="shared" si="214"/>
        <v>41177.165972222225</v>
      </c>
      <c r="U2295">
        <f t="shared" si="215"/>
        <v>2012</v>
      </c>
    </row>
    <row r="2296" spans="1:21" ht="60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 s="9">
        <f t="shared" si="211"/>
        <v>146</v>
      </c>
      <c r="Q2296">
        <f t="shared" si="212"/>
        <v>65.209999999999994</v>
      </c>
      <c r="R2296">
        <f t="shared" si="216"/>
        <v>0</v>
      </c>
      <c r="S2296" s="12">
        <f t="shared" si="213"/>
        <v>41264.72314814815</v>
      </c>
      <c r="T2296" s="13">
        <f t="shared" si="214"/>
        <v>41294.72314814815</v>
      </c>
      <c r="U2296">
        <f t="shared" si="215"/>
        <v>2012</v>
      </c>
    </row>
    <row r="2297" spans="1:21" ht="60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 s="9">
        <f t="shared" si="211"/>
        <v>125</v>
      </c>
      <c r="Q2297">
        <f t="shared" si="212"/>
        <v>44.21</v>
      </c>
      <c r="R2297">
        <f t="shared" si="216"/>
        <v>0</v>
      </c>
      <c r="S2297" s="12">
        <f t="shared" si="213"/>
        <v>41270.954351851848</v>
      </c>
      <c r="T2297" s="13">
        <f t="shared" si="214"/>
        <v>41300.954351851848</v>
      </c>
      <c r="U2297">
        <f t="shared" si="215"/>
        <v>2012</v>
      </c>
    </row>
    <row r="2298" spans="1:21" ht="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 s="9">
        <f t="shared" si="211"/>
        <v>149</v>
      </c>
      <c r="Q2298">
        <f t="shared" si="212"/>
        <v>71.97</v>
      </c>
      <c r="R2298">
        <f t="shared" si="216"/>
        <v>0</v>
      </c>
      <c r="S2298" s="12">
        <f t="shared" si="213"/>
        <v>40927.731782407405</v>
      </c>
      <c r="T2298" s="13">
        <f t="shared" si="214"/>
        <v>40962.731782407405</v>
      </c>
      <c r="U2298">
        <f t="shared" si="215"/>
        <v>2012</v>
      </c>
    </row>
    <row r="2299" spans="1:21" ht="30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 s="9">
        <f t="shared" si="211"/>
        <v>101</v>
      </c>
      <c r="Q2299">
        <f t="shared" si="212"/>
        <v>52.95</v>
      </c>
      <c r="R2299">
        <f t="shared" si="216"/>
        <v>0</v>
      </c>
      <c r="S2299" s="12">
        <f t="shared" si="213"/>
        <v>40948.042233796295</v>
      </c>
      <c r="T2299" s="13">
        <f t="shared" si="214"/>
        <v>40982.165972222225</v>
      </c>
      <c r="U2299">
        <f t="shared" si="215"/>
        <v>2012</v>
      </c>
    </row>
    <row r="2300" spans="1:21" ht="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 s="9">
        <f t="shared" si="211"/>
        <v>105</v>
      </c>
      <c r="Q2300">
        <f t="shared" si="212"/>
        <v>109.45</v>
      </c>
      <c r="R2300">
        <f t="shared" si="216"/>
        <v>0</v>
      </c>
      <c r="S2300" s="12">
        <f t="shared" si="213"/>
        <v>41694.84065972222</v>
      </c>
      <c r="T2300" s="13">
        <f t="shared" si="214"/>
        <v>41724.798993055556</v>
      </c>
      <c r="U2300">
        <f t="shared" si="215"/>
        <v>2014</v>
      </c>
    </row>
    <row r="2301" spans="1:21" ht="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 s="9">
        <f t="shared" si="211"/>
        <v>350</v>
      </c>
      <c r="Q2301">
        <f t="shared" si="212"/>
        <v>75.040000000000006</v>
      </c>
      <c r="R2301">
        <f t="shared" si="216"/>
        <v>1</v>
      </c>
      <c r="S2301" s="12">
        <f t="shared" si="213"/>
        <v>40565.032511574071</v>
      </c>
      <c r="T2301" s="13">
        <f t="shared" si="214"/>
        <v>40580.032511574071</v>
      </c>
      <c r="U2301">
        <f t="shared" si="215"/>
        <v>2011</v>
      </c>
    </row>
    <row r="2302" spans="1:21" ht="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 s="9">
        <f t="shared" si="211"/>
        <v>101</v>
      </c>
      <c r="Q2302">
        <f t="shared" si="212"/>
        <v>115.71</v>
      </c>
      <c r="R2302">
        <f t="shared" si="216"/>
        <v>1</v>
      </c>
      <c r="S2302" s="12">
        <f t="shared" si="213"/>
        <v>41074.727037037039</v>
      </c>
      <c r="T2302" s="13">
        <f t="shared" si="214"/>
        <v>41088.727037037039</v>
      </c>
      <c r="U2302">
        <f t="shared" si="215"/>
        <v>2012</v>
      </c>
    </row>
    <row r="2303" spans="1:21" ht="30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 s="9">
        <f t="shared" si="211"/>
        <v>134</v>
      </c>
      <c r="Q2303">
        <f t="shared" si="212"/>
        <v>31.66</v>
      </c>
      <c r="R2303">
        <f t="shared" si="216"/>
        <v>0</v>
      </c>
      <c r="S2303" s="12">
        <f t="shared" si="213"/>
        <v>41416.146944444445</v>
      </c>
      <c r="T2303" s="13">
        <f t="shared" si="214"/>
        <v>41446.146944444445</v>
      </c>
      <c r="U2303">
        <f t="shared" si="215"/>
        <v>2013</v>
      </c>
    </row>
    <row r="2304" spans="1:21" ht="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 s="9">
        <f t="shared" si="211"/>
        <v>171</v>
      </c>
      <c r="Q2304">
        <f t="shared" si="212"/>
        <v>46.18</v>
      </c>
      <c r="R2304">
        <f t="shared" si="216"/>
        <v>0</v>
      </c>
      <c r="S2304" s="12">
        <f t="shared" si="213"/>
        <v>41605.868449074071</v>
      </c>
      <c r="T2304" s="13">
        <f t="shared" si="214"/>
        <v>41639.291666666664</v>
      </c>
      <c r="U2304">
        <f t="shared" si="215"/>
        <v>2013</v>
      </c>
    </row>
    <row r="2305" spans="1:21" ht="60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 s="9">
        <f t="shared" si="211"/>
        <v>109</v>
      </c>
      <c r="Q2305">
        <f t="shared" si="212"/>
        <v>68.48</v>
      </c>
      <c r="R2305">
        <f t="shared" si="216"/>
        <v>0</v>
      </c>
      <c r="S2305" s="12">
        <f t="shared" si="213"/>
        <v>40850.111064814817</v>
      </c>
      <c r="T2305" s="13">
        <f t="shared" si="214"/>
        <v>40890.152731481481</v>
      </c>
      <c r="U2305">
        <f t="shared" si="215"/>
        <v>2011</v>
      </c>
    </row>
    <row r="2306" spans="1:21" ht="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 s="9">
        <f t="shared" ref="P2306:P2369" si="217">ROUND(E2306/D2306*100,0)</f>
        <v>101</v>
      </c>
      <c r="Q2306">
        <f t="shared" ref="Q2306:Q2369" si="218">IFERROR(ROUND(E2306/L2306,2),0)</f>
        <v>53.47</v>
      </c>
      <c r="R2306">
        <f t="shared" si="216"/>
        <v>0</v>
      </c>
      <c r="S2306" s="12">
        <f t="shared" ref="S2306:S2369" si="219">(((J2306/60)/60)/24)+DATE(1970,1,1)</f>
        <v>40502.815868055557</v>
      </c>
      <c r="T2306" s="13">
        <f t="shared" ref="T2306:T2369" si="220">(((I2306/60)/60)/24)+DATE(1970,1,1)</f>
        <v>40544.207638888889</v>
      </c>
      <c r="U2306">
        <f t="shared" ref="U2306:U2369" si="221">YEAR(S2306)</f>
        <v>2010</v>
      </c>
    </row>
    <row r="2307" spans="1:21" ht="60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 s="9">
        <f t="shared" si="217"/>
        <v>101</v>
      </c>
      <c r="Q2307">
        <f t="shared" si="218"/>
        <v>109.11</v>
      </c>
      <c r="R2307">
        <f t="shared" si="216"/>
        <v>0</v>
      </c>
      <c r="S2307" s="12">
        <f t="shared" si="219"/>
        <v>41834.695277777777</v>
      </c>
      <c r="T2307" s="13">
        <f t="shared" si="220"/>
        <v>41859.75</v>
      </c>
      <c r="U2307">
        <f t="shared" si="221"/>
        <v>2014</v>
      </c>
    </row>
    <row r="2308" spans="1:21" ht="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 s="9">
        <f t="shared" si="217"/>
        <v>107</v>
      </c>
      <c r="Q2308">
        <f t="shared" si="218"/>
        <v>51.19</v>
      </c>
      <c r="R2308">
        <f t="shared" si="216"/>
        <v>0</v>
      </c>
      <c r="S2308" s="12">
        <f t="shared" si="219"/>
        <v>40948.16815972222</v>
      </c>
      <c r="T2308" s="13">
        <f t="shared" si="220"/>
        <v>40978.16815972222</v>
      </c>
      <c r="U2308">
        <f t="shared" si="221"/>
        <v>2012</v>
      </c>
    </row>
    <row r="2309" spans="1:21" ht="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 s="9">
        <f t="shared" si="217"/>
        <v>107</v>
      </c>
      <c r="Q2309">
        <f t="shared" si="218"/>
        <v>27.94</v>
      </c>
      <c r="R2309">
        <f t="shared" si="216"/>
        <v>0</v>
      </c>
      <c r="S2309" s="12">
        <f t="shared" si="219"/>
        <v>41004.802465277775</v>
      </c>
      <c r="T2309" s="13">
        <f t="shared" si="220"/>
        <v>41034.802407407406</v>
      </c>
      <c r="U2309">
        <f t="shared" si="221"/>
        <v>2012</v>
      </c>
    </row>
    <row r="2310" spans="1:21" ht="60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 s="9">
        <f t="shared" si="217"/>
        <v>101</v>
      </c>
      <c r="Q2310">
        <f t="shared" si="218"/>
        <v>82.5</v>
      </c>
      <c r="R2310">
        <f t="shared" si="216"/>
        <v>0</v>
      </c>
      <c r="S2310" s="12">
        <f t="shared" si="219"/>
        <v>41851.962916666671</v>
      </c>
      <c r="T2310" s="13">
        <f t="shared" si="220"/>
        <v>41880.041666666664</v>
      </c>
      <c r="U2310">
        <f t="shared" si="221"/>
        <v>2014</v>
      </c>
    </row>
    <row r="2311" spans="1:21" ht="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 s="9">
        <f t="shared" si="217"/>
        <v>107</v>
      </c>
      <c r="Q2311">
        <f t="shared" si="218"/>
        <v>59.82</v>
      </c>
      <c r="R2311">
        <f t="shared" si="216"/>
        <v>0</v>
      </c>
      <c r="S2311" s="12">
        <f t="shared" si="219"/>
        <v>41307.987696759257</v>
      </c>
      <c r="T2311" s="13">
        <f t="shared" si="220"/>
        <v>41342.987696759257</v>
      </c>
      <c r="U2311">
        <f t="shared" si="221"/>
        <v>2013</v>
      </c>
    </row>
    <row r="2312" spans="1:21" ht="60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 s="9">
        <f t="shared" si="217"/>
        <v>429</v>
      </c>
      <c r="Q2312">
        <f t="shared" si="218"/>
        <v>64.819999999999993</v>
      </c>
      <c r="R2312">
        <f t="shared" si="216"/>
        <v>0</v>
      </c>
      <c r="S2312" s="12">
        <f t="shared" si="219"/>
        <v>41324.79415509259</v>
      </c>
      <c r="T2312" s="13">
        <f t="shared" si="220"/>
        <v>41354.752488425926</v>
      </c>
      <c r="U2312">
        <f t="shared" si="221"/>
        <v>2013</v>
      </c>
    </row>
    <row r="2313" spans="1:21" ht="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 s="9">
        <f t="shared" si="217"/>
        <v>104</v>
      </c>
      <c r="Q2313">
        <f t="shared" si="218"/>
        <v>90.1</v>
      </c>
      <c r="R2313">
        <f t="shared" si="216"/>
        <v>0</v>
      </c>
      <c r="S2313" s="12">
        <f t="shared" si="219"/>
        <v>41736.004502314812</v>
      </c>
      <c r="T2313" s="13">
        <f t="shared" si="220"/>
        <v>41766.004502314812</v>
      </c>
      <c r="U2313">
        <f t="shared" si="221"/>
        <v>2014</v>
      </c>
    </row>
    <row r="2314" spans="1:21" ht="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 s="9">
        <f t="shared" si="217"/>
        <v>108</v>
      </c>
      <c r="Q2314">
        <f t="shared" si="218"/>
        <v>40.96</v>
      </c>
      <c r="R2314">
        <f t="shared" si="216"/>
        <v>0</v>
      </c>
      <c r="S2314" s="12">
        <f t="shared" si="219"/>
        <v>41716.632847222223</v>
      </c>
      <c r="T2314" s="13">
        <f t="shared" si="220"/>
        <v>41747.958333333336</v>
      </c>
      <c r="U2314">
        <f t="shared" si="221"/>
        <v>2014</v>
      </c>
    </row>
    <row r="2315" spans="1:21" ht="30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 s="9">
        <f t="shared" si="217"/>
        <v>176</v>
      </c>
      <c r="Q2315">
        <f t="shared" si="218"/>
        <v>56</v>
      </c>
      <c r="R2315">
        <f t="shared" si="216"/>
        <v>0</v>
      </c>
      <c r="S2315" s="12">
        <f t="shared" si="219"/>
        <v>41002.958634259259</v>
      </c>
      <c r="T2315" s="13">
        <f t="shared" si="220"/>
        <v>41032.958634259259</v>
      </c>
      <c r="U2315">
        <f t="shared" si="221"/>
        <v>2012</v>
      </c>
    </row>
    <row r="2316" spans="1:21" ht="60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 s="9">
        <f t="shared" si="217"/>
        <v>157</v>
      </c>
      <c r="Q2316">
        <f t="shared" si="218"/>
        <v>37.67</v>
      </c>
      <c r="R2316">
        <f t="shared" si="216"/>
        <v>0</v>
      </c>
      <c r="S2316" s="12">
        <f t="shared" si="219"/>
        <v>41037.551585648151</v>
      </c>
      <c r="T2316" s="13">
        <f t="shared" si="220"/>
        <v>41067.551585648151</v>
      </c>
      <c r="U2316">
        <f t="shared" si="221"/>
        <v>2012</v>
      </c>
    </row>
    <row r="2317" spans="1:21" ht="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 s="9">
        <f t="shared" si="217"/>
        <v>103</v>
      </c>
      <c r="Q2317">
        <f t="shared" si="218"/>
        <v>40.08</v>
      </c>
      <c r="R2317">
        <f t="shared" si="216"/>
        <v>0</v>
      </c>
      <c r="S2317" s="12">
        <f t="shared" si="219"/>
        <v>41004.72619212963</v>
      </c>
      <c r="T2317" s="13">
        <f t="shared" si="220"/>
        <v>41034.72619212963</v>
      </c>
      <c r="U2317">
        <f t="shared" si="221"/>
        <v>2012</v>
      </c>
    </row>
    <row r="2318" spans="1:21" ht="60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 s="9">
        <f t="shared" si="217"/>
        <v>104</v>
      </c>
      <c r="Q2318">
        <f t="shared" si="218"/>
        <v>78.03</v>
      </c>
      <c r="R2318">
        <f t="shared" si="216"/>
        <v>0</v>
      </c>
      <c r="S2318" s="12">
        <f t="shared" si="219"/>
        <v>40079.725115740745</v>
      </c>
      <c r="T2318" s="13">
        <f t="shared" si="220"/>
        <v>40156.76666666667</v>
      </c>
      <c r="U2318">
        <f t="shared" si="221"/>
        <v>2009</v>
      </c>
    </row>
    <row r="2319" spans="1:21" ht="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 s="9">
        <f t="shared" si="217"/>
        <v>104</v>
      </c>
      <c r="Q2319">
        <f t="shared" si="218"/>
        <v>18.91</v>
      </c>
      <c r="R2319">
        <f t="shared" si="216"/>
        <v>1</v>
      </c>
      <c r="S2319" s="12">
        <f t="shared" si="219"/>
        <v>40192.542233796295</v>
      </c>
      <c r="T2319" s="13">
        <f t="shared" si="220"/>
        <v>40224.208333333336</v>
      </c>
      <c r="U2319">
        <f t="shared" si="221"/>
        <v>2010</v>
      </c>
    </row>
    <row r="2320" spans="1:21" ht="60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 s="9">
        <f t="shared" si="217"/>
        <v>121</v>
      </c>
      <c r="Q2320">
        <f t="shared" si="218"/>
        <v>37.130000000000003</v>
      </c>
      <c r="R2320">
        <f t="shared" si="216"/>
        <v>0</v>
      </c>
      <c r="S2320" s="12">
        <f t="shared" si="219"/>
        <v>40050.643680555557</v>
      </c>
      <c r="T2320" s="13">
        <f t="shared" si="220"/>
        <v>40082.165972222225</v>
      </c>
      <c r="U2320">
        <f t="shared" si="221"/>
        <v>2009</v>
      </c>
    </row>
    <row r="2321" spans="1:21" ht="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 s="9">
        <f t="shared" si="217"/>
        <v>108</v>
      </c>
      <c r="Q2321">
        <f t="shared" si="218"/>
        <v>41.96</v>
      </c>
      <c r="R2321">
        <f t="shared" si="216"/>
        <v>0</v>
      </c>
      <c r="S2321" s="12">
        <f t="shared" si="219"/>
        <v>41593.082002314812</v>
      </c>
      <c r="T2321" s="13">
        <f t="shared" si="220"/>
        <v>41623.082002314812</v>
      </c>
      <c r="U2321">
        <f t="shared" si="221"/>
        <v>2013</v>
      </c>
    </row>
    <row r="2322" spans="1:21" ht="60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 s="9">
        <f t="shared" si="217"/>
        <v>109</v>
      </c>
      <c r="Q2322">
        <f t="shared" si="218"/>
        <v>61.04</v>
      </c>
      <c r="R2322">
        <f t="shared" si="216"/>
        <v>0</v>
      </c>
      <c r="S2322" s="12">
        <f t="shared" si="219"/>
        <v>41696.817129629628</v>
      </c>
      <c r="T2322" s="13">
        <f t="shared" si="220"/>
        <v>41731.775462962964</v>
      </c>
      <c r="U2322">
        <f t="shared" si="221"/>
        <v>2014</v>
      </c>
    </row>
    <row r="2323" spans="1:21" ht="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 s="9">
        <f t="shared" si="217"/>
        <v>39</v>
      </c>
      <c r="Q2323">
        <f t="shared" si="218"/>
        <v>64.53</v>
      </c>
      <c r="R2323">
        <f t="shared" si="216"/>
        <v>0</v>
      </c>
      <c r="S2323" s="12">
        <f t="shared" si="219"/>
        <v>42799.260428240741</v>
      </c>
      <c r="T2323" s="13">
        <f t="shared" si="220"/>
        <v>42829.21876157407</v>
      </c>
      <c r="U2323">
        <f t="shared" si="221"/>
        <v>2017</v>
      </c>
    </row>
    <row r="2324" spans="1:21" ht="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 s="9">
        <f t="shared" si="217"/>
        <v>3</v>
      </c>
      <c r="Q2324">
        <f t="shared" si="218"/>
        <v>21.25</v>
      </c>
      <c r="R2324">
        <f t="shared" si="216"/>
        <v>0</v>
      </c>
      <c r="S2324" s="12">
        <f t="shared" si="219"/>
        <v>42804.895474537043</v>
      </c>
      <c r="T2324" s="13">
        <f t="shared" si="220"/>
        <v>42834.853807870371</v>
      </c>
      <c r="U2324">
        <f t="shared" si="221"/>
        <v>2017</v>
      </c>
    </row>
    <row r="2325" spans="1:21" ht="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 s="9">
        <f t="shared" si="217"/>
        <v>48</v>
      </c>
      <c r="Q2325">
        <f t="shared" si="218"/>
        <v>30</v>
      </c>
      <c r="R2325">
        <f t="shared" si="216"/>
        <v>1</v>
      </c>
      <c r="S2325" s="12">
        <f t="shared" si="219"/>
        <v>42807.755173611105</v>
      </c>
      <c r="T2325" s="13">
        <f t="shared" si="220"/>
        <v>42814.755173611105</v>
      </c>
      <c r="U2325">
        <f t="shared" si="221"/>
        <v>2017</v>
      </c>
    </row>
    <row r="2326" spans="1:21" ht="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 s="9">
        <f t="shared" si="217"/>
        <v>21</v>
      </c>
      <c r="Q2326">
        <f t="shared" si="218"/>
        <v>25.49</v>
      </c>
      <c r="R2326">
        <f t="shared" si="216"/>
        <v>0</v>
      </c>
      <c r="S2326" s="12">
        <f t="shared" si="219"/>
        <v>42790.885243055556</v>
      </c>
      <c r="T2326" s="13">
        <f t="shared" si="220"/>
        <v>42820.843576388885</v>
      </c>
      <c r="U2326">
        <f t="shared" si="221"/>
        <v>2017</v>
      </c>
    </row>
    <row r="2327" spans="1:21" ht="60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 s="9">
        <f t="shared" si="217"/>
        <v>8</v>
      </c>
      <c r="Q2327">
        <f t="shared" si="218"/>
        <v>11.43</v>
      </c>
      <c r="R2327">
        <f t="shared" si="216"/>
        <v>0</v>
      </c>
      <c r="S2327" s="12">
        <f t="shared" si="219"/>
        <v>42794.022349537037</v>
      </c>
      <c r="T2327" s="13">
        <f t="shared" si="220"/>
        <v>42823.980682870373</v>
      </c>
      <c r="U2327">
        <f t="shared" si="221"/>
        <v>2017</v>
      </c>
    </row>
    <row r="2328" spans="1:21" ht="60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 s="9">
        <f t="shared" si="217"/>
        <v>1</v>
      </c>
      <c r="Q2328">
        <f t="shared" si="218"/>
        <v>108</v>
      </c>
      <c r="R2328">
        <f t="shared" si="216"/>
        <v>0</v>
      </c>
      <c r="S2328" s="12">
        <f t="shared" si="219"/>
        <v>42804.034120370372</v>
      </c>
      <c r="T2328" s="13">
        <f t="shared" si="220"/>
        <v>42855.708333333328</v>
      </c>
      <c r="U2328">
        <f t="shared" si="221"/>
        <v>2017</v>
      </c>
    </row>
    <row r="2329" spans="1:21" ht="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 s="9">
        <f t="shared" si="217"/>
        <v>526</v>
      </c>
      <c r="Q2329">
        <f t="shared" si="218"/>
        <v>54.88</v>
      </c>
      <c r="R2329">
        <f t="shared" si="216"/>
        <v>0</v>
      </c>
      <c r="S2329" s="12">
        <f t="shared" si="219"/>
        <v>41842.917129629634</v>
      </c>
      <c r="T2329" s="13">
        <f t="shared" si="220"/>
        <v>41877.917129629634</v>
      </c>
      <c r="U2329">
        <f t="shared" si="221"/>
        <v>2014</v>
      </c>
    </row>
    <row r="2330" spans="1:21" ht="60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 s="9">
        <f t="shared" si="217"/>
        <v>254</v>
      </c>
      <c r="Q2330">
        <f t="shared" si="218"/>
        <v>47.38</v>
      </c>
      <c r="R2330">
        <f t="shared" ref="R2330:R2393" si="222">IF(D2330&lt;1000,1,0)</f>
        <v>0</v>
      </c>
      <c r="S2330" s="12">
        <f t="shared" si="219"/>
        <v>42139.781678240746</v>
      </c>
      <c r="T2330" s="13">
        <f t="shared" si="220"/>
        <v>42169.781678240746</v>
      </c>
      <c r="U2330">
        <f t="shared" si="221"/>
        <v>2015</v>
      </c>
    </row>
    <row r="2331" spans="1:21" ht="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 s="9">
        <f t="shared" si="217"/>
        <v>106</v>
      </c>
      <c r="Q2331">
        <f t="shared" si="218"/>
        <v>211.84</v>
      </c>
      <c r="R2331">
        <f t="shared" si="222"/>
        <v>0</v>
      </c>
      <c r="S2331" s="12">
        <f t="shared" si="219"/>
        <v>41807.624374999999</v>
      </c>
      <c r="T2331" s="13">
        <f t="shared" si="220"/>
        <v>41837.624374999999</v>
      </c>
      <c r="U2331">
        <f t="shared" si="221"/>
        <v>2014</v>
      </c>
    </row>
    <row r="2332" spans="1:21" ht="60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 s="9">
        <f t="shared" si="217"/>
        <v>102</v>
      </c>
      <c r="Q2332">
        <f t="shared" si="218"/>
        <v>219.93</v>
      </c>
      <c r="R2332">
        <f t="shared" si="222"/>
        <v>0</v>
      </c>
      <c r="S2332" s="12">
        <f t="shared" si="219"/>
        <v>42332.89980324074</v>
      </c>
      <c r="T2332" s="13">
        <f t="shared" si="220"/>
        <v>42363</v>
      </c>
      <c r="U2332">
        <f t="shared" si="221"/>
        <v>2015</v>
      </c>
    </row>
    <row r="2333" spans="1:21" ht="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 s="9">
        <f t="shared" si="217"/>
        <v>144</v>
      </c>
      <c r="Q2333">
        <f t="shared" si="218"/>
        <v>40.799999999999997</v>
      </c>
      <c r="R2333">
        <f t="shared" si="222"/>
        <v>0</v>
      </c>
      <c r="S2333" s="12">
        <f t="shared" si="219"/>
        <v>41839.005671296298</v>
      </c>
      <c r="T2333" s="13">
        <f t="shared" si="220"/>
        <v>41869.005671296298</v>
      </c>
      <c r="U2333">
        <f t="shared" si="221"/>
        <v>2014</v>
      </c>
    </row>
    <row r="2334" spans="1:21" ht="60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 s="9">
        <f t="shared" si="217"/>
        <v>106</v>
      </c>
      <c r="Q2334">
        <f t="shared" si="218"/>
        <v>75.5</v>
      </c>
      <c r="R2334">
        <f t="shared" si="222"/>
        <v>0</v>
      </c>
      <c r="S2334" s="12">
        <f t="shared" si="219"/>
        <v>42011.628136574072</v>
      </c>
      <c r="T2334" s="13">
        <f t="shared" si="220"/>
        <v>42041.628136574072</v>
      </c>
      <c r="U2334">
        <f t="shared" si="221"/>
        <v>2015</v>
      </c>
    </row>
    <row r="2335" spans="1:21" ht="60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 s="9">
        <f t="shared" si="217"/>
        <v>212</v>
      </c>
      <c r="Q2335">
        <f t="shared" si="218"/>
        <v>13.54</v>
      </c>
      <c r="R2335">
        <f t="shared" si="222"/>
        <v>1</v>
      </c>
      <c r="S2335" s="12">
        <f t="shared" si="219"/>
        <v>41767.650347222225</v>
      </c>
      <c r="T2335" s="13">
        <f t="shared" si="220"/>
        <v>41788.743055555555</v>
      </c>
      <c r="U2335">
        <f t="shared" si="221"/>
        <v>2014</v>
      </c>
    </row>
    <row r="2336" spans="1:21" ht="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 s="9">
        <f t="shared" si="217"/>
        <v>102</v>
      </c>
      <c r="Q2336">
        <f t="shared" si="218"/>
        <v>60.87</v>
      </c>
      <c r="R2336">
        <f t="shared" si="222"/>
        <v>0</v>
      </c>
      <c r="S2336" s="12">
        <f t="shared" si="219"/>
        <v>41918.670115740737</v>
      </c>
      <c r="T2336" s="13">
        <f t="shared" si="220"/>
        <v>41948.731944444444</v>
      </c>
      <c r="U2336">
        <f t="shared" si="221"/>
        <v>2014</v>
      </c>
    </row>
    <row r="2337" spans="1:21" ht="60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 s="9">
        <f t="shared" si="217"/>
        <v>102</v>
      </c>
      <c r="Q2337">
        <f t="shared" si="218"/>
        <v>115.69</v>
      </c>
      <c r="R2337">
        <f t="shared" si="222"/>
        <v>0</v>
      </c>
      <c r="S2337" s="12">
        <f t="shared" si="219"/>
        <v>41771.572256944448</v>
      </c>
      <c r="T2337" s="13">
        <f t="shared" si="220"/>
        <v>41801.572256944448</v>
      </c>
      <c r="U2337">
        <f t="shared" si="221"/>
        <v>2014</v>
      </c>
    </row>
    <row r="2338" spans="1:21" ht="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 s="9">
        <f t="shared" si="217"/>
        <v>521</v>
      </c>
      <c r="Q2338">
        <f t="shared" si="218"/>
        <v>48.1</v>
      </c>
      <c r="R2338">
        <f t="shared" si="222"/>
        <v>0</v>
      </c>
      <c r="S2338" s="12">
        <f t="shared" si="219"/>
        <v>41666.924710648149</v>
      </c>
      <c r="T2338" s="13">
        <f t="shared" si="220"/>
        <v>41706.924710648149</v>
      </c>
      <c r="U2338">
        <f t="shared" si="221"/>
        <v>2014</v>
      </c>
    </row>
    <row r="2339" spans="1:21" ht="30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 s="9">
        <f t="shared" si="217"/>
        <v>111</v>
      </c>
      <c r="Q2339">
        <f t="shared" si="218"/>
        <v>74.180000000000007</v>
      </c>
      <c r="R2339">
        <f t="shared" si="222"/>
        <v>0</v>
      </c>
      <c r="S2339" s="12">
        <f t="shared" si="219"/>
        <v>41786.640543981484</v>
      </c>
      <c r="T2339" s="13">
        <f t="shared" si="220"/>
        <v>41816.640543981484</v>
      </c>
      <c r="U2339">
        <f t="shared" si="221"/>
        <v>2014</v>
      </c>
    </row>
    <row r="2340" spans="1:21" ht="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 s="9">
        <f t="shared" si="217"/>
        <v>101</v>
      </c>
      <c r="Q2340">
        <f t="shared" si="218"/>
        <v>123.35</v>
      </c>
      <c r="R2340">
        <f t="shared" si="222"/>
        <v>0</v>
      </c>
      <c r="S2340" s="12">
        <f t="shared" si="219"/>
        <v>41789.896805555552</v>
      </c>
      <c r="T2340" s="13">
        <f t="shared" si="220"/>
        <v>41819.896805555552</v>
      </c>
      <c r="U2340">
        <f t="shared" si="221"/>
        <v>2014</v>
      </c>
    </row>
    <row r="2341" spans="1:21" ht="60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 s="9">
        <f t="shared" si="217"/>
        <v>294</v>
      </c>
      <c r="Q2341">
        <f t="shared" si="218"/>
        <v>66.62</v>
      </c>
      <c r="R2341">
        <f t="shared" si="222"/>
        <v>0</v>
      </c>
      <c r="S2341" s="12">
        <f t="shared" si="219"/>
        <v>42692.79987268518</v>
      </c>
      <c r="T2341" s="13">
        <f t="shared" si="220"/>
        <v>42723.332638888889</v>
      </c>
      <c r="U2341">
        <f t="shared" si="221"/>
        <v>2016</v>
      </c>
    </row>
    <row r="2342" spans="1:21" ht="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 s="9">
        <f t="shared" si="217"/>
        <v>106</v>
      </c>
      <c r="Q2342">
        <f t="shared" si="218"/>
        <v>104.99</v>
      </c>
      <c r="R2342">
        <f t="shared" si="222"/>
        <v>0</v>
      </c>
      <c r="S2342" s="12">
        <f t="shared" si="219"/>
        <v>42643.642800925925</v>
      </c>
      <c r="T2342" s="13">
        <f t="shared" si="220"/>
        <v>42673.642800925925</v>
      </c>
      <c r="U2342">
        <f t="shared" si="221"/>
        <v>2016</v>
      </c>
    </row>
    <row r="2343" spans="1:21" ht="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 t="s">
        <v>7235</v>
      </c>
      <c r="M2343" t="b">
        <v>0</v>
      </c>
      <c r="N2343" t="s">
        <v>8275</v>
      </c>
      <c r="O2343" t="s">
        <v>8276</v>
      </c>
      <c r="P2343" s="9">
        <f t="shared" si="217"/>
        <v>0</v>
      </c>
      <c r="Q2343">
        <f t="shared" si="218"/>
        <v>0</v>
      </c>
      <c r="R2343">
        <f t="shared" si="222"/>
        <v>0</v>
      </c>
      <c r="S2343" s="12">
        <f t="shared" si="219"/>
        <v>42167.813703703709</v>
      </c>
      <c r="T2343" s="13">
        <f t="shared" si="220"/>
        <v>42197.813703703709</v>
      </c>
      <c r="U2343">
        <f t="shared" si="221"/>
        <v>2015</v>
      </c>
    </row>
    <row r="2344" spans="1:21" ht="60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 t="s">
        <v>7235</v>
      </c>
      <c r="M2344" t="b">
        <v>0</v>
      </c>
      <c r="N2344" t="s">
        <v>8275</v>
      </c>
      <c r="O2344" t="s">
        <v>8276</v>
      </c>
      <c r="P2344" s="9">
        <f t="shared" si="217"/>
        <v>0</v>
      </c>
      <c r="Q2344">
        <f t="shared" si="218"/>
        <v>0</v>
      </c>
      <c r="R2344">
        <f t="shared" si="222"/>
        <v>0</v>
      </c>
      <c r="S2344" s="12">
        <f t="shared" si="219"/>
        <v>41897.702199074076</v>
      </c>
      <c r="T2344" s="13">
        <f t="shared" si="220"/>
        <v>41918.208333333336</v>
      </c>
      <c r="U2344">
        <f t="shared" si="221"/>
        <v>2014</v>
      </c>
    </row>
    <row r="2345" spans="1:21" ht="60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 s="9">
        <f t="shared" si="217"/>
        <v>3</v>
      </c>
      <c r="Q2345">
        <f t="shared" si="218"/>
        <v>300</v>
      </c>
      <c r="R2345">
        <f t="shared" si="222"/>
        <v>0</v>
      </c>
      <c r="S2345" s="12">
        <f t="shared" si="219"/>
        <v>42327.825289351851</v>
      </c>
      <c r="T2345" s="13">
        <f t="shared" si="220"/>
        <v>42377.82430555555</v>
      </c>
      <c r="U2345">
        <f t="shared" si="221"/>
        <v>2015</v>
      </c>
    </row>
    <row r="2346" spans="1:21" ht="60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 s="9">
        <f t="shared" si="217"/>
        <v>0</v>
      </c>
      <c r="Q2346">
        <f t="shared" si="218"/>
        <v>1</v>
      </c>
      <c r="R2346">
        <f t="shared" si="222"/>
        <v>0</v>
      </c>
      <c r="S2346" s="12">
        <f t="shared" si="219"/>
        <v>42515.727650462963</v>
      </c>
      <c r="T2346" s="13">
        <f t="shared" si="220"/>
        <v>42545.727650462963</v>
      </c>
      <c r="U2346">
        <f t="shared" si="221"/>
        <v>2016</v>
      </c>
    </row>
    <row r="2347" spans="1:21" ht="60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 t="s">
        <v>7235</v>
      </c>
      <c r="M2347" t="b">
        <v>0</v>
      </c>
      <c r="N2347" t="s">
        <v>8275</v>
      </c>
      <c r="O2347" t="s">
        <v>8276</v>
      </c>
      <c r="P2347" s="9">
        <f t="shared" si="217"/>
        <v>0</v>
      </c>
      <c r="Q2347">
        <f t="shared" si="218"/>
        <v>0</v>
      </c>
      <c r="R2347">
        <f t="shared" si="222"/>
        <v>0</v>
      </c>
      <c r="S2347" s="12">
        <f t="shared" si="219"/>
        <v>42060.001805555556</v>
      </c>
      <c r="T2347" s="13">
        <f t="shared" si="220"/>
        <v>42094.985416666663</v>
      </c>
      <c r="U2347">
        <f t="shared" si="221"/>
        <v>2015</v>
      </c>
    </row>
    <row r="2348" spans="1:21" ht="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 s="9">
        <f t="shared" si="217"/>
        <v>0</v>
      </c>
      <c r="Q2348">
        <f t="shared" si="218"/>
        <v>13</v>
      </c>
      <c r="R2348">
        <f t="shared" si="222"/>
        <v>0</v>
      </c>
      <c r="S2348" s="12">
        <f t="shared" si="219"/>
        <v>42615.79896990741</v>
      </c>
      <c r="T2348" s="13">
        <f t="shared" si="220"/>
        <v>42660.79896990741</v>
      </c>
      <c r="U2348">
        <f t="shared" si="221"/>
        <v>2016</v>
      </c>
    </row>
    <row r="2349" spans="1:21" ht="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 s="9">
        <f t="shared" si="217"/>
        <v>2</v>
      </c>
      <c r="Q2349">
        <f t="shared" si="218"/>
        <v>15</v>
      </c>
      <c r="R2349">
        <f t="shared" si="222"/>
        <v>0</v>
      </c>
      <c r="S2349" s="12">
        <f t="shared" si="219"/>
        <v>42577.607361111113</v>
      </c>
      <c r="T2349" s="13">
        <f t="shared" si="220"/>
        <v>42607.607361111113</v>
      </c>
      <c r="U2349">
        <f t="shared" si="221"/>
        <v>2016</v>
      </c>
    </row>
    <row r="2350" spans="1:21" ht="60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 s="9">
        <f t="shared" si="217"/>
        <v>0</v>
      </c>
      <c r="Q2350">
        <f t="shared" si="218"/>
        <v>54</v>
      </c>
      <c r="R2350">
        <f t="shared" si="222"/>
        <v>0</v>
      </c>
      <c r="S2350" s="12">
        <f t="shared" si="219"/>
        <v>42360.932152777779</v>
      </c>
      <c r="T2350" s="13">
        <f t="shared" si="220"/>
        <v>42420.932152777779</v>
      </c>
      <c r="U2350">
        <f t="shared" si="221"/>
        <v>2015</v>
      </c>
    </row>
    <row r="2351" spans="1:21" ht="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 t="s">
        <v>7235</v>
      </c>
      <c r="M2351" t="b">
        <v>0</v>
      </c>
      <c r="N2351" t="s">
        <v>8275</v>
      </c>
      <c r="O2351" t="s">
        <v>8276</v>
      </c>
      <c r="P2351" s="9">
        <f t="shared" si="217"/>
        <v>0</v>
      </c>
      <c r="Q2351">
        <f t="shared" si="218"/>
        <v>0</v>
      </c>
      <c r="R2351">
        <f t="shared" si="222"/>
        <v>0</v>
      </c>
      <c r="S2351" s="12">
        <f t="shared" si="219"/>
        <v>42198.775787037041</v>
      </c>
      <c r="T2351" s="13">
        <f t="shared" si="220"/>
        <v>42227.775787037041</v>
      </c>
      <c r="U2351">
        <f t="shared" si="221"/>
        <v>2015</v>
      </c>
    </row>
    <row r="2352" spans="1:21" ht="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 t="s">
        <v>7235</v>
      </c>
      <c r="M2352" t="b">
        <v>0</v>
      </c>
      <c r="N2352" t="s">
        <v>8275</v>
      </c>
      <c r="O2352" t="s">
        <v>8276</v>
      </c>
      <c r="P2352" s="9">
        <f t="shared" si="217"/>
        <v>0</v>
      </c>
      <c r="Q2352">
        <f t="shared" si="218"/>
        <v>0</v>
      </c>
      <c r="R2352">
        <f t="shared" si="222"/>
        <v>0</v>
      </c>
      <c r="S2352" s="12">
        <f t="shared" si="219"/>
        <v>42708.842245370368</v>
      </c>
      <c r="T2352" s="13">
        <f t="shared" si="220"/>
        <v>42738.842245370368</v>
      </c>
      <c r="U2352">
        <f t="shared" si="221"/>
        <v>2016</v>
      </c>
    </row>
    <row r="2353" spans="1:21" ht="30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 s="9">
        <f t="shared" si="217"/>
        <v>1</v>
      </c>
      <c r="Q2353">
        <f t="shared" si="218"/>
        <v>15.43</v>
      </c>
      <c r="R2353">
        <f t="shared" si="222"/>
        <v>0</v>
      </c>
      <c r="S2353" s="12">
        <f t="shared" si="219"/>
        <v>42094.101145833338</v>
      </c>
      <c r="T2353" s="13">
        <f t="shared" si="220"/>
        <v>42124.101145833338</v>
      </c>
      <c r="U2353">
        <f t="shared" si="221"/>
        <v>2015</v>
      </c>
    </row>
    <row r="2354" spans="1:21" ht="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 t="s">
        <v>7235</v>
      </c>
      <c r="M2354" t="b">
        <v>0</v>
      </c>
      <c r="N2354" t="s">
        <v>8275</v>
      </c>
      <c r="O2354" t="s">
        <v>8276</v>
      </c>
      <c r="P2354" s="9">
        <f t="shared" si="217"/>
        <v>0</v>
      </c>
      <c r="Q2354">
        <f t="shared" si="218"/>
        <v>0</v>
      </c>
      <c r="R2354">
        <f t="shared" si="222"/>
        <v>0</v>
      </c>
      <c r="S2354" s="12">
        <f t="shared" si="219"/>
        <v>42101.633703703701</v>
      </c>
      <c r="T2354" s="13">
        <f t="shared" si="220"/>
        <v>42161.633703703701</v>
      </c>
      <c r="U2354">
        <f t="shared" si="221"/>
        <v>2015</v>
      </c>
    </row>
    <row r="2355" spans="1:21" ht="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 t="s">
        <v>7235</v>
      </c>
      <c r="M2355" t="b">
        <v>0</v>
      </c>
      <c r="N2355" t="s">
        <v>8275</v>
      </c>
      <c r="O2355" t="s">
        <v>8276</v>
      </c>
      <c r="P2355" s="9">
        <f t="shared" si="217"/>
        <v>0</v>
      </c>
      <c r="Q2355">
        <f t="shared" si="218"/>
        <v>0</v>
      </c>
      <c r="R2355">
        <f t="shared" si="222"/>
        <v>0</v>
      </c>
      <c r="S2355" s="12">
        <f t="shared" si="219"/>
        <v>42103.676180555558</v>
      </c>
      <c r="T2355" s="13">
        <f t="shared" si="220"/>
        <v>42115.676180555558</v>
      </c>
      <c r="U2355">
        <f t="shared" si="221"/>
        <v>2015</v>
      </c>
    </row>
    <row r="2356" spans="1:21" ht="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 s="9">
        <f t="shared" si="217"/>
        <v>0</v>
      </c>
      <c r="Q2356">
        <f t="shared" si="218"/>
        <v>25</v>
      </c>
      <c r="R2356">
        <f t="shared" si="222"/>
        <v>0</v>
      </c>
      <c r="S2356" s="12">
        <f t="shared" si="219"/>
        <v>41954.722916666666</v>
      </c>
      <c r="T2356" s="13">
        <f t="shared" si="220"/>
        <v>42014.722916666666</v>
      </c>
      <c r="U2356">
        <f t="shared" si="221"/>
        <v>2014</v>
      </c>
    </row>
    <row r="2357" spans="1:21" ht="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 s="9">
        <f t="shared" si="217"/>
        <v>1</v>
      </c>
      <c r="Q2357">
        <f t="shared" si="218"/>
        <v>27.5</v>
      </c>
      <c r="R2357">
        <f t="shared" si="222"/>
        <v>0</v>
      </c>
      <c r="S2357" s="12">
        <f t="shared" si="219"/>
        <v>42096.918240740735</v>
      </c>
      <c r="T2357" s="13">
        <f t="shared" si="220"/>
        <v>42126.918240740735</v>
      </c>
      <c r="U2357">
        <f t="shared" si="221"/>
        <v>2015</v>
      </c>
    </row>
    <row r="2358" spans="1:21" ht="30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 t="s">
        <v>7235</v>
      </c>
      <c r="M2358" t="b">
        <v>0</v>
      </c>
      <c r="N2358" t="s">
        <v>8275</v>
      </c>
      <c r="O2358" t="s">
        <v>8276</v>
      </c>
      <c r="P2358" s="9">
        <f t="shared" si="217"/>
        <v>0</v>
      </c>
      <c r="Q2358">
        <f t="shared" si="218"/>
        <v>0</v>
      </c>
      <c r="R2358">
        <f t="shared" si="222"/>
        <v>0</v>
      </c>
      <c r="S2358" s="12">
        <f t="shared" si="219"/>
        <v>42130.78361111111</v>
      </c>
      <c r="T2358" s="13">
        <f t="shared" si="220"/>
        <v>42160.78361111111</v>
      </c>
      <c r="U2358">
        <f t="shared" si="221"/>
        <v>2015</v>
      </c>
    </row>
    <row r="2359" spans="1:21" ht="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 t="s">
        <v>7235</v>
      </c>
      <c r="M2359" t="b">
        <v>0</v>
      </c>
      <c r="N2359" t="s">
        <v>8275</v>
      </c>
      <c r="O2359" t="s">
        <v>8276</v>
      </c>
      <c r="P2359" s="9">
        <f t="shared" si="217"/>
        <v>0</v>
      </c>
      <c r="Q2359">
        <f t="shared" si="218"/>
        <v>0</v>
      </c>
      <c r="R2359">
        <f t="shared" si="222"/>
        <v>0</v>
      </c>
      <c r="S2359" s="12">
        <f t="shared" si="219"/>
        <v>42264.620115740734</v>
      </c>
      <c r="T2359" s="13">
        <f t="shared" si="220"/>
        <v>42294.620115740734</v>
      </c>
      <c r="U2359">
        <f t="shared" si="221"/>
        <v>2015</v>
      </c>
    </row>
    <row r="2360" spans="1:21" ht="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 t="s">
        <v>7235</v>
      </c>
      <c r="M2360" t="b">
        <v>0</v>
      </c>
      <c r="N2360" t="s">
        <v>8275</v>
      </c>
      <c r="O2360" t="s">
        <v>8276</v>
      </c>
      <c r="P2360" s="9">
        <f t="shared" si="217"/>
        <v>0</v>
      </c>
      <c r="Q2360">
        <f t="shared" si="218"/>
        <v>0</v>
      </c>
      <c r="R2360">
        <f t="shared" si="222"/>
        <v>0</v>
      </c>
      <c r="S2360" s="12">
        <f t="shared" si="219"/>
        <v>41978.930972222224</v>
      </c>
      <c r="T2360" s="13">
        <f t="shared" si="220"/>
        <v>42035.027083333334</v>
      </c>
      <c r="U2360">
        <f t="shared" si="221"/>
        <v>2014</v>
      </c>
    </row>
    <row r="2361" spans="1:21" ht="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 s="9">
        <f t="shared" si="217"/>
        <v>15</v>
      </c>
      <c r="Q2361">
        <f t="shared" si="218"/>
        <v>367</v>
      </c>
      <c r="R2361">
        <f t="shared" si="222"/>
        <v>0</v>
      </c>
      <c r="S2361" s="12">
        <f t="shared" si="219"/>
        <v>42159.649583333332</v>
      </c>
      <c r="T2361" s="13">
        <f t="shared" si="220"/>
        <v>42219.649583333332</v>
      </c>
      <c r="U2361">
        <f t="shared" si="221"/>
        <v>2015</v>
      </c>
    </row>
    <row r="2362" spans="1:21" ht="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 s="9">
        <f t="shared" si="217"/>
        <v>0</v>
      </c>
      <c r="Q2362">
        <f t="shared" si="218"/>
        <v>2</v>
      </c>
      <c r="R2362">
        <f t="shared" si="222"/>
        <v>0</v>
      </c>
      <c r="S2362" s="12">
        <f t="shared" si="219"/>
        <v>42377.70694444445</v>
      </c>
      <c r="T2362" s="13">
        <f t="shared" si="220"/>
        <v>42407.70694444445</v>
      </c>
      <c r="U2362">
        <f t="shared" si="221"/>
        <v>2016</v>
      </c>
    </row>
    <row r="2363" spans="1:21" ht="60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 t="s">
        <v>7235</v>
      </c>
      <c r="M2363" t="b">
        <v>0</v>
      </c>
      <c r="N2363" t="s">
        <v>8275</v>
      </c>
      <c r="O2363" t="s">
        <v>8276</v>
      </c>
      <c r="P2363" s="9">
        <f t="shared" si="217"/>
        <v>0</v>
      </c>
      <c r="Q2363">
        <f t="shared" si="218"/>
        <v>0</v>
      </c>
      <c r="R2363">
        <f t="shared" si="222"/>
        <v>1</v>
      </c>
      <c r="S2363" s="12">
        <f t="shared" si="219"/>
        <v>42466.858888888892</v>
      </c>
      <c r="T2363" s="13">
        <f t="shared" si="220"/>
        <v>42490.916666666672</v>
      </c>
      <c r="U2363">
        <f t="shared" si="221"/>
        <v>2016</v>
      </c>
    </row>
    <row r="2364" spans="1:21" ht="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 s="9">
        <f t="shared" si="217"/>
        <v>29</v>
      </c>
      <c r="Q2364">
        <f t="shared" si="218"/>
        <v>60</v>
      </c>
      <c r="R2364">
        <f t="shared" si="222"/>
        <v>1</v>
      </c>
      <c r="S2364" s="12">
        <f t="shared" si="219"/>
        <v>41954.688310185185</v>
      </c>
      <c r="T2364" s="13">
        <f t="shared" si="220"/>
        <v>41984.688310185185</v>
      </c>
      <c r="U2364">
        <f t="shared" si="221"/>
        <v>2014</v>
      </c>
    </row>
    <row r="2365" spans="1:21" ht="60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 t="s">
        <v>7235</v>
      </c>
      <c r="M2365" t="b">
        <v>0</v>
      </c>
      <c r="N2365" t="s">
        <v>8275</v>
      </c>
      <c r="O2365" t="s">
        <v>8276</v>
      </c>
      <c r="P2365" s="9">
        <f t="shared" si="217"/>
        <v>0</v>
      </c>
      <c r="Q2365">
        <f t="shared" si="218"/>
        <v>0</v>
      </c>
      <c r="R2365">
        <f t="shared" si="222"/>
        <v>0</v>
      </c>
      <c r="S2365" s="12">
        <f t="shared" si="219"/>
        <v>42322.011574074073</v>
      </c>
      <c r="T2365" s="13">
        <f t="shared" si="220"/>
        <v>42367.011574074073</v>
      </c>
      <c r="U2365">
        <f t="shared" si="221"/>
        <v>2015</v>
      </c>
    </row>
    <row r="2366" spans="1:21" ht="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 t="s">
        <v>7235</v>
      </c>
      <c r="M2366" t="b">
        <v>0</v>
      </c>
      <c r="N2366" t="s">
        <v>8275</v>
      </c>
      <c r="O2366" t="s">
        <v>8276</v>
      </c>
      <c r="P2366" s="9">
        <f t="shared" si="217"/>
        <v>0</v>
      </c>
      <c r="Q2366">
        <f t="shared" si="218"/>
        <v>0</v>
      </c>
      <c r="R2366">
        <f t="shared" si="222"/>
        <v>1</v>
      </c>
      <c r="S2366" s="12">
        <f t="shared" si="219"/>
        <v>42248.934675925921</v>
      </c>
      <c r="T2366" s="13">
        <f t="shared" si="220"/>
        <v>42303.934675925921</v>
      </c>
      <c r="U2366">
        <f t="shared" si="221"/>
        <v>2015</v>
      </c>
    </row>
    <row r="2367" spans="1:21" ht="60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 t="s">
        <v>7235</v>
      </c>
      <c r="M2367" t="b">
        <v>0</v>
      </c>
      <c r="N2367" t="s">
        <v>8275</v>
      </c>
      <c r="O2367" t="s">
        <v>8276</v>
      </c>
      <c r="P2367" s="9">
        <f t="shared" si="217"/>
        <v>0</v>
      </c>
      <c r="Q2367">
        <f t="shared" si="218"/>
        <v>0</v>
      </c>
      <c r="R2367">
        <f t="shared" si="222"/>
        <v>0</v>
      </c>
      <c r="S2367" s="12">
        <f t="shared" si="219"/>
        <v>42346.736400462964</v>
      </c>
      <c r="T2367" s="13">
        <f t="shared" si="220"/>
        <v>42386.958333333328</v>
      </c>
      <c r="U2367">
        <f t="shared" si="221"/>
        <v>2015</v>
      </c>
    </row>
    <row r="2368" spans="1:21" ht="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 s="9">
        <f t="shared" si="217"/>
        <v>11</v>
      </c>
      <c r="Q2368">
        <f t="shared" si="218"/>
        <v>97.41</v>
      </c>
      <c r="R2368">
        <f t="shared" si="222"/>
        <v>0</v>
      </c>
      <c r="S2368" s="12">
        <f t="shared" si="219"/>
        <v>42268.531631944439</v>
      </c>
      <c r="T2368" s="13">
        <f t="shared" si="220"/>
        <v>42298.531631944439</v>
      </c>
      <c r="U2368">
        <f t="shared" si="221"/>
        <v>2015</v>
      </c>
    </row>
    <row r="2369" spans="1:21" ht="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 s="9">
        <f t="shared" si="217"/>
        <v>1</v>
      </c>
      <c r="Q2369">
        <f t="shared" si="218"/>
        <v>47.86</v>
      </c>
      <c r="R2369">
        <f t="shared" si="222"/>
        <v>0</v>
      </c>
      <c r="S2369" s="12">
        <f t="shared" si="219"/>
        <v>42425.970092592594</v>
      </c>
      <c r="T2369" s="13">
        <f t="shared" si="220"/>
        <v>42485.928425925929</v>
      </c>
      <c r="U2369">
        <f t="shared" si="221"/>
        <v>2016</v>
      </c>
    </row>
    <row r="2370" spans="1:21" ht="60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 s="9">
        <f t="shared" ref="P2370:P2433" si="223">ROUND(E2370/D2370*100,0)</f>
        <v>0</v>
      </c>
      <c r="Q2370">
        <f t="shared" ref="Q2370:Q2433" si="224">IFERROR(ROUND(E2370/L2370,2),0)</f>
        <v>50</v>
      </c>
      <c r="R2370">
        <f t="shared" si="222"/>
        <v>0</v>
      </c>
      <c r="S2370" s="12">
        <f t="shared" ref="S2370:S2433" si="225">(((J2370/60)/60)/24)+DATE(1970,1,1)</f>
        <v>42063.721817129626</v>
      </c>
      <c r="T2370" s="13">
        <f t="shared" ref="T2370:T2433" si="226">(((I2370/60)/60)/24)+DATE(1970,1,1)</f>
        <v>42108.680150462969</v>
      </c>
      <c r="U2370">
        <f t="shared" ref="U2370:U2433" si="227">YEAR(S2370)</f>
        <v>2015</v>
      </c>
    </row>
    <row r="2371" spans="1:21" ht="60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 t="s">
        <v>7235</v>
      </c>
      <c r="M2371" t="b">
        <v>0</v>
      </c>
      <c r="N2371" t="s">
        <v>8275</v>
      </c>
      <c r="O2371" t="s">
        <v>8276</v>
      </c>
      <c r="P2371" s="9">
        <f t="shared" si="223"/>
        <v>0</v>
      </c>
      <c r="Q2371">
        <f t="shared" si="224"/>
        <v>0</v>
      </c>
      <c r="R2371">
        <f t="shared" si="222"/>
        <v>0</v>
      </c>
      <c r="S2371" s="12">
        <f t="shared" si="225"/>
        <v>42380.812627314815</v>
      </c>
      <c r="T2371" s="13">
        <f t="shared" si="226"/>
        <v>42410.812627314815</v>
      </c>
      <c r="U2371">
        <f t="shared" si="227"/>
        <v>2016</v>
      </c>
    </row>
    <row r="2372" spans="1:21" ht="60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 s="9">
        <f t="shared" si="223"/>
        <v>0</v>
      </c>
      <c r="Q2372">
        <f t="shared" si="224"/>
        <v>20.5</v>
      </c>
      <c r="R2372">
        <f t="shared" si="222"/>
        <v>0</v>
      </c>
      <c r="S2372" s="12">
        <f t="shared" si="225"/>
        <v>41961.18913194444</v>
      </c>
      <c r="T2372" s="13">
        <f t="shared" si="226"/>
        <v>41991.18913194444</v>
      </c>
      <c r="U2372">
        <f t="shared" si="227"/>
        <v>2014</v>
      </c>
    </row>
    <row r="2373" spans="1:21" ht="60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 t="s">
        <v>7235</v>
      </c>
      <c r="M2373" t="b">
        <v>0</v>
      </c>
      <c r="N2373" t="s">
        <v>8275</v>
      </c>
      <c r="O2373" t="s">
        <v>8276</v>
      </c>
      <c r="P2373" s="9">
        <f t="shared" si="223"/>
        <v>0</v>
      </c>
      <c r="Q2373">
        <f t="shared" si="224"/>
        <v>0</v>
      </c>
      <c r="R2373">
        <f t="shared" si="222"/>
        <v>0</v>
      </c>
      <c r="S2373" s="12">
        <f t="shared" si="225"/>
        <v>42150.777731481481</v>
      </c>
      <c r="T2373" s="13">
        <f t="shared" si="226"/>
        <v>42180.777731481481</v>
      </c>
      <c r="U2373">
        <f t="shared" si="227"/>
        <v>2015</v>
      </c>
    </row>
    <row r="2374" spans="1:21" ht="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 s="9">
        <f t="shared" si="223"/>
        <v>3</v>
      </c>
      <c r="Q2374">
        <f t="shared" si="224"/>
        <v>30</v>
      </c>
      <c r="R2374">
        <f t="shared" si="222"/>
        <v>0</v>
      </c>
      <c r="S2374" s="12">
        <f t="shared" si="225"/>
        <v>42088.069108796291</v>
      </c>
      <c r="T2374" s="13">
        <f t="shared" si="226"/>
        <v>42118.069108796291</v>
      </c>
      <c r="U2374">
        <f t="shared" si="227"/>
        <v>2015</v>
      </c>
    </row>
    <row r="2375" spans="1:21" ht="30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 s="9">
        <f t="shared" si="223"/>
        <v>0</v>
      </c>
      <c r="Q2375">
        <f t="shared" si="224"/>
        <v>50</v>
      </c>
      <c r="R2375">
        <f t="shared" si="222"/>
        <v>0</v>
      </c>
      <c r="S2375" s="12">
        <f t="shared" si="225"/>
        <v>42215.662314814821</v>
      </c>
      <c r="T2375" s="13">
        <f t="shared" si="226"/>
        <v>42245.662314814821</v>
      </c>
      <c r="U2375">
        <f t="shared" si="227"/>
        <v>2015</v>
      </c>
    </row>
    <row r="2376" spans="1:21" ht="60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 s="9">
        <f t="shared" si="223"/>
        <v>0</v>
      </c>
      <c r="Q2376">
        <f t="shared" si="224"/>
        <v>10</v>
      </c>
      <c r="R2376">
        <f t="shared" si="222"/>
        <v>0</v>
      </c>
      <c r="S2376" s="12">
        <f t="shared" si="225"/>
        <v>42017.843287037031</v>
      </c>
      <c r="T2376" s="13">
        <f t="shared" si="226"/>
        <v>42047.843287037031</v>
      </c>
      <c r="U2376">
        <f t="shared" si="227"/>
        <v>2015</v>
      </c>
    </row>
    <row r="2377" spans="1:21" ht="60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 t="s">
        <v>7235</v>
      </c>
      <c r="M2377" t="b">
        <v>0</v>
      </c>
      <c r="N2377" t="s">
        <v>8275</v>
      </c>
      <c r="O2377" t="s">
        <v>8276</v>
      </c>
      <c r="P2377" s="9">
        <f t="shared" si="223"/>
        <v>0</v>
      </c>
      <c r="Q2377">
        <f t="shared" si="224"/>
        <v>0</v>
      </c>
      <c r="R2377">
        <f t="shared" si="222"/>
        <v>0</v>
      </c>
      <c r="S2377" s="12">
        <f t="shared" si="225"/>
        <v>42592.836076388892</v>
      </c>
      <c r="T2377" s="13">
        <f t="shared" si="226"/>
        <v>42622.836076388892</v>
      </c>
      <c r="U2377">
        <f t="shared" si="227"/>
        <v>2016</v>
      </c>
    </row>
    <row r="2378" spans="1:21" ht="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 s="9">
        <f t="shared" si="223"/>
        <v>11</v>
      </c>
      <c r="Q2378">
        <f t="shared" si="224"/>
        <v>81.58</v>
      </c>
      <c r="R2378">
        <f t="shared" si="222"/>
        <v>0</v>
      </c>
      <c r="S2378" s="12">
        <f t="shared" si="225"/>
        <v>42318.925532407404</v>
      </c>
      <c r="T2378" s="13">
        <f t="shared" si="226"/>
        <v>42348.925532407404</v>
      </c>
      <c r="U2378">
        <f t="shared" si="227"/>
        <v>2015</v>
      </c>
    </row>
    <row r="2379" spans="1:21" ht="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 t="s">
        <v>7235</v>
      </c>
      <c r="M2379" t="b">
        <v>0</v>
      </c>
      <c r="N2379" t="s">
        <v>8275</v>
      </c>
      <c r="O2379" t="s">
        <v>8276</v>
      </c>
      <c r="P2379" s="9">
        <f t="shared" si="223"/>
        <v>0</v>
      </c>
      <c r="Q2379">
        <f t="shared" si="224"/>
        <v>0</v>
      </c>
      <c r="R2379">
        <f t="shared" si="222"/>
        <v>0</v>
      </c>
      <c r="S2379" s="12">
        <f t="shared" si="225"/>
        <v>42669.870173611111</v>
      </c>
      <c r="T2379" s="13">
        <f t="shared" si="226"/>
        <v>42699.911840277782</v>
      </c>
      <c r="U2379">
        <f t="shared" si="227"/>
        <v>2016</v>
      </c>
    </row>
    <row r="2380" spans="1:21" ht="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 t="s">
        <v>7235</v>
      </c>
      <c r="M2380" t="b">
        <v>0</v>
      </c>
      <c r="N2380" t="s">
        <v>8275</v>
      </c>
      <c r="O2380" t="s">
        <v>8276</v>
      </c>
      <c r="P2380" s="9">
        <f t="shared" si="223"/>
        <v>0</v>
      </c>
      <c r="Q2380">
        <f t="shared" si="224"/>
        <v>0</v>
      </c>
      <c r="R2380">
        <f t="shared" si="222"/>
        <v>0</v>
      </c>
      <c r="S2380" s="12">
        <f t="shared" si="225"/>
        <v>42213.013078703705</v>
      </c>
      <c r="T2380" s="13">
        <f t="shared" si="226"/>
        <v>42242.013078703705</v>
      </c>
      <c r="U2380">
        <f t="shared" si="227"/>
        <v>2015</v>
      </c>
    </row>
    <row r="2381" spans="1:21" ht="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 t="s">
        <v>7235</v>
      </c>
      <c r="M2381" t="b">
        <v>0</v>
      </c>
      <c r="N2381" t="s">
        <v>8275</v>
      </c>
      <c r="O2381" t="s">
        <v>8276</v>
      </c>
      <c r="P2381" s="9">
        <f t="shared" si="223"/>
        <v>0</v>
      </c>
      <c r="Q2381">
        <f t="shared" si="224"/>
        <v>0</v>
      </c>
      <c r="R2381">
        <f t="shared" si="222"/>
        <v>0</v>
      </c>
      <c r="S2381" s="12">
        <f t="shared" si="225"/>
        <v>42237.016388888893</v>
      </c>
      <c r="T2381" s="13">
        <f t="shared" si="226"/>
        <v>42282.016388888893</v>
      </c>
      <c r="U2381">
        <f t="shared" si="227"/>
        <v>2015</v>
      </c>
    </row>
    <row r="2382" spans="1:21" ht="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 s="9">
        <f t="shared" si="223"/>
        <v>0</v>
      </c>
      <c r="Q2382">
        <f t="shared" si="224"/>
        <v>18.329999999999998</v>
      </c>
      <c r="R2382">
        <f t="shared" si="222"/>
        <v>0</v>
      </c>
      <c r="S2382" s="12">
        <f t="shared" si="225"/>
        <v>42248.793310185181</v>
      </c>
      <c r="T2382" s="13">
        <f t="shared" si="226"/>
        <v>42278.793310185181</v>
      </c>
      <c r="U2382">
        <f t="shared" si="227"/>
        <v>2015</v>
      </c>
    </row>
    <row r="2383" spans="1:21" ht="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 s="9">
        <f t="shared" si="223"/>
        <v>2</v>
      </c>
      <c r="Q2383">
        <f t="shared" si="224"/>
        <v>224.43</v>
      </c>
      <c r="R2383">
        <f t="shared" si="222"/>
        <v>0</v>
      </c>
      <c r="S2383" s="12">
        <f t="shared" si="225"/>
        <v>42074.935740740737</v>
      </c>
      <c r="T2383" s="13">
        <f t="shared" si="226"/>
        <v>42104.935740740737</v>
      </c>
      <c r="U2383">
        <f t="shared" si="227"/>
        <v>2015</v>
      </c>
    </row>
    <row r="2384" spans="1:21" ht="60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 s="9">
        <f t="shared" si="223"/>
        <v>3</v>
      </c>
      <c r="Q2384">
        <f t="shared" si="224"/>
        <v>37.5</v>
      </c>
      <c r="R2384">
        <f t="shared" si="222"/>
        <v>0</v>
      </c>
      <c r="S2384" s="12">
        <f t="shared" si="225"/>
        <v>42195.187534722223</v>
      </c>
      <c r="T2384" s="13">
        <f t="shared" si="226"/>
        <v>42220.187534722223</v>
      </c>
      <c r="U2384">
        <f t="shared" si="227"/>
        <v>2015</v>
      </c>
    </row>
    <row r="2385" spans="1:21" ht="60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 s="9">
        <f t="shared" si="223"/>
        <v>4</v>
      </c>
      <c r="Q2385">
        <f t="shared" si="224"/>
        <v>145</v>
      </c>
      <c r="R2385">
        <f t="shared" si="222"/>
        <v>0</v>
      </c>
      <c r="S2385" s="12">
        <f t="shared" si="225"/>
        <v>42027.056793981479</v>
      </c>
      <c r="T2385" s="13">
        <f t="shared" si="226"/>
        <v>42057.056793981479</v>
      </c>
      <c r="U2385">
        <f t="shared" si="227"/>
        <v>2015</v>
      </c>
    </row>
    <row r="2386" spans="1:21" ht="60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 s="9">
        <f t="shared" si="223"/>
        <v>1</v>
      </c>
      <c r="Q2386">
        <f t="shared" si="224"/>
        <v>1</v>
      </c>
      <c r="R2386">
        <f t="shared" si="222"/>
        <v>0</v>
      </c>
      <c r="S2386" s="12">
        <f t="shared" si="225"/>
        <v>41927.067627314813</v>
      </c>
      <c r="T2386" s="13">
        <f t="shared" si="226"/>
        <v>41957.109293981484</v>
      </c>
      <c r="U2386">
        <f t="shared" si="227"/>
        <v>2014</v>
      </c>
    </row>
    <row r="2387" spans="1:21" ht="60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 s="9">
        <f t="shared" si="223"/>
        <v>1</v>
      </c>
      <c r="Q2387">
        <f t="shared" si="224"/>
        <v>112.57</v>
      </c>
      <c r="R2387">
        <f t="shared" si="222"/>
        <v>0</v>
      </c>
      <c r="S2387" s="12">
        <f t="shared" si="225"/>
        <v>42191.70175925926</v>
      </c>
      <c r="T2387" s="13">
        <f t="shared" si="226"/>
        <v>42221.70175925926</v>
      </c>
      <c r="U2387">
        <f t="shared" si="227"/>
        <v>2015</v>
      </c>
    </row>
    <row r="2388" spans="1:21" ht="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 t="s">
        <v>7235</v>
      </c>
      <c r="M2388" t="b">
        <v>0</v>
      </c>
      <c r="N2388" t="s">
        <v>8275</v>
      </c>
      <c r="O2388" t="s">
        <v>8276</v>
      </c>
      <c r="P2388" s="9">
        <f t="shared" si="223"/>
        <v>0</v>
      </c>
      <c r="Q2388">
        <f t="shared" si="224"/>
        <v>0</v>
      </c>
      <c r="R2388">
        <f t="shared" si="222"/>
        <v>0</v>
      </c>
      <c r="S2388" s="12">
        <f t="shared" si="225"/>
        <v>41954.838240740741</v>
      </c>
      <c r="T2388" s="13">
        <f t="shared" si="226"/>
        <v>42014.838240740741</v>
      </c>
      <c r="U2388">
        <f t="shared" si="227"/>
        <v>2014</v>
      </c>
    </row>
    <row r="2389" spans="1:21" ht="60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 s="9">
        <f t="shared" si="223"/>
        <v>1</v>
      </c>
      <c r="Q2389">
        <f t="shared" si="224"/>
        <v>342</v>
      </c>
      <c r="R2389">
        <f t="shared" si="222"/>
        <v>0</v>
      </c>
      <c r="S2389" s="12">
        <f t="shared" si="225"/>
        <v>42528.626620370371</v>
      </c>
      <c r="T2389" s="13">
        <f t="shared" si="226"/>
        <v>42573.626620370371</v>
      </c>
      <c r="U2389">
        <f t="shared" si="227"/>
        <v>2016</v>
      </c>
    </row>
    <row r="2390" spans="1:21" ht="60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 s="9">
        <f t="shared" si="223"/>
        <v>1</v>
      </c>
      <c r="Q2390">
        <f t="shared" si="224"/>
        <v>57.88</v>
      </c>
      <c r="R2390">
        <f t="shared" si="222"/>
        <v>0</v>
      </c>
      <c r="S2390" s="12">
        <f t="shared" si="225"/>
        <v>41989.853692129633</v>
      </c>
      <c r="T2390" s="13">
        <f t="shared" si="226"/>
        <v>42019.811805555553</v>
      </c>
      <c r="U2390">
        <f t="shared" si="227"/>
        <v>2014</v>
      </c>
    </row>
    <row r="2391" spans="1:21" ht="60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 s="9">
        <f t="shared" si="223"/>
        <v>0</v>
      </c>
      <c r="Q2391">
        <f t="shared" si="224"/>
        <v>30</v>
      </c>
      <c r="R2391">
        <f t="shared" si="222"/>
        <v>0</v>
      </c>
      <c r="S2391" s="12">
        <f t="shared" si="225"/>
        <v>42179.653379629628</v>
      </c>
      <c r="T2391" s="13">
        <f t="shared" si="226"/>
        <v>42210.915972222225</v>
      </c>
      <c r="U2391">
        <f t="shared" si="227"/>
        <v>2015</v>
      </c>
    </row>
    <row r="2392" spans="1:21" ht="60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 t="s">
        <v>7235</v>
      </c>
      <c r="M2392" t="b">
        <v>0</v>
      </c>
      <c r="N2392" t="s">
        <v>8275</v>
      </c>
      <c r="O2392" t="s">
        <v>8276</v>
      </c>
      <c r="P2392" s="9">
        <f t="shared" si="223"/>
        <v>0</v>
      </c>
      <c r="Q2392">
        <f t="shared" si="224"/>
        <v>0</v>
      </c>
      <c r="R2392">
        <f t="shared" si="222"/>
        <v>0</v>
      </c>
      <c r="S2392" s="12">
        <f t="shared" si="225"/>
        <v>41968.262314814812</v>
      </c>
      <c r="T2392" s="13">
        <f t="shared" si="226"/>
        <v>42008.262314814812</v>
      </c>
      <c r="U2392">
        <f t="shared" si="227"/>
        <v>2014</v>
      </c>
    </row>
    <row r="2393" spans="1:21" ht="30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 s="9">
        <f t="shared" si="223"/>
        <v>0</v>
      </c>
      <c r="Q2393">
        <f t="shared" si="224"/>
        <v>25</v>
      </c>
      <c r="R2393">
        <f t="shared" si="222"/>
        <v>0</v>
      </c>
      <c r="S2393" s="12">
        <f t="shared" si="225"/>
        <v>42064.794490740736</v>
      </c>
      <c r="T2393" s="13">
        <f t="shared" si="226"/>
        <v>42094.752824074079</v>
      </c>
      <c r="U2393">
        <f t="shared" si="227"/>
        <v>2015</v>
      </c>
    </row>
    <row r="2394" spans="1:21" ht="60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 t="s">
        <v>7235</v>
      </c>
      <c r="M2394" t="b">
        <v>0</v>
      </c>
      <c r="N2394" t="s">
        <v>8275</v>
      </c>
      <c r="O2394" t="s">
        <v>8276</v>
      </c>
      <c r="P2394" s="9">
        <f t="shared" si="223"/>
        <v>0</v>
      </c>
      <c r="Q2394">
        <f t="shared" si="224"/>
        <v>0</v>
      </c>
      <c r="R2394">
        <f t="shared" ref="R2394:R2457" si="228">IF(D2394&lt;1000,1,0)</f>
        <v>0</v>
      </c>
      <c r="S2394" s="12">
        <f t="shared" si="225"/>
        <v>42276.120636574073</v>
      </c>
      <c r="T2394" s="13">
        <f t="shared" si="226"/>
        <v>42306.120636574073</v>
      </c>
      <c r="U2394">
        <f t="shared" si="227"/>
        <v>2015</v>
      </c>
    </row>
    <row r="2395" spans="1:21" ht="60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 s="9">
        <f t="shared" si="223"/>
        <v>0</v>
      </c>
      <c r="Q2395">
        <f t="shared" si="224"/>
        <v>50</v>
      </c>
      <c r="R2395">
        <f t="shared" si="228"/>
        <v>0</v>
      </c>
      <c r="S2395" s="12">
        <f t="shared" si="225"/>
        <v>42194.648344907408</v>
      </c>
      <c r="T2395" s="13">
        <f t="shared" si="226"/>
        <v>42224.648344907408</v>
      </c>
      <c r="U2395">
        <f t="shared" si="227"/>
        <v>2015</v>
      </c>
    </row>
    <row r="2396" spans="1:21" ht="60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 s="9">
        <f t="shared" si="223"/>
        <v>0</v>
      </c>
      <c r="Q2396">
        <f t="shared" si="224"/>
        <v>1.5</v>
      </c>
      <c r="R2396">
        <f t="shared" si="228"/>
        <v>0</v>
      </c>
      <c r="S2396" s="12">
        <f t="shared" si="225"/>
        <v>42031.362187499995</v>
      </c>
      <c r="T2396" s="13">
        <f t="shared" si="226"/>
        <v>42061.362187499995</v>
      </c>
      <c r="U2396">
        <f t="shared" si="227"/>
        <v>2015</v>
      </c>
    </row>
    <row r="2397" spans="1:21" ht="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 t="s">
        <v>7235</v>
      </c>
      <c r="M2397" t="b">
        <v>0</v>
      </c>
      <c r="N2397" t="s">
        <v>8275</v>
      </c>
      <c r="O2397" t="s">
        <v>8276</v>
      </c>
      <c r="P2397" s="9">
        <f t="shared" si="223"/>
        <v>0</v>
      </c>
      <c r="Q2397">
        <f t="shared" si="224"/>
        <v>0</v>
      </c>
      <c r="R2397">
        <f t="shared" si="228"/>
        <v>0</v>
      </c>
      <c r="S2397" s="12">
        <f t="shared" si="225"/>
        <v>42717.121377314819</v>
      </c>
      <c r="T2397" s="13">
        <f t="shared" si="226"/>
        <v>42745.372916666667</v>
      </c>
      <c r="U2397">
        <f t="shared" si="227"/>
        <v>2016</v>
      </c>
    </row>
    <row r="2398" spans="1:21" ht="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 s="9">
        <f t="shared" si="223"/>
        <v>0</v>
      </c>
      <c r="Q2398">
        <f t="shared" si="224"/>
        <v>10</v>
      </c>
      <c r="R2398">
        <f t="shared" si="228"/>
        <v>0</v>
      </c>
      <c r="S2398" s="12">
        <f t="shared" si="225"/>
        <v>42262.849050925928</v>
      </c>
      <c r="T2398" s="13">
        <f t="shared" si="226"/>
        <v>42292.849050925928</v>
      </c>
      <c r="U2398">
        <f t="shared" si="227"/>
        <v>2015</v>
      </c>
    </row>
    <row r="2399" spans="1:21" ht="60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 t="s">
        <v>7235</v>
      </c>
      <c r="M2399" t="b">
        <v>0</v>
      </c>
      <c r="N2399" t="s">
        <v>8275</v>
      </c>
      <c r="O2399" t="s">
        <v>8276</v>
      </c>
      <c r="P2399" s="9">
        <f t="shared" si="223"/>
        <v>0</v>
      </c>
      <c r="Q2399">
        <f t="shared" si="224"/>
        <v>0</v>
      </c>
      <c r="R2399">
        <f t="shared" si="228"/>
        <v>0</v>
      </c>
      <c r="S2399" s="12">
        <f t="shared" si="225"/>
        <v>41976.88490740741</v>
      </c>
      <c r="T2399" s="13">
        <f t="shared" si="226"/>
        <v>42006.88490740741</v>
      </c>
      <c r="U2399">
        <f t="shared" si="227"/>
        <v>2014</v>
      </c>
    </row>
    <row r="2400" spans="1:21" ht="60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 t="s">
        <v>7235</v>
      </c>
      <c r="M2400" t="b">
        <v>0</v>
      </c>
      <c r="N2400" t="s">
        <v>8275</v>
      </c>
      <c r="O2400" t="s">
        <v>8276</v>
      </c>
      <c r="P2400" s="9">
        <f t="shared" si="223"/>
        <v>0</v>
      </c>
      <c r="Q2400">
        <f t="shared" si="224"/>
        <v>0</v>
      </c>
      <c r="R2400">
        <f t="shared" si="228"/>
        <v>0</v>
      </c>
      <c r="S2400" s="12">
        <f t="shared" si="225"/>
        <v>42157.916481481487</v>
      </c>
      <c r="T2400" s="13">
        <f t="shared" si="226"/>
        <v>42187.916481481487</v>
      </c>
      <c r="U2400">
        <f t="shared" si="227"/>
        <v>2015</v>
      </c>
    </row>
    <row r="2401" spans="1:21" ht="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 t="s">
        <v>7235</v>
      </c>
      <c r="M2401" t="b">
        <v>0</v>
      </c>
      <c r="N2401" t="s">
        <v>8275</v>
      </c>
      <c r="O2401" t="s">
        <v>8276</v>
      </c>
      <c r="P2401" s="9">
        <f t="shared" si="223"/>
        <v>0</v>
      </c>
      <c r="Q2401">
        <f t="shared" si="224"/>
        <v>0</v>
      </c>
      <c r="R2401">
        <f t="shared" si="228"/>
        <v>0</v>
      </c>
      <c r="S2401" s="12">
        <f t="shared" si="225"/>
        <v>41956.853078703702</v>
      </c>
      <c r="T2401" s="13">
        <f t="shared" si="226"/>
        <v>41991.853078703702</v>
      </c>
      <c r="U2401">
        <f t="shared" si="227"/>
        <v>2014</v>
      </c>
    </row>
    <row r="2402" spans="1:21" ht="60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 t="s">
        <v>7235</v>
      </c>
      <c r="M2402" t="b">
        <v>0</v>
      </c>
      <c r="N2402" t="s">
        <v>8275</v>
      </c>
      <c r="O2402" t="s">
        <v>8276</v>
      </c>
      <c r="P2402" s="9">
        <f t="shared" si="223"/>
        <v>0</v>
      </c>
      <c r="Q2402">
        <f t="shared" si="224"/>
        <v>0</v>
      </c>
      <c r="R2402">
        <f t="shared" si="228"/>
        <v>0</v>
      </c>
      <c r="S2402" s="12">
        <f t="shared" si="225"/>
        <v>42444.268101851849</v>
      </c>
      <c r="T2402" s="13">
        <f t="shared" si="226"/>
        <v>42474.268101851849</v>
      </c>
      <c r="U2402">
        <f t="shared" si="227"/>
        <v>2016</v>
      </c>
    </row>
    <row r="2403" spans="1:21" ht="60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 s="9">
        <f t="shared" si="223"/>
        <v>1</v>
      </c>
      <c r="Q2403">
        <f t="shared" si="224"/>
        <v>22.33</v>
      </c>
      <c r="R2403">
        <f t="shared" si="228"/>
        <v>0</v>
      </c>
      <c r="S2403" s="12">
        <f t="shared" si="225"/>
        <v>42374.822870370372</v>
      </c>
      <c r="T2403" s="13">
        <f t="shared" si="226"/>
        <v>42434.822870370372</v>
      </c>
      <c r="U2403">
        <f t="shared" si="227"/>
        <v>2016</v>
      </c>
    </row>
    <row r="2404" spans="1:21" ht="30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 s="9">
        <f t="shared" si="223"/>
        <v>0</v>
      </c>
      <c r="Q2404">
        <f t="shared" si="224"/>
        <v>52</v>
      </c>
      <c r="R2404">
        <f t="shared" si="228"/>
        <v>0</v>
      </c>
      <c r="S2404" s="12">
        <f t="shared" si="225"/>
        <v>42107.679756944446</v>
      </c>
      <c r="T2404" s="13">
        <f t="shared" si="226"/>
        <v>42137.679756944446</v>
      </c>
      <c r="U2404">
        <f t="shared" si="227"/>
        <v>2015</v>
      </c>
    </row>
    <row r="2405" spans="1:21" ht="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 s="9">
        <f t="shared" si="223"/>
        <v>17</v>
      </c>
      <c r="Q2405">
        <f t="shared" si="224"/>
        <v>16.829999999999998</v>
      </c>
      <c r="R2405">
        <f t="shared" si="228"/>
        <v>0</v>
      </c>
      <c r="S2405" s="12">
        <f t="shared" si="225"/>
        <v>42399.882615740738</v>
      </c>
      <c r="T2405" s="13">
        <f t="shared" si="226"/>
        <v>42459.840949074074</v>
      </c>
      <c r="U2405">
        <f t="shared" si="227"/>
        <v>2016</v>
      </c>
    </row>
    <row r="2406" spans="1:21" ht="60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 t="s">
        <v>7235</v>
      </c>
      <c r="M2406" t="b">
        <v>0</v>
      </c>
      <c r="N2406" t="s">
        <v>8292</v>
      </c>
      <c r="O2406" t="s">
        <v>8293</v>
      </c>
      <c r="P2406" s="9">
        <f t="shared" si="223"/>
        <v>0</v>
      </c>
      <c r="Q2406">
        <f t="shared" si="224"/>
        <v>0</v>
      </c>
      <c r="R2406">
        <f t="shared" si="228"/>
        <v>0</v>
      </c>
      <c r="S2406" s="12">
        <f t="shared" si="225"/>
        <v>42342.03943287037</v>
      </c>
      <c r="T2406" s="13">
        <f t="shared" si="226"/>
        <v>42372.03943287037</v>
      </c>
      <c r="U2406">
        <f t="shared" si="227"/>
        <v>2015</v>
      </c>
    </row>
    <row r="2407" spans="1:21" ht="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 s="9">
        <f t="shared" si="223"/>
        <v>23</v>
      </c>
      <c r="Q2407">
        <f t="shared" si="224"/>
        <v>56.3</v>
      </c>
      <c r="R2407">
        <f t="shared" si="228"/>
        <v>0</v>
      </c>
      <c r="S2407" s="12">
        <f t="shared" si="225"/>
        <v>42595.585358796292</v>
      </c>
      <c r="T2407" s="13">
        <f t="shared" si="226"/>
        <v>42616.585358796292</v>
      </c>
      <c r="U2407">
        <f t="shared" si="227"/>
        <v>2016</v>
      </c>
    </row>
    <row r="2408" spans="1:21" ht="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 s="9">
        <f t="shared" si="223"/>
        <v>41</v>
      </c>
      <c r="Q2408">
        <f t="shared" si="224"/>
        <v>84.06</v>
      </c>
      <c r="R2408">
        <f t="shared" si="228"/>
        <v>0</v>
      </c>
      <c r="S2408" s="12">
        <f t="shared" si="225"/>
        <v>41983.110995370371</v>
      </c>
      <c r="T2408" s="13">
        <f t="shared" si="226"/>
        <v>42023.110995370371</v>
      </c>
      <c r="U2408">
        <f t="shared" si="227"/>
        <v>2014</v>
      </c>
    </row>
    <row r="2409" spans="1:21" ht="60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 s="9">
        <f t="shared" si="223"/>
        <v>25</v>
      </c>
      <c r="Q2409">
        <f t="shared" si="224"/>
        <v>168.39</v>
      </c>
      <c r="R2409">
        <f t="shared" si="228"/>
        <v>0</v>
      </c>
      <c r="S2409" s="12">
        <f t="shared" si="225"/>
        <v>42082.575555555552</v>
      </c>
      <c r="T2409" s="13">
        <f t="shared" si="226"/>
        <v>42105.25</v>
      </c>
      <c r="U2409">
        <f t="shared" si="227"/>
        <v>2015</v>
      </c>
    </row>
    <row r="2410" spans="1:21" ht="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 s="9">
        <f t="shared" si="223"/>
        <v>0</v>
      </c>
      <c r="Q2410">
        <f t="shared" si="224"/>
        <v>15</v>
      </c>
      <c r="R2410">
        <f t="shared" si="228"/>
        <v>0</v>
      </c>
      <c r="S2410" s="12">
        <f t="shared" si="225"/>
        <v>41919.140706018516</v>
      </c>
      <c r="T2410" s="13">
        <f t="shared" si="226"/>
        <v>41949.182372685187</v>
      </c>
      <c r="U2410">
        <f t="shared" si="227"/>
        <v>2014</v>
      </c>
    </row>
    <row r="2411" spans="1:21" ht="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 s="9">
        <f t="shared" si="223"/>
        <v>2</v>
      </c>
      <c r="Q2411">
        <f t="shared" si="224"/>
        <v>76.67</v>
      </c>
      <c r="R2411">
        <f t="shared" si="228"/>
        <v>0</v>
      </c>
      <c r="S2411" s="12">
        <f t="shared" si="225"/>
        <v>42204.875868055555</v>
      </c>
      <c r="T2411" s="13">
        <f t="shared" si="226"/>
        <v>42234.875868055555</v>
      </c>
      <c r="U2411">
        <f t="shared" si="227"/>
        <v>2015</v>
      </c>
    </row>
    <row r="2412" spans="1:21" ht="60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 t="s">
        <v>7235</v>
      </c>
      <c r="M2412" t="b">
        <v>0</v>
      </c>
      <c r="N2412" t="s">
        <v>8292</v>
      </c>
      <c r="O2412" t="s">
        <v>8293</v>
      </c>
      <c r="P2412" s="9">
        <f t="shared" si="223"/>
        <v>0</v>
      </c>
      <c r="Q2412">
        <f t="shared" si="224"/>
        <v>0</v>
      </c>
      <c r="R2412">
        <f t="shared" si="228"/>
        <v>0</v>
      </c>
      <c r="S2412" s="12">
        <f t="shared" si="225"/>
        <v>42224.408275462964</v>
      </c>
      <c r="T2412" s="13">
        <f t="shared" si="226"/>
        <v>42254.408275462964</v>
      </c>
      <c r="U2412">
        <f t="shared" si="227"/>
        <v>2015</v>
      </c>
    </row>
    <row r="2413" spans="1:21" ht="60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 s="9">
        <f t="shared" si="223"/>
        <v>1</v>
      </c>
      <c r="Q2413">
        <f t="shared" si="224"/>
        <v>50.33</v>
      </c>
      <c r="R2413">
        <f t="shared" si="228"/>
        <v>0</v>
      </c>
      <c r="S2413" s="12">
        <f t="shared" si="225"/>
        <v>42211.732430555552</v>
      </c>
      <c r="T2413" s="13">
        <f t="shared" si="226"/>
        <v>42241.732430555552</v>
      </c>
      <c r="U2413">
        <f t="shared" si="227"/>
        <v>2015</v>
      </c>
    </row>
    <row r="2414" spans="1:21" ht="60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 t="s">
        <v>7235</v>
      </c>
      <c r="M2414" t="b">
        <v>0</v>
      </c>
      <c r="N2414" t="s">
        <v>8292</v>
      </c>
      <c r="O2414" t="s">
        <v>8293</v>
      </c>
      <c r="P2414" s="9">
        <f t="shared" si="223"/>
        <v>0</v>
      </c>
      <c r="Q2414">
        <f t="shared" si="224"/>
        <v>0</v>
      </c>
      <c r="R2414">
        <f t="shared" si="228"/>
        <v>0</v>
      </c>
      <c r="S2414" s="12">
        <f t="shared" si="225"/>
        <v>42655.736956018518</v>
      </c>
      <c r="T2414" s="13">
        <f t="shared" si="226"/>
        <v>42700.778622685189</v>
      </c>
      <c r="U2414">
        <f t="shared" si="227"/>
        <v>2016</v>
      </c>
    </row>
    <row r="2415" spans="1:21" ht="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 s="9">
        <f t="shared" si="223"/>
        <v>1</v>
      </c>
      <c r="Q2415">
        <f t="shared" si="224"/>
        <v>8.33</v>
      </c>
      <c r="R2415">
        <f t="shared" si="228"/>
        <v>0</v>
      </c>
      <c r="S2415" s="12">
        <f t="shared" si="225"/>
        <v>41760.10974537037</v>
      </c>
      <c r="T2415" s="13">
        <f t="shared" si="226"/>
        <v>41790.979166666664</v>
      </c>
      <c r="U2415">
        <f t="shared" si="227"/>
        <v>2014</v>
      </c>
    </row>
    <row r="2416" spans="1:21" ht="60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 s="9">
        <f t="shared" si="223"/>
        <v>3</v>
      </c>
      <c r="Q2416">
        <f t="shared" si="224"/>
        <v>35.380000000000003</v>
      </c>
      <c r="R2416">
        <f t="shared" si="228"/>
        <v>0</v>
      </c>
      <c r="S2416" s="12">
        <f t="shared" si="225"/>
        <v>42198.695138888885</v>
      </c>
      <c r="T2416" s="13">
        <f t="shared" si="226"/>
        <v>42238.165972222225</v>
      </c>
      <c r="U2416">
        <f t="shared" si="227"/>
        <v>2015</v>
      </c>
    </row>
    <row r="2417" spans="1:21" ht="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 s="9">
        <f t="shared" si="223"/>
        <v>1</v>
      </c>
      <c r="Q2417">
        <f t="shared" si="224"/>
        <v>55.83</v>
      </c>
      <c r="R2417">
        <f t="shared" si="228"/>
        <v>0</v>
      </c>
      <c r="S2417" s="12">
        <f t="shared" si="225"/>
        <v>42536.862800925926</v>
      </c>
      <c r="T2417" s="13">
        <f t="shared" si="226"/>
        <v>42566.862800925926</v>
      </c>
      <c r="U2417">
        <f t="shared" si="227"/>
        <v>2016</v>
      </c>
    </row>
    <row r="2418" spans="1:21" ht="60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 s="9">
        <f t="shared" si="223"/>
        <v>0</v>
      </c>
      <c r="Q2418">
        <f t="shared" si="224"/>
        <v>5</v>
      </c>
      <c r="R2418">
        <f t="shared" si="228"/>
        <v>0</v>
      </c>
      <c r="S2418" s="12">
        <f t="shared" si="225"/>
        <v>42019.737766203703</v>
      </c>
      <c r="T2418" s="13">
        <f t="shared" si="226"/>
        <v>42077.625</v>
      </c>
      <c r="U2418">
        <f t="shared" si="227"/>
        <v>2015</v>
      </c>
    </row>
    <row r="2419" spans="1:21" ht="60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 t="s">
        <v>7235</v>
      </c>
      <c r="M2419" t="b">
        <v>0</v>
      </c>
      <c r="N2419" t="s">
        <v>8292</v>
      </c>
      <c r="O2419" t="s">
        <v>8293</v>
      </c>
      <c r="P2419" s="9">
        <f t="shared" si="223"/>
        <v>0</v>
      </c>
      <c r="Q2419">
        <f t="shared" si="224"/>
        <v>0</v>
      </c>
      <c r="R2419">
        <f t="shared" si="228"/>
        <v>0</v>
      </c>
      <c r="S2419" s="12">
        <f t="shared" si="225"/>
        <v>41831.884108796294</v>
      </c>
      <c r="T2419" s="13">
        <f t="shared" si="226"/>
        <v>41861.884108796294</v>
      </c>
      <c r="U2419">
        <f t="shared" si="227"/>
        <v>2014</v>
      </c>
    </row>
    <row r="2420" spans="1:2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 s="9">
        <f t="shared" si="223"/>
        <v>0</v>
      </c>
      <c r="Q2420">
        <f t="shared" si="224"/>
        <v>1</v>
      </c>
      <c r="R2420">
        <f t="shared" si="228"/>
        <v>0</v>
      </c>
      <c r="S2420" s="12">
        <f t="shared" si="225"/>
        <v>42027.856990740736</v>
      </c>
      <c r="T2420" s="13">
        <f t="shared" si="226"/>
        <v>42087.815324074079</v>
      </c>
      <c r="U2420">
        <f t="shared" si="227"/>
        <v>2015</v>
      </c>
    </row>
    <row r="2421" spans="1:21" ht="60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 t="s">
        <v>7235</v>
      </c>
      <c r="M2421" t="b">
        <v>0</v>
      </c>
      <c r="N2421" t="s">
        <v>8292</v>
      </c>
      <c r="O2421" t="s">
        <v>8293</v>
      </c>
      <c r="P2421" s="9">
        <f t="shared" si="223"/>
        <v>0</v>
      </c>
      <c r="Q2421">
        <f t="shared" si="224"/>
        <v>0</v>
      </c>
      <c r="R2421">
        <f t="shared" si="228"/>
        <v>0</v>
      </c>
      <c r="S2421" s="12">
        <f t="shared" si="225"/>
        <v>41993.738298611104</v>
      </c>
      <c r="T2421" s="13">
        <f t="shared" si="226"/>
        <v>42053.738298611104</v>
      </c>
      <c r="U2421">
        <f t="shared" si="227"/>
        <v>2014</v>
      </c>
    </row>
    <row r="2422" spans="1:21" ht="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 s="9">
        <f t="shared" si="223"/>
        <v>15</v>
      </c>
      <c r="Q2422">
        <f t="shared" si="224"/>
        <v>69.47</v>
      </c>
      <c r="R2422">
        <f t="shared" si="228"/>
        <v>0</v>
      </c>
      <c r="S2422" s="12">
        <f t="shared" si="225"/>
        <v>41893.028877314813</v>
      </c>
      <c r="T2422" s="13">
        <f t="shared" si="226"/>
        <v>41953.070543981477</v>
      </c>
      <c r="U2422">
        <f t="shared" si="227"/>
        <v>2014</v>
      </c>
    </row>
    <row r="2423" spans="1:21" ht="30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 s="9">
        <f t="shared" si="223"/>
        <v>0</v>
      </c>
      <c r="Q2423">
        <f t="shared" si="224"/>
        <v>1</v>
      </c>
      <c r="R2423">
        <f t="shared" si="228"/>
        <v>0</v>
      </c>
      <c r="S2423" s="12">
        <f t="shared" si="225"/>
        <v>42026.687453703707</v>
      </c>
      <c r="T2423" s="13">
        <f t="shared" si="226"/>
        <v>42056.687453703707</v>
      </c>
      <c r="U2423">
        <f t="shared" si="227"/>
        <v>2015</v>
      </c>
    </row>
    <row r="2424" spans="1:21" ht="30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 s="9">
        <f t="shared" si="223"/>
        <v>0</v>
      </c>
      <c r="Q2424">
        <f t="shared" si="224"/>
        <v>1</v>
      </c>
      <c r="R2424">
        <f t="shared" si="228"/>
        <v>1</v>
      </c>
      <c r="S2424" s="12">
        <f t="shared" si="225"/>
        <v>42044.724953703699</v>
      </c>
      <c r="T2424" s="13">
        <f t="shared" si="226"/>
        <v>42074.683287037042</v>
      </c>
      <c r="U2424">
        <f t="shared" si="227"/>
        <v>2015</v>
      </c>
    </row>
    <row r="2425" spans="1:21" ht="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 s="9">
        <f t="shared" si="223"/>
        <v>0</v>
      </c>
      <c r="Q2425">
        <f t="shared" si="224"/>
        <v>8</v>
      </c>
      <c r="R2425">
        <f t="shared" si="228"/>
        <v>0</v>
      </c>
      <c r="S2425" s="12">
        <f t="shared" si="225"/>
        <v>41974.704745370371</v>
      </c>
      <c r="T2425" s="13">
        <f t="shared" si="226"/>
        <v>42004.704745370371</v>
      </c>
      <c r="U2425">
        <f t="shared" si="227"/>
        <v>2014</v>
      </c>
    </row>
    <row r="2426" spans="1:21" ht="30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 s="9">
        <f t="shared" si="223"/>
        <v>1</v>
      </c>
      <c r="Q2426">
        <f t="shared" si="224"/>
        <v>34.44</v>
      </c>
      <c r="R2426">
        <f t="shared" si="228"/>
        <v>0</v>
      </c>
      <c r="S2426" s="12">
        <f t="shared" si="225"/>
        <v>41909.892453703702</v>
      </c>
      <c r="T2426" s="13">
        <f t="shared" si="226"/>
        <v>41939.892453703702</v>
      </c>
      <c r="U2426">
        <f t="shared" si="227"/>
        <v>2014</v>
      </c>
    </row>
    <row r="2427" spans="1:21" ht="60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 s="9">
        <f t="shared" si="223"/>
        <v>0</v>
      </c>
      <c r="Q2427">
        <f t="shared" si="224"/>
        <v>1</v>
      </c>
      <c r="R2427">
        <f t="shared" si="228"/>
        <v>0</v>
      </c>
      <c r="S2427" s="12">
        <f t="shared" si="225"/>
        <v>42502.913761574076</v>
      </c>
      <c r="T2427" s="13">
        <f t="shared" si="226"/>
        <v>42517.919444444444</v>
      </c>
      <c r="U2427">
        <f t="shared" si="227"/>
        <v>2016</v>
      </c>
    </row>
    <row r="2428" spans="1:21" ht="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 t="s">
        <v>7235</v>
      </c>
      <c r="M2428" t="b">
        <v>0</v>
      </c>
      <c r="N2428" t="s">
        <v>8292</v>
      </c>
      <c r="O2428" t="s">
        <v>8293</v>
      </c>
      <c r="P2428" s="9">
        <f t="shared" si="223"/>
        <v>0</v>
      </c>
      <c r="Q2428">
        <f t="shared" si="224"/>
        <v>0</v>
      </c>
      <c r="R2428">
        <f t="shared" si="228"/>
        <v>0</v>
      </c>
      <c r="S2428" s="12">
        <f t="shared" si="225"/>
        <v>42164.170046296291</v>
      </c>
      <c r="T2428" s="13">
        <f t="shared" si="226"/>
        <v>42224.170046296291</v>
      </c>
      <c r="U2428">
        <f t="shared" si="227"/>
        <v>2015</v>
      </c>
    </row>
    <row r="2429" spans="1:21" ht="30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 s="9">
        <f t="shared" si="223"/>
        <v>0</v>
      </c>
      <c r="Q2429">
        <f t="shared" si="224"/>
        <v>1</v>
      </c>
      <c r="R2429">
        <f t="shared" si="228"/>
        <v>0</v>
      </c>
      <c r="S2429" s="12">
        <f t="shared" si="225"/>
        <v>42412.318668981476</v>
      </c>
      <c r="T2429" s="13">
        <f t="shared" si="226"/>
        <v>42452.277002314819</v>
      </c>
      <c r="U2429">
        <f t="shared" si="227"/>
        <v>2016</v>
      </c>
    </row>
    <row r="2430" spans="1:21" ht="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 s="9">
        <f t="shared" si="223"/>
        <v>0</v>
      </c>
      <c r="Q2430">
        <f t="shared" si="224"/>
        <v>1</v>
      </c>
      <c r="R2430">
        <f t="shared" si="228"/>
        <v>0</v>
      </c>
      <c r="S2430" s="12">
        <f t="shared" si="225"/>
        <v>42045.784155092595</v>
      </c>
      <c r="T2430" s="13">
        <f t="shared" si="226"/>
        <v>42075.742488425924</v>
      </c>
      <c r="U2430">
        <f t="shared" si="227"/>
        <v>2015</v>
      </c>
    </row>
    <row r="2431" spans="1:21" ht="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 s="9">
        <f t="shared" si="223"/>
        <v>1</v>
      </c>
      <c r="Q2431">
        <f t="shared" si="224"/>
        <v>501.25</v>
      </c>
      <c r="R2431">
        <f t="shared" si="228"/>
        <v>0</v>
      </c>
      <c r="S2431" s="12">
        <f t="shared" si="225"/>
        <v>42734.879236111112</v>
      </c>
      <c r="T2431" s="13">
        <f t="shared" si="226"/>
        <v>42771.697222222225</v>
      </c>
      <c r="U2431">
        <f t="shared" si="227"/>
        <v>2016</v>
      </c>
    </row>
    <row r="2432" spans="1:21" ht="60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 s="9">
        <f t="shared" si="223"/>
        <v>1</v>
      </c>
      <c r="Q2432">
        <f t="shared" si="224"/>
        <v>10.5</v>
      </c>
      <c r="R2432">
        <f t="shared" si="228"/>
        <v>0</v>
      </c>
      <c r="S2432" s="12">
        <f t="shared" si="225"/>
        <v>42382.130833333329</v>
      </c>
      <c r="T2432" s="13">
        <f t="shared" si="226"/>
        <v>42412.130833333329</v>
      </c>
      <c r="U2432">
        <f t="shared" si="227"/>
        <v>2016</v>
      </c>
    </row>
    <row r="2433" spans="1:21" ht="30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 s="9">
        <f t="shared" si="223"/>
        <v>0</v>
      </c>
      <c r="Q2433">
        <f t="shared" si="224"/>
        <v>1</v>
      </c>
      <c r="R2433">
        <f t="shared" si="228"/>
        <v>0</v>
      </c>
      <c r="S2433" s="12">
        <f t="shared" si="225"/>
        <v>42489.099687499998</v>
      </c>
      <c r="T2433" s="13">
        <f t="shared" si="226"/>
        <v>42549.099687499998</v>
      </c>
      <c r="U2433">
        <f t="shared" si="227"/>
        <v>2016</v>
      </c>
    </row>
    <row r="2434" spans="1:21" ht="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 s="9">
        <f t="shared" ref="P2434:P2497" si="229">ROUND(E2434/D2434*100,0)</f>
        <v>0</v>
      </c>
      <c r="Q2434">
        <f t="shared" ref="Q2434:Q2497" si="230">IFERROR(ROUND(E2434/L2434,2),0)</f>
        <v>1</v>
      </c>
      <c r="R2434">
        <f t="shared" si="228"/>
        <v>0</v>
      </c>
      <c r="S2434" s="12">
        <f t="shared" ref="S2434:S2497" si="231">(((J2434/60)/60)/24)+DATE(1970,1,1)</f>
        <v>42041.218715277777</v>
      </c>
      <c r="T2434" s="13">
        <f t="shared" ref="T2434:T2497" si="232">(((I2434/60)/60)/24)+DATE(1970,1,1)</f>
        <v>42071.218715277777</v>
      </c>
      <c r="U2434">
        <f t="shared" ref="U2434:U2497" si="233">YEAR(S2434)</f>
        <v>2015</v>
      </c>
    </row>
    <row r="2435" spans="1:21" ht="60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 t="s">
        <v>7235</v>
      </c>
      <c r="M2435" t="b">
        <v>0</v>
      </c>
      <c r="N2435" t="s">
        <v>8292</v>
      </c>
      <c r="O2435" t="s">
        <v>8293</v>
      </c>
      <c r="P2435" s="9">
        <f t="shared" si="229"/>
        <v>0</v>
      </c>
      <c r="Q2435">
        <f t="shared" si="230"/>
        <v>0</v>
      </c>
      <c r="R2435">
        <f t="shared" si="228"/>
        <v>0</v>
      </c>
      <c r="S2435" s="12">
        <f t="shared" si="231"/>
        <v>42397.89980324074</v>
      </c>
      <c r="T2435" s="13">
        <f t="shared" si="232"/>
        <v>42427.89980324074</v>
      </c>
      <c r="U2435">
        <f t="shared" si="233"/>
        <v>2016</v>
      </c>
    </row>
    <row r="2436" spans="1:21" ht="60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 s="9">
        <f t="shared" si="229"/>
        <v>0</v>
      </c>
      <c r="Q2436">
        <f t="shared" si="230"/>
        <v>13</v>
      </c>
      <c r="R2436">
        <f t="shared" si="228"/>
        <v>0</v>
      </c>
      <c r="S2436" s="12">
        <f t="shared" si="231"/>
        <v>42180.18604166666</v>
      </c>
      <c r="T2436" s="13">
        <f t="shared" si="232"/>
        <v>42220.18604166666</v>
      </c>
      <c r="U2436">
        <f t="shared" si="233"/>
        <v>2015</v>
      </c>
    </row>
    <row r="2437" spans="1:21" ht="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 s="9">
        <f t="shared" si="229"/>
        <v>0</v>
      </c>
      <c r="Q2437">
        <f t="shared" si="230"/>
        <v>306</v>
      </c>
      <c r="R2437">
        <f t="shared" si="228"/>
        <v>0</v>
      </c>
      <c r="S2437" s="12">
        <f t="shared" si="231"/>
        <v>42252.277615740735</v>
      </c>
      <c r="T2437" s="13">
        <f t="shared" si="232"/>
        <v>42282.277615740735</v>
      </c>
      <c r="U2437">
        <f t="shared" si="233"/>
        <v>2015</v>
      </c>
    </row>
    <row r="2438" spans="1:21" ht="60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 s="9">
        <f t="shared" si="229"/>
        <v>0</v>
      </c>
      <c r="Q2438">
        <f t="shared" si="230"/>
        <v>22.5</v>
      </c>
      <c r="R2438">
        <f t="shared" si="228"/>
        <v>0</v>
      </c>
      <c r="S2438" s="12">
        <f t="shared" si="231"/>
        <v>42338.615393518514</v>
      </c>
      <c r="T2438" s="13">
        <f t="shared" si="232"/>
        <v>42398.615393518514</v>
      </c>
      <c r="U2438">
        <f t="shared" si="233"/>
        <v>2015</v>
      </c>
    </row>
    <row r="2439" spans="1:21" ht="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 t="s">
        <v>7235</v>
      </c>
      <c r="M2439" t="b">
        <v>0</v>
      </c>
      <c r="N2439" t="s">
        <v>8292</v>
      </c>
      <c r="O2439" t="s">
        <v>8293</v>
      </c>
      <c r="P2439" s="9">
        <f t="shared" si="229"/>
        <v>0</v>
      </c>
      <c r="Q2439">
        <f t="shared" si="230"/>
        <v>0</v>
      </c>
      <c r="R2439">
        <f t="shared" si="228"/>
        <v>0</v>
      </c>
      <c r="S2439" s="12">
        <f t="shared" si="231"/>
        <v>42031.965138888889</v>
      </c>
      <c r="T2439" s="13">
        <f t="shared" si="232"/>
        <v>42080.75</v>
      </c>
      <c r="U2439">
        <f t="shared" si="233"/>
        <v>2015</v>
      </c>
    </row>
    <row r="2440" spans="1:21" ht="60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 s="9">
        <f t="shared" si="229"/>
        <v>0</v>
      </c>
      <c r="Q2440">
        <f t="shared" si="230"/>
        <v>50</v>
      </c>
      <c r="R2440">
        <f t="shared" si="228"/>
        <v>0</v>
      </c>
      <c r="S2440" s="12">
        <f t="shared" si="231"/>
        <v>42285.91506944444</v>
      </c>
      <c r="T2440" s="13">
        <f t="shared" si="232"/>
        <v>42345.956736111111</v>
      </c>
      <c r="U2440">
        <f t="shared" si="233"/>
        <v>2015</v>
      </c>
    </row>
    <row r="2441" spans="1:21" ht="60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 t="s">
        <v>7235</v>
      </c>
      <c r="M2441" t="b">
        <v>0</v>
      </c>
      <c r="N2441" t="s">
        <v>8292</v>
      </c>
      <c r="O2441" t="s">
        <v>8293</v>
      </c>
      <c r="P2441" s="9">
        <f t="shared" si="229"/>
        <v>0</v>
      </c>
      <c r="Q2441">
        <f t="shared" si="230"/>
        <v>0</v>
      </c>
      <c r="R2441">
        <f t="shared" si="228"/>
        <v>0</v>
      </c>
      <c r="S2441" s="12">
        <f t="shared" si="231"/>
        <v>42265.818622685183</v>
      </c>
      <c r="T2441" s="13">
        <f t="shared" si="232"/>
        <v>42295.818622685183</v>
      </c>
      <c r="U2441">
        <f t="shared" si="233"/>
        <v>2015</v>
      </c>
    </row>
    <row r="2442" spans="1:21" ht="30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 s="9">
        <f t="shared" si="229"/>
        <v>0</v>
      </c>
      <c r="Q2442">
        <f t="shared" si="230"/>
        <v>5</v>
      </c>
      <c r="R2442">
        <f t="shared" si="228"/>
        <v>0</v>
      </c>
      <c r="S2442" s="12">
        <f t="shared" si="231"/>
        <v>42383.899456018517</v>
      </c>
      <c r="T2442" s="13">
        <f t="shared" si="232"/>
        <v>42413.899456018517</v>
      </c>
      <c r="U2442">
        <f t="shared" si="233"/>
        <v>2016</v>
      </c>
    </row>
    <row r="2443" spans="1:21" ht="30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 s="9">
        <f t="shared" si="229"/>
        <v>108</v>
      </c>
      <c r="Q2443">
        <f t="shared" si="230"/>
        <v>74.23</v>
      </c>
      <c r="R2443">
        <f t="shared" si="228"/>
        <v>0</v>
      </c>
      <c r="S2443" s="12">
        <f t="shared" si="231"/>
        <v>42187.125625000001</v>
      </c>
      <c r="T2443" s="13">
        <f t="shared" si="232"/>
        <v>42208.207638888889</v>
      </c>
      <c r="U2443">
        <f t="shared" si="233"/>
        <v>2015</v>
      </c>
    </row>
    <row r="2444" spans="1:21" ht="30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 s="9">
        <f t="shared" si="229"/>
        <v>126</v>
      </c>
      <c r="Q2444">
        <f t="shared" si="230"/>
        <v>81.25</v>
      </c>
      <c r="R2444">
        <f t="shared" si="228"/>
        <v>0</v>
      </c>
      <c r="S2444" s="12">
        <f t="shared" si="231"/>
        <v>42052.666990740734</v>
      </c>
      <c r="T2444" s="13">
        <f t="shared" si="232"/>
        <v>42082.625324074077</v>
      </c>
      <c r="U2444">
        <f t="shared" si="233"/>
        <v>2015</v>
      </c>
    </row>
    <row r="2445" spans="1:21" ht="60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 s="9">
        <f t="shared" si="229"/>
        <v>203</v>
      </c>
      <c r="Q2445">
        <f t="shared" si="230"/>
        <v>130.22999999999999</v>
      </c>
      <c r="R2445">
        <f t="shared" si="228"/>
        <v>0</v>
      </c>
      <c r="S2445" s="12">
        <f t="shared" si="231"/>
        <v>41836.625254629631</v>
      </c>
      <c r="T2445" s="13">
        <f t="shared" si="232"/>
        <v>41866.625254629631</v>
      </c>
      <c r="U2445">
        <f t="shared" si="233"/>
        <v>2014</v>
      </c>
    </row>
    <row r="2446" spans="1:21" ht="60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 s="9">
        <f t="shared" si="229"/>
        <v>109</v>
      </c>
      <c r="Q2446">
        <f t="shared" si="230"/>
        <v>53.41</v>
      </c>
      <c r="R2446">
        <f t="shared" si="228"/>
        <v>0</v>
      </c>
      <c r="S2446" s="12">
        <f t="shared" si="231"/>
        <v>42485.754525462966</v>
      </c>
      <c r="T2446" s="13">
        <f t="shared" si="232"/>
        <v>42515.754525462966</v>
      </c>
      <c r="U2446">
        <f t="shared" si="233"/>
        <v>2016</v>
      </c>
    </row>
    <row r="2447" spans="1:21" ht="60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 s="9">
        <f t="shared" si="229"/>
        <v>173</v>
      </c>
      <c r="Q2447">
        <f t="shared" si="230"/>
        <v>75.13</v>
      </c>
      <c r="R2447">
        <f t="shared" si="228"/>
        <v>0</v>
      </c>
      <c r="S2447" s="12">
        <f t="shared" si="231"/>
        <v>42243.190057870372</v>
      </c>
      <c r="T2447" s="13">
        <f t="shared" si="232"/>
        <v>42273.190057870372</v>
      </c>
      <c r="U2447">
        <f t="shared" si="233"/>
        <v>2015</v>
      </c>
    </row>
    <row r="2448" spans="1:21" ht="60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 s="9">
        <f t="shared" si="229"/>
        <v>168</v>
      </c>
      <c r="Q2448">
        <f t="shared" si="230"/>
        <v>75.67</v>
      </c>
      <c r="R2448">
        <f t="shared" si="228"/>
        <v>0</v>
      </c>
      <c r="S2448" s="12">
        <f t="shared" si="231"/>
        <v>42670.602673611109</v>
      </c>
      <c r="T2448" s="13">
        <f t="shared" si="232"/>
        <v>42700.64434027778</v>
      </c>
      <c r="U2448">
        <f t="shared" si="233"/>
        <v>2016</v>
      </c>
    </row>
    <row r="2449" spans="1:21" ht="60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 s="9">
        <f t="shared" si="229"/>
        <v>427</v>
      </c>
      <c r="Q2449">
        <f t="shared" si="230"/>
        <v>31.69</v>
      </c>
      <c r="R2449">
        <f t="shared" si="228"/>
        <v>0</v>
      </c>
      <c r="S2449" s="12">
        <f t="shared" si="231"/>
        <v>42654.469826388886</v>
      </c>
      <c r="T2449" s="13">
        <f t="shared" si="232"/>
        <v>42686.166666666672</v>
      </c>
      <c r="U2449">
        <f t="shared" si="233"/>
        <v>2016</v>
      </c>
    </row>
    <row r="2450" spans="1:21" ht="60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 s="9">
        <f t="shared" si="229"/>
        <v>108</v>
      </c>
      <c r="Q2450">
        <f t="shared" si="230"/>
        <v>47.78</v>
      </c>
      <c r="R2450">
        <f t="shared" si="228"/>
        <v>1</v>
      </c>
      <c r="S2450" s="12">
        <f t="shared" si="231"/>
        <v>42607.316122685181</v>
      </c>
      <c r="T2450" s="13">
        <f t="shared" si="232"/>
        <v>42613.233333333337</v>
      </c>
      <c r="U2450">
        <f t="shared" si="233"/>
        <v>2016</v>
      </c>
    </row>
    <row r="2451" spans="1:21" ht="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 s="9">
        <f t="shared" si="229"/>
        <v>108</v>
      </c>
      <c r="Q2451">
        <f t="shared" si="230"/>
        <v>90</v>
      </c>
      <c r="R2451">
        <f t="shared" si="228"/>
        <v>0</v>
      </c>
      <c r="S2451" s="12">
        <f t="shared" si="231"/>
        <v>41943.142534722225</v>
      </c>
      <c r="T2451" s="13">
        <f t="shared" si="232"/>
        <v>41973.184201388889</v>
      </c>
      <c r="U2451">
        <f t="shared" si="233"/>
        <v>2014</v>
      </c>
    </row>
    <row r="2452" spans="1:21" ht="60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 s="9">
        <f t="shared" si="229"/>
        <v>102</v>
      </c>
      <c r="Q2452">
        <f t="shared" si="230"/>
        <v>149.31</v>
      </c>
      <c r="R2452">
        <f t="shared" si="228"/>
        <v>0</v>
      </c>
      <c r="S2452" s="12">
        <f t="shared" si="231"/>
        <v>41902.07240740741</v>
      </c>
      <c r="T2452" s="13">
        <f t="shared" si="232"/>
        <v>41940.132638888892</v>
      </c>
      <c r="U2452">
        <f t="shared" si="233"/>
        <v>2014</v>
      </c>
    </row>
    <row r="2453" spans="1:21" ht="60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 s="9">
        <f t="shared" si="229"/>
        <v>115</v>
      </c>
      <c r="Q2453">
        <f t="shared" si="230"/>
        <v>62.07</v>
      </c>
      <c r="R2453">
        <f t="shared" si="228"/>
        <v>0</v>
      </c>
      <c r="S2453" s="12">
        <f t="shared" si="231"/>
        <v>42779.908449074079</v>
      </c>
      <c r="T2453" s="13">
        <f t="shared" si="232"/>
        <v>42799.908449074079</v>
      </c>
      <c r="U2453">
        <f t="shared" si="233"/>
        <v>2017</v>
      </c>
    </row>
    <row r="2454" spans="1:21" ht="60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 s="9">
        <f t="shared" si="229"/>
        <v>134</v>
      </c>
      <c r="Q2454">
        <f t="shared" si="230"/>
        <v>53.4</v>
      </c>
      <c r="R2454">
        <f t="shared" si="228"/>
        <v>1</v>
      </c>
      <c r="S2454" s="12">
        <f t="shared" si="231"/>
        <v>42338.84375</v>
      </c>
      <c r="T2454" s="13">
        <f t="shared" si="232"/>
        <v>42367.958333333328</v>
      </c>
      <c r="U2454">
        <f t="shared" si="233"/>
        <v>2015</v>
      </c>
    </row>
    <row r="2455" spans="1:21" ht="60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 s="9">
        <f t="shared" si="229"/>
        <v>155</v>
      </c>
      <c r="Q2455">
        <f t="shared" si="230"/>
        <v>69.27</v>
      </c>
      <c r="R2455">
        <f t="shared" si="228"/>
        <v>0</v>
      </c>
      <c r="S2455" s="12">
        <f t="shared" si="231"/>
        <v>42738.692233796297</v>
      </c>
      <c r="T2455" s="13">
        <f t="shared" si="232"/>
        <v>42768.692233796297</v>
      </c>
      <c r="U2455">
        <f t="shared" si="233"/>
        <v>2017</v>
      </c>
    </row>
    <row r="2456" spans="1:21" ht="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 s="9">
        <f t="shared" si="229"/>
        <v>101</v>
      </c>
      <c r="Q2456">
        <f t="shared" si="230"/>
        <v>271.51</v>
      </c>
      <c r="R2456">
        <f t="shared" si="228"/>
        <v>0</v>
      </c>
      <c r="S2456" s="12">
        <f t="shared" si="231"/>
        <v>42770.201481481476</v>
      </c>
      <c r="T2456" s="13">
        <f t="shared" si="232"/>
        <v>42805.201481481476</v>
      </c>
      <c r="U2456">
        <f t="shared" si="233"/>
        <v>2017</v>
      </c>
    </row>
    <row r="2457" spans="1:21" ht="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 s="9">
        <f t="shared" si="229"/>
        <v>182</v>
      </c>
      <c r="Q2457">
        <f t="shared" si="230"/>
        <v>34.130000000000003</v>
      </c>
      <c r="R2457">
        <f t="shared" si="228"/>
        <v>1</v>
      </c>
      <c r="S2457" s="12">
        <f t="shared" si="231"/>
        <v>42452.781828703708</v>
      </c>
      <c r="T2457" s="13">
        <f t="shared" si="232"/>
        <v>42480.781828703708</v>
      </c>
      <c r="U2457">
        <f t="shared" si="233"/>
        <v>2016</v>
      </c>
    </row>
    <row r="2458" spans="1:21" ht="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 s="9">
        <f t="shared" si="229"/>
        <v>181</v>
      </c>
      <c r="Q2458">
        <f t="shared" si="230"/>
        <v>40.49</v>
      </c>
      <c r="R2458">
        <f t="shared" ref="R2458:R2521" si="234">IF(D2458&lt;1000,1,0)</f>
        <v>0</v>
      </c>
      <c r="S2458" s="12">
        <f t="shared" si="231"/>
        <v>42761.961099537039</v>
      </c>
      <c r="T2458" s="13">
        <f t="shared" si="232"/>
        <v>42791.961099537039</v>
      </c>
      <c r="U2458">
        <f t="shared" si="233"/>
        <v>2017</v>
      </c>
    </row>
    <row r="2459" spans="1:21" ht="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 s="9">
        <f t="shared" si="229"/>
        <v>102</v>
      </c>
      <c r="Q2459">
        <f t="shared" si="230"/>
        <v>189.76</v>
      </c>
      <c r="R2459">
        <f t="shared" si="234"/>
        <v>0</v>
      </c>
      <c r="S2459" s="12">
        <f t="shared" si="231"/>
        <v>42423.602500000001</v>
      </c>
      <c r="T2459" s="13">
        <f t="shared" si="232"/>
        <v>42453.560833333337</v>
      </c>
      <c r="U2459">
        <f t="shared" si="233"/>
        <v>2016</v>
      </c>
    </row>
    <row r="2460" spans="1:21" ht="60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 s="9">
        <f t="shared" si="229"/>
        <v>110</v>
      </c>
      <c r="Q2460">
        <f t="shared" si="230"/>
        <v>68.86</v>
      </c>
      <c r="R2460">
        <f t="shared" si="234"/>
        <v>0</v>
      </c>
      <c r="S2460" s="12">
        <f t="shared" si="231"/>
        <v>42495.871736111112</v>
      </c>
      <c r="T2460" s="13">
        <f t="shared" si="232"/>
        <v>42530.791666666672</v>
      </c>
      <c r="U2460">
        <f t="shared" si="233"/>
        <v>2016</v>
      </c>
    </row>
    <row r="2461" spans="1:21" ht="60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 s="9">
        <f t="shared" si="229"/>
        <v>102</v>
      </c>
      <c r="Q2461">
        <f t="shared" si="230"/>
        <v>108.78</v>
      </c>
      <c r="R2461">
        <f t="shared" si="234"/>
        <v>0</v>
      </c>
      <c r="S2461" s="12">
        <f t="shared" si="231"/>
        <v>42407.637557870374</v>
      </c>
      <c r="T2461" s="13">
        <f t="shared" si="232"/>
        <v>42452.595891203702</v>
      </c>
      <c r="U2461">
        <f t="shared" si="233"/>
        <v>2016</v>
      </c>
    </row>
    <row r="2462" spans="1:21" ht="60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 s="9">
        <f t="shared" si="229"/>
        <v>101</v>
      </c>
      <c r="Q2462">
        <f t="shared" si="230"/>
        <v>125.99</v>
      </c>
      <c r="R2462">
        <f t="shared" si="234"/>
        <v>0</v>
      </c>
      <c r="S2462" s="12">
        <f t="shared" si="231"/>
        <v>42704.187118055561</v>
      </c>
      <c r="T2462" s="13">
        <f t="shared" si="232"/>
        <v>42738.178472222222</v>
      </c>
      <c r="U2462">
        <f t="shared" si="233"/>
        <v>2016</v>
      </c>
    </row>
    <row r="2463" spans="1:21" ht="60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 s="9">
        <f t="shared" si="229"/>
        <v>104</v>
      </c>
      <c r="Q2463">
        <f t="shared" si="230"/>
        <v>90.52</v>
      </c>
      <c r="R2463">
        <f t="shared" si="234"/>
        <v>0</v>
      </c>
      <c r="S2463" s="12">
        <f t="shared" si="231"/>
        <v>40784.012696759259</v>
      </c>
      <c r="T2463" s="13">
        <f t="shared" si="232"/>
        <v>40817.125</v>
      </c>
      <c r="U2463">
        <f t="shared" si="233"/>
        <v>2011</v>
      </c>
    </row>
    <row r="2464" spans="1:21" ht="60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 s="9">
        <f t="shared" si="229"/>
        <v>111</v>
      </c>
      <c r="Q2464">
        <f t="shared" si="230"/>
        <v>28.88</v>
      </c>
      <c r="R2464">
        <f t="shared" si="234"/>
        <v>0</v>
      </c>
      <c r="S2464" s="12">
        <f t="shared" si="231"/>
        <v>41089.186296296299</v>
      </c>
      <c r="T2464" s="13">
        <f t="shared" si="232"/>
        <v>41109.186296296299</v>
      </c>
      <c r="U2464">
        <f t="shared" si="233"/>
        <v>2012</v>
      </c>
    </row>
    <row r="2465" spans="1:21" ht="30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 s="9">
        <f t="shared" si="229"/>
        <v>116</v>
      </c>
      <c r="Q2465">
        <f t="shared" si="230"/>
        <v>31</v>
      </c>
      <c r="R2465">
        <f t="shared" si="234"/>
        <v>0</v>
      </c>
      <c r="S2465" s="12">
        <f t="shared" si="231"/>
        <v>41341.111400462964</v>
      </c>
      <c r="T2465" s="13">
        <f t="shared" si="232"/>
        <v>41380.791666666664</v>
      </c>
      <c r="U2465">
        <f t="shared" si="233"/>
        <v>2013</v>
      </c>
    </row>
    <row r="2466" spans="1:21" ht="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 s="9">
        <f t="shared" si="229"/>
        <v>111</v>
      </c>
      <c r="Q2466">
        <f t="shared" si="230"/>
        <v>51.67</v>
      </c>
      <c r="R2466">
        <f t="shared" si="234"/>
        <v>0</v>
      </c>
      <c r="S2466" s="12">
        <f t="shared" si="231"/>
        <v>42248.90042824074</v>
      </c>
      <c r="T2466" s="13">
        <f t="shared" si="232"/>
        <v>42277.811805555553</v>
      </c>
      <c r="U2466">
        <f t="shared" si="233"/>
        <v>2015</v>
      </c>
    </row>
    <row r="2467" spans="1:21" ht="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 s="9">
        <f t="shared" si="229"/>
        <v>180</v>
      </c>
      <c r="Q2467">
        <f t="shared" si="230"/>
        <v>26.27</v>
      </c>
      <c r="R2467">
        <f t="shared" si="234"/>
        <v>1</v>
      </c>
      <c r="S2467" s="12">
        <f t="shared" si="231"/>
        <v>41145.719305555554</v>
      </c>
      <c r="T2467" s="13">
        <f t="shared" si="232"/>
        <v>41175.719305555554</v>
      </c>
      <c r="U2467">
        <f t="shared" si="233"/>
        <v>2012</v>
      </c>
    </row>
    <row r="2468" spans="1:21" ht="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 s="9">
        <f t="shared" si="229"/>
        <v>100</v>
      </c>
      <c r="Q2468">
        <f t="shared" si="230"/>
        <v>48.08</v>
      </c>
      <c r="R2468">
        <f t="shared" si="234"/>
        <v>0</v>
      </c>
      <c r="S2468" s="12">
        <f t="shared" si="231"/>
        <v>41373.102465277778</v>
      </c>
      <c r="T2468" s="13">
        <f t="shared" si="232"/>
        <v>41403.102465277778</v>
      </c>
      <c r="U2468">
        <f t="shared" si="233"/>
        <v>2013</v>
      </c>
    </row>
    <row r="2469" spans="1:21" ht="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 s="9">
        <f t="shared" si="229"/>
        <v>119</v>
      </c>
      <c r="Q2469">
        <f t="shared" si="230"/>
        <v>27.56</v>
      </c>
      <c r="R2469">
        <f t="shared" si="234"/>
        <v>0</v>
      </c>
      <c r="S2469" s="12">
        <f t="shared" si="231"/>
        <v>41025.874201388891</v>
      </c>
      <c r="T2469" s="13">
        <f t="shared" si="232"/>
        <v>41039.708333333336</v>
      </c>
      <c r="U2469">
        <f t="shared" si="233"/>
        <v>2012</v>
      </c>
    </row>
    <row r="2470" spans="1:21" ht="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 s="9">
        <f t="shared" si="229"/>
        <v>107</v>
      </c>
      <c r="Q2470">
        <f t="shared" si="230"/>
        <v>36.97</v>
      </c>
      <c r="R2470">
        <f t="shared" si="234"/>
        <v>0</v>
      </c>
      <c r="S2470" s="12">
        <f t="shared" si="231"/>
        <v>41174.154178240737</v>
      </c>
      <c r="T2470" s="13">
        <f t="shared" si="232"/>
        <v>41210.208333333336</v>
      </c>
      <c r="U2470">
        <f t="shared" si="233"/>
        <v>2012</v>
      </c>
    </row>
    <row r="2471" spans="1:21" ht="60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 s="9">
        <f t="shared" si="229"/>
        <v>114</v>
      </c>
      <c r="Q2471">
        <f t="shared" si="230"/>
        <v>29.02</v>
      </c>
      <c r="R2471">
        <f t="shared" si="234"/>
        <v>0</v>
      </c>
      <c r="S2471" s="12">
        <f t="shared" si="231"/>
        <v>40557.429733796293</v>
      </c>
      <c r="T2471" s="13">
        <f t="shared" si="232"/>
        <v>40582.429733796293</v>
      </c>
      <c r="U2471">
        <f t="shared" si="233"/>
        <v>2011</v>
      </c>
    </row>
    <row r="2472" spans="1:21" ht="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 s="9">
        <f t="shared" si="229"/>
        <v>103</v>
      </c>
      <c r="Q2472">
        <f t="shared" si="230"/>
        <v>28.66</v>
      </c>
      <c r="R2472">
        <f t="shared" si="234"/>
        <v>0</v>
      </c>
      <c r="S2472" s="12">
        <f t="shared" si="231"/>
        <v>41023.07471064815</v>
      </c>
      <c r="T2472" s="13">
        <f t="shared" si="232"/>
        <v>41053.07471064815</v>
      </c>
      <c r="U2472">
        <f t="shared" si="233"/>
        <v>2012</v>
      </c>
    </row>
    <row r="2473" spans="1:21" ht="60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 s="9">
        <f t="shared" si="229"/>
        <v>128</v>
      </c>
      <c r="Q2473">
        <f t="shared" si="230"/>
        <v>37.65</v>
      </c>
      <c r="R2473">
        <f t="shared" si="234"/>
        <v>1</v>
      </c>
      <c r="S2473" s="12">
        <f t="shared" si="231"/>
        <v>40893.992962962962</v>
      </c>
      <c r="T2473" s="13">
        <f t="shared" si="232"/>
        <v>40933.992962962962</v>
      </c>
      <c r="U2473">
        <f t="shared" si="233"/>
        <v>2011</v>
      </c>
    </row>
    <row r="2474" spans="1:21" ht="60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 s="9">
        <f t="shared" si="229"/>
        <v>136</v>
      </c>
      <c r="Q2474">
        <f t="shared" si="230"/>
        <v>97.9</v>
      </c>
      <c r="R2474">
        <f t="shared" si="234"/>
        <v>0</v>
      </c>
      <c r="S2474" s="12">
        <f t="shared" si="231"/>
        <v>40354.11550925926</v>
      </c>
      <c r="T2474" s="13">
        <f t="shared" si="232"/>
        <v>40425.043749999997</v>
      </c>
      <c r="U2474">
        <f t="shared" si="233"/>
        <v>2010</v>
      </c>
    </row>
    <row r="2475" spans="1:21" ht="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 s="9">
        <f t="shared" si="229"/>
        <v>100</v>
      </c>
      <c r="Q2475">
        <f t="shared" si="230"/>
        <v>42.55</v>
      </c>
      <c r="R2475">
        <f t="shared" si="234"/>
        <v>0</v>
      </c>
      <c r="S2475" s="12">
        <f t="shared" si="231"/>
        <v>41193.748483796298</v>
      </c>
      <c r="T2475" s="13">
        <f t="shared" si="232"/>
        <v>41223.790150462963</v>
      </c>
      <c r="U2475">
        <f t="shared" si="233"/>
        <v>2012</v>
      </c>
    </row>
    <row r="2476" spans="1:21" ht="60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 s="9">
        <f t="shared" si="229"/>
        <v>100</v>
      </c>
      <c r="Q2476">
        <f t="shared" si="230"/>
        <v>131.58000000000001</v>
      </c>
      <c r="R2476">
        <f t="shared" si="234"/>
        <v>0</v>
      </c>
      <c r="S2476" s="12">
        <f t="shared" si="231"/>
        <v>40417.011296296296</v>
      </c>
      <c r="T2476" s="13">
        <f t="shared" si="232"/>
        <v>40462.011296296296</v>
      </c>
      <c r="U2476">
        <f t="shared" si="233"/>
        <v>2010</v>
      </c>
    </row>
    <row r="2477" spans="1:21" ht="30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 s="9">
        <f t="shared" si="229"/>
        <v>105</v>
      </c>
      <c r="Q2477">
        <f t="shared" si="230"/>
        <v>32.32</v>
      </c>
      <c r="R2477">
        <f t="shared" si="234"/>
        <v>0</v>
      </c>
      <c r="S2477" s="12">
        <f t="shared" si="231"/>
        <v>40310.287673611114</v>
      </c>
      <c r="T2477" s="13">
        <f t="shared" si="232"/>
        <v>40369.916666666664</v>
      </c>
      <c r="U2477">
        <f t="shared" si="233"/>
        <v>2010</v>
      </c>
    </row>
    <row r="2478" spans="1:21" ht="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 s="9">
        <f t="shared" si="229"/>
        <v>105</v>
      </c>
      <c r="Q2478">
        <f t="shared" si="230"/>
        <v>61.1</v>
      </c>
      <c r="R2478">
        <f t="shared" si="234"/>
        <v>0</v>
      </c>
      <c r="S2478" s="12">
        <f t="shared" si="231"/>
        <v>41913.328356481477</v>
      </c>
      <c r="T2478" s="13">
        <f t="shared" si="232"/>
        <v>41946.370023148149</v>
      </c>
      <c r="U2478">
        <f t="shared" si="233"/>
        <v>2014</v>
      </c>
    </row>
    <row r="2479" spans="1:21" ht="30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 s="9">
        <f t="shared" si="229"/>
        <v>171</v>
      </c>
      <c r="Q2479">
        <f t="shared" si="230"/>
        <v>31.34</v>
      </c>
      <c r="R2479">
        <f t="shared" si="234"/>
        <v>1</v>
      </c>
      <c r="S2479" s="12">
        <f t="shared" si="231"/>
        <v>41088.691493055558</v>
      </c>
      <c r="T2479" s="13">
        <f t="shared" si="232"/>
        <v>41133.691493055558</v>
      </c>
      <c r="U2479">
        <f t="shared" si="233"/>
        <v>2012</v>
      </c>
    </row>
    <row r="2480" spans="1:21" ht="60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 s="9">
        <f t="shared" si="229"/>
        <v>128</v>
      </c>
      <c r="Q2480">
        <f t="shared" si="230"/>
        <v>129.11000000000001</v>
      </c>
      <c r="R2480">
        <f t="shared" si="234"/>
        <v>0</v>
      </c>
      <c r="S2480" s="12">
        <f t="shared" si="231"/>
        <v>41257.950381944444</v>
      </c>
      <c r="T2480" s="13">
        <f t="shared" si="232"/>
        <v>41287.950381944444</v>
      </c>
      <c r="U2480">
        <f t="shared" si="233"/>
        <v>2012</v>
      </c>
    </row>
    <row r="2481" spans="1:21" ht="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 s="9">
        <f t="shared" si="229"/>
        <v>133</v>
      </c>
      <c r="Q2481">
        <f t="shared" si="230"/>
        <v>25.02</v>
      </c>
      <c r="R2481">
        <f t="shared" si="234"/>
        <v>1</v>
      </c>
      <c r="S2481" s="12">
        <f t="shared" si="231"/>
        <v>41107.726782407408</v>
      </c>
      <c r="T2481" s="13">
        <f t="shared" si="232"/>
        <v>41118.083333333336</v>
      </c>
      <c r="U2481">
        <f t="shared" si="233"/>
        <v>2012</v>
      </c>
    </row>
    <row r="2482" spans="1:21" ht="60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 s="9">
        <f t="shared" si="229"/>
        <v>100</v>
      </c>
      <c r="Q2482">
        <f t="shared" si="230"/>
        <v>250</v>
      </c>
      <c r="R2482">
        <f t="shared" si="234"/>
        <v>0</v>
      </c>
      <c r="S2482" s="12">
        <f t="shared" si="231"/>
        <v>42227.936157407406</v>
      </c>
      <c r="T2482" s="13">
        <f t="shared" si="232"/>
        <v>42287.936157407406</v>
      </c>
      <c r="U2482">
        <f t="shared" si="233"/>
        <v>2015</v>
      </c>
    </row>
    <row r="2483" spans="1:21" ht="60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 s="9">
        <f t="shared" si="229"/>
        <v>113</v>
      </c>
      <c r="Q2483">
        <f t="shared" si="230"/>
        <v>47.54</v>
      </c>
      <c r="R2483">
        <f t="shared" si="234"/>
        <v>0</v>
      </c>
      <c r="S2483" s="12">
        <f t="shared" si="231"/>
        <v>40999.645925925928</v>
      </c>
      <c r="T2483" s="13">
        <f t="shared" si="232"/>
        <v>41029.645925925928</v>
      </c>
      <c r="U2483">
        <f t="shared" si="233"/>
        <v>2012</v>
      </c>
    </row>
    <row r="2484" spans="1:21" ht="60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 s="9">
        <f t="shared" si="229"/>
        <v>100</v>
      </c>
      <c r="Q2484">
        <f t="shared" si="230"/>
        <v>40.04</v>
      </c>
      <c r="R2484">
        <f t="shared" si="234"/>
        <v>0</v>
      </c>
      <c r="S2484" s="12">
        <f t="shared" si="231"/>
        <v>40711.782210648147</v>
      </c>
      <c r="T2484" s="13">
        <f t="shared" si="232"/>
        <v>40756.782210648147</v>
      </c>
      <c r="U2484">
        <f t="shared" si="233"/>
        <v>2011</v>
      </c>
    </row>
    <row r="2485" spans="1:21" ht="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 s="9">
        <f t="shared" si="229"/>
        <v>114</v>
      </c>
      <c r="Q2485">
        <f t="shared" si="230"/>
        <v>65.84</v>
      </c>
      <c r="R2485">
        <f t="shared" si="234"/>
        <v>0</v>
      </c>
      <c r="S2485" s="12">
        <f t="shared" si="231"/>
        <v>40970.750034722223</v>
      </c>
      <c r="T2485" s="13">
        <f t="shared" si="232"/>
        <v>41030.708368055559</v>
      </c>
      <c r="U2485">
        <f t="shared" si="233"/>
        <v>2012</v>
      </c>
    </row>
    <row r="2486" spans="1:21" ht="60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 s="9">
        <f t="shared" si="229"/>
        <v>119</v>
      </c>
      <c r="Q2486">
        <f t="shared" si="230"/>
        <v>46.4</v>
      </c>
      <c r="R2486">
        <f t="shared" si="234"/>
        <v>0</v>
      </c>
      <c r="S2486" s="12">
        <f t="shared" si="231"/>
        <v>40771.916701388887</v>
      </c>
      <c r="T2486" s="13">
        <f t="shared" si="232"/>
        <v>40801.916701388887</v>
      </c>
      <c r="U2486">
        <f t="shared" si="233"/>
        <v>2011</v>
      </c>
    </row>
    <row r="2487" spans="1:21" ht="60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 s="9">
        <f t="shared" si="229"/>
        <v>103</v>
      </c>
      <c r="Q2487">
        <f t="shared" si="230"/>
        <v>50.37</v>
      </c>
      <c r="R2487">
        <f t="shared" si="234"/>
        <v>0</v>
      </c>
      <c r="S2487" s="12">
        <f t="shared" si="231"/>
        <v>40793.998599537037</v>
      </c>
      <c r="T2487" s="13">
        <f t="shared" si="232"/>
        <v>40828.998599537037</v>
      </c>
      <c r="U2487">
        <f t="shared" si="233"/>
        <v>2011</v>
      </c>
    </row>
    <row r="2488" spans="1:21" ht="60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 s="9">
        <f t="shared" si="229"/>
        <v>266</v>
      </c>
      <c r="Q2488">
        <f t="shared" si="230"/>
        <v>26.57</v>
      </c>
      <c r="R2488">
        <f t="shared" si="234"/>
        <v>1</v>
      </c>
      <c r="S2488" s="12">
        <f t="shared" si="231"/>
        <v>40991.708055555559</v>
      </c>
      <c r="T2488" s="13">
        <f t="shared" si="232"/>
        <v>41021.708055555559</v>
      </c>
      <c r="U2488">
        <f t="shared" si="233"/>
        <v>2012</v>
      </c>
    </row>
    <row r="2489" spans="1:21" ht="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 s="9">
        <f t="shared" si="229"/>
        <v>100</v>
      </c>
      <c r="Q2489">
        <f t="shared" si="230"/>
        <v>39.49</v>
      </c>
      <c r="R2489">
        <f t="shared" si="234"/>
        <v>0</v>
      </c>
      <c r="S2489" s="12">
        <f t="shared" si="231"/>
        <v>41026.083298611113</v>
      </c>
      <c r="T2489" s="13">
        <f t="shared" si="232"/>
        <v>41056.083298611113</v>
      </c>
      <c r="U2489">
        <f t="shared" si="233"/>
        <v>2012</v>
      </c>
    </row>
    <row r="2490" spans="1:21" ht="60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 s="9">
        <f t="shared" si="229"/>
        <v>107</v>
      </c>
      <c r="Q2490">
        <f t="shared" si="230"/>
        <v>49.25</v>
      </c>
      <c r="R2490">
        <f t="shared" si="234"/>
        <v>0</v>
      </c>
      <c r="S2490" s="12">
        <f t="shared" si="231"/>
        <v>40833.633194444446</v>
      </c>
      <c r="T2490" s="13">
        <f t="shared" si="232"/>
        <v>40863.674861111111</v>
      </c>
      <c r="U2490">
        <f t="shared" si="233"/>
        <v>2011</v>
      </c>
    </row>
    <row r="2491" spans="1:21" ht="60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 s="9">
        <f t="shared" si="229"/>
        <v>134</v>
      </c>
      <c r="Q2491">
        <f t="shared" si="230"/>
        <v>62.38</v>
      </c>
      <c r="R2491">
        <f t="shared" si="234"/>
        <v>0</v>
      </c>
      <c r="S2491" s="12">
        <f t="shared" si="231"/>
        <v>41373.690266203703</v>
      </c>
      <c r="T2491" s="13">
        <f t="shared" si="232"/>
        <v>41403.690266203703</v>
      </c>
      <c r="U2491">
        <f t="shared" si="233"/>
        <v>2013</v>
      </c>
    </row>
    <row r="2492" spans="1:21" ht="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 s="9">
        <f t="shared" si="229"/>
        <v>121</v>
      </c>
      <c r="Q2492">
        <f t="shared" si="230"/>
        <v>37.94</v>
      </c>
      <c r="R2492">
        <f t="shared" si="234"/>
        <v>1</v>
      </c>
      <c r="S2492" s="12">
        <f t="shared" si="231"/>
        <v>41023.227731481478</v>
      </c>
      <c r="T2492" s="13">
        <f t="shared" si="232"/>
        <v>41083.227731481478</v>
      </c>
      <c r="U2492">
        <f t="shared" si="233"/>
        <v>2012</v>
      </c>
    </row>
    <row r="2493" spans="1:21" ht="60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 s="9">
        <f t="shared" si="229"/>
        <v>103</v>
      </c>
      <c r="Q2493">
        <f t="shared" si="230"/>
        <v>51.6</v>
      </c>
      <c r="R2493">
        <f t="shared" si="234"/>
        <v>1</v>
      </c>
      <c r="S2493" s="12">
        <f t="shared" si="231"/>
        <v>40542.839282407411</v>
      </c>
      <c r="T2493" s="13">
        <f t="shared" si="232"/>
        <v>40559.07708333333</v>
      </c>
      <c r="U2493">
        <f t="shared" si="233"/>
        <v>2010</v>
      </c>
    </row>
    <row r="2494" spans="1:21" ht="30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 s="9">
        <f t="shared" si="229"/>
        <v>125</v>
      </c>
      <c r="Q2494">
        <f t="shared" si="230"/>
        <v>27.78</v>
      </c>
      <c r="R2494">
        <f t="shared" si="234"/>
        <v>1</v>
      </c>
      <c r="S2494" s="12">
        <f t="shared" si="231"/>
        <v>41024.985972222225</v>
      </c>
      <c r="T2494" s="13">
        <f t="shared" si="232"/>
        <v>41076.415972222225</v>
      </c>
      <c r="U2494">
        <f t="shared" si="233"/>
        <v>2012</v>
      </c>
    </row>
    <row r="2495" spans="1:21" ht="60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 s="9">
        <f t="shared" si="229"/>
        <v>129</v>
      </c>
      <c r="Q2495">
        <f t="shared" si="230"/>
        <v>99.38</v>
      </c>
      <c r="R2495">
        <f t="shared" si="234"/>
        <v>0</v>
      </c>
      <c r="S2495" s="12">
        <f t="shared" si="231"/>
        <v>41348.168287037035</v>
      </c>
      <c r="T2495" s="13">
        <f t="shared" si="232"/>
        <v>41393.168287037035</v>
      </c>
      <c r="U2495">
        <f t="shared" si="233"/>
        <v>2013</v>
      </c>
    </row>
    <row r="2496" spans="1:21" ht="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 s="9">
        <f t="shared" si="229"/>
        <v>101</v>
      </c>
      <c r="Q2496">
        <f t="shared" si="230"/>
        <v>38.85</v>
      </c>
      <c r="R2496">
        <f t="shared" si="234"/>
        <v>0</v>
      </c>
      <c r="S2496" s="12">
        <f t="shared" si="231"/>
        <v>41022.645185185182</v>
      </c>
      <c r="T2496" s="13">
        <f t="shared" si="232"/>
        <v>41052.645185185182</v>
      </c>
      <c r="U2496">
        <f t="shared" si="233"/>
        <v>2012</v>
      </c>
    </row>
    <row r="2497" spans="1:21" ht="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 s="9">
        <f t="shared" si="229"/>
        <v>128</v>
      </c>
      <c r="Q2497">
        <f t="shared" si="230"/>
        <v>45.55</v>
      </c>
      <c r="R2497">
        <f t="shared" si="234"/>
        <v>0</v>
      </c>
      <c r="S2497" s="12">
        <f t="shared" si="231"/>
        <v>41036.946469907409</v>
      </c>
      <c r="T2497" s="13">
        <f t="shared" si="232"/>
        <v>41066.946469907409</v>
      </c>
      <c r="U2497">
        <f t="shared" si="233"/>
        <v>2012</v>
      </c>
    </row>
    <row r="2498" spans="1:21" ht="30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 s="9">
        <f t="shared" ref="P2498:P2561" si="235">ROUND(E2498/D2498*100,0)</f>
        <v>100</v>
      </c>
      <c r="Q2498">
        <f t="shared" ref="Q2498:Q2561" si="236">IFERROR(ROUND(E2498/L2498,2),0)</f>
        <v>600</v>
      </c>
      <c r="R2498">
        <f t="shared" si="234"/>
        <v>0</v>
      </c>
      <c r="S2498" s="12">
        <f t="shared" ref="S2498:S2561" si="237">(((J2498/60)/60)/24)+DATE(1970,1,1)</f>
        <v>41327.996435185189</v>
      </c>
      <c r="T2498" s="13">
        <f t="shared" ref="T2498:T2561" si="238">(((I2498/60)/60)/24)+DATE(1970,1,1)</f>
        <v>41362.954768518517</v>
      </c>
      <c r="U2498">
        <f t="shared" ref="U2498:U2561" si="239">YEAR(S2498)</f>
        <v>2013</v>
      </c>
    </row>
    <row r="2499" spans="1:21" ht="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 s="9">
        <f t="shared" si="235"/>
        <v>113</v>
      </c>
      <c r="Q2499">
        <f t="shared" si="236"/>
        <v>80.55</v>
      </c>
      <c r="R2499">
        <f t="shared" si="234"/>
        <v>0</v>
      </c>
      <c r="S2499" s="12">
        <f t="shared" si="237"/>
        <v>40730.878912037035</v>
      </c>
      <c r="T2499" s="13">
        <f t="shared" si="238"/>
        <v>40760.878912037035</v>
      </c>
      <c r="U2499">
        <f t="shared" si="239"/>
        <v>2011</v>
      </c>
    </row>
    <row r="2500" spans="1:21" ht="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 s="9">
        <f t="shared" si="235"/>
        <v>106</v>
      </c>
      <c r="Q2500">
        <f t="shared" si="236"/>
        <v>52.8</v>
      </c>
      <c r="R2500">
        <f t="shared" si="234"/>
        <v>0</v>
      </c>
      <c r="S2500" s="12">
        <f t="shared" si="237"/>
        <v>42017.967442129629</v>
      </c>
      <c r="T2500" s="13">
        <f t="shared" si="238"/>
        <v>42031.967442129629</v>
      </c>
      <c r="U2500">
        <f t="shared" si="239"/>
        <v>2015</v>
      </c>
    </row>
    <row r="2501" spans="1:21" ht="60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 s="9">
        <f t="shared" si="235"/>
        <v>203</v>
      </c>
      <c r="Q2501">
        <f t="shared" si="236"/>
        <v>47.68</v>
      </c>
      <c r="R2501">
        <f t="shared" si="234"/>
        <v>0</v>
      </c>
      <c r="S2501" s="12">
        <f t="shared" si="237"/>
        <v>41226.648576388885</v>
      </c>
      <c r="T2501" s="13">
        <f t="shared" si="238"/>
        <v>41274.75</v>
      </c>
      <c r="U2501">
        <f t="shared" si="239"/>
        <v>2012</v>
      </c>
    </row>
    <row r="2502" spans="1:21" ht="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 s="9">
        <f t="shared" si="235"/>
        <v>113</v>
      </c>
      <c r="Q2502">
        <f t="shared" si="236"/>
        <v>23.45</v>
      </c>
      <c r="R2502">
        <f t="shared" si="234"/>
        <v>1</v>
      </c>
      <c r="S2502" s="12">
        <f t="shared" si="237"/>
        <v>41053.772858796299</v>
      </c>
      <c r="T2502" s="13">
        <f t="shared" si="238"/>
        <v>41083.772858796299</v>
      </c>
      <c r="U2502">
        <f t="shared" si="239"/>
        <v>2012</v>
      </c>
    </row>
    <row r="2503" spans="1:21" ht="60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 s="9">
        <f t="shared" si="235"/>
        <v>3</v>
      </c>
      <c r="Q2503">
        <f t="shared" si="236"/>
        <v>40.14</v>
      </c>
      <c r="R2503">
        <f t="shared" si="234"/>
        <v>0</v>
      </c>
      <c r="S2503" s="12">
        <f t="shared" si="237"/>
        <v>42244.776666666665</v>
      </c>
      <c r="T2503" s="13">
        <f t="shared" si="238"/>
        <v>42274.776666666665</v>
      </c>
      <c r="U2503">
        <f t="shared" si="239"/>
        <v>2015</v>
      </c>
    </row>
    <row r="2504" spans="1:21" ht="60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 s="9">
        <f t="shared" si="235"/>
        <v>0</v>
      </c>
      <c r="Q2504">
        <f t="shared" si="236"/>
        <v>17.2</v>
      </c>
      <c r="R2504">
        <f t="shared" si="234"/>
        <v>0</v>
      </c>
      <c r="S2504" s="12">
        <f t="shared" si="237"/>
        <v>41858.825439814813</v>
      </c>
      <c r="T2504" s="13">
        <f t="shared" si="238"/>
        <v>41903.825439814813</v>
      </c>
      <c r="U2504">
        <f t="shared" si="239"/>
        <v>2014</v>
      </c>
    </row>
    <row r="2505" spans="1:21" ht="60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 t="s">
        <v>7235</v>
      </c>
      <c r="M2505" t="b">
        <v>0</v>
      </c>
      <c r="N2505" t="s">
        <v>8292</v>
      </c>
      <c r="O2505" t="s">
        <v>8309</v>
      </c>
      <c r="P2505" s="9">
        <f t="shared" si="235"/>
        <v>0</v>
      </c>
      <c r="Q2505">
        <f t="shared" si="236"/>
        <v>0</v>
      </c>
      <c r="R2505">
        <f t="shared" si="234"/>
        <v>0</v>
      </c>
      <c r="S2505" s="12">
        <f t="shared" si="237"/>
        <v>42498.899398148147</v>
      </c>
      <c r="T2505" s="13">
        <f t="shared" si="238"/>
        <v>42528.879166666666</v>
      </c>
      <c r="U2505">
        <f t="shared" si="239"/>
        <v>2016</v>
      </c>
    </row>
    <row r="2506" spans="1:21" ht="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 t="s">
        <v>7235</v>
      </c>
      <c r="M2506" t="b">
        <v>0</v>
      </c>
      <c r="N2506" t="s">
        <v>8292</v>
      </c>
      <c r="O2506" t="s">
        <v>8309</v>
      </c>
      <c r="P2506" s="9">
        <f t="shared" si="235"/>
        <v>0</v>
      </c>
      <c r="Q2506">
        <f t="shared" si="236"/>
        <v>0</v>
      </c>
      <c r="R2506">
        <f t="shared" si="234"/>
        <v>0</v>
      </c>
      <c r="S2506" s="12">
        <f t="shared" si="237"/>
        <v>41928.015439814815</v>
      </c>
      <c r="T2506" s="13">
        <f t="shared" si="238"/>
        <v>41958.057106481487</v>
      </c>
      <c r="U2506">
        <f t="shared" si="239"/>
        <v>2014</v>
      </c>
    </row>
    <row r="2507" spans="1:21" ht="60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 t="s">
        <v>7235</v>
      </c>
      <c r="M2507" t="b">
        <v>0</v>
      </c>
      <c r="N2507" t="s">
        <v>8292</v>
      </c>
      <c r="O2507" t="s">
        <v>8309</v>
      </c>
      <c r="P2507" s="9">
        <f t="shared" si="235"/>
        <v>0</v>
      </c>
      <c r="Q2507">
        <f t="shared" si="236"/>
        <v>0</v>
      </c>
      <c r="R2507">
        <f t="shared" si="234"/>
        <v>0</v>
      </c>
      <c r="S2507" s="12">
        <f t="shared" si="237"/>
        <v>42047.05574074074</v>
      </c>
      <c r="T2507" s="13">
        <f t="shared" si="238"/>
        <v>42077.014074074075</v>
      </c>
      <c r="U2507">
        <f t="shared" si="239"/>
        <v>2015</v>
      </c>
    </row>
    <row r="2508" spans="1:21" ht="60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 s="9">
        <f t="shared" si="235"/>
        <v>1</v>
      </c>
      <c r="Q2508">
        <f t="shared" si="236"/>
        <v>15</v>
      </c>
      <c r="R2508">
        <f t="shared" si="234"/>
        <v>0</v>
      </c>
      <c r="S2508" s="12">
        <f t="shared" si="237"/>
        <v>42258.297094907408</v>
      </c>
      <c r="T2508" s="13">
        <f t="shared" si="238"/>
        <v>42280.875</v>
      </c>
      <c r="U2508">
        <f t="shared" si="239"/>
        <v>2015</v>
      </c>
    </row>
    <row r="2509" spans="1:2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 t="s">
        <v>7235</v>
      </c>
      <c r="M2509" t="b">
        <v>0</v>
      </c>
      <c r="N2509" t="s">
        <v>8292</v>
      </c>
      <c r="O2509" t="s">
        <v>8309</v>
      </c>
      <c r="P2509" s="9">
        <f t="shared" si="235"/>
        <v>0</v>
      </c>
      <c r="Q2509">
        <f t="shared" si="236"/>
        <v>0</v>
      </c>
      <c r="R2509">
        <f t="shared" si="234"/>
        <v>0</v>
      </c>
      <c r="S2509" s="12">
        <f t="shared" si="237"/>
        <v>42105.072962962964</v>
      </c>
      <c r="T2509" s="13">
        <f t="shared" si="238"/>
        <v>42135.072962962964</v>
      </c>
      <c r="U2509">
        <f t="shared" si="239"/>
        <v>2015</v>
      </c>
    </row>
    <row r="2510" spans="1:21" ht="60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 t="s">
        <v>7235</v>
      </c>
      <c r="M2510" t="b">
        <v>0</v>
      </c>
      <c r="N2510" t="s">
        <v>8292</v>
      </c>
      <c r="O2510" t="s">
        <v>8309</v>
      </c>
      <c r="P2510" s="9">
        <f t="shared" si="235"/>
        <v>0</v>
      </c>
      <c r="Q2510">
        <f t="shared" si="236"/>
        <v>0</v>
      </c>
      <c r="R2510">
        <f t="shared" si="234"/>
        <v>0</v>
      </c>
      <c r="S2510" s="12">
        <f t="shared" si="237"/>
        <v>41835.951782407406</v>
      </c>
      <c r="T2510" s="13">
        <f t="shared" si="238"/>
        <v>41865.951782407406</v>
      </c>
      <c r="U2510">
        <f t="shared" si="239"/>
        <v>2014</v>
      </c>
    </row>
    <row r="2511" spans="1:21" ht="60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 s="9">
        <f t="shared" si="235"/>
        <v>1</v>
      </c>
      <c r="Q2511">
        <f t="shared" si="236"/>
        <v>35.71</v>
      </c>
      <c r="R2511">
        <f t="shared" si="234"/>
        <v>0</v>
      </c>
      <c r="S2511" s="12">
        <f t="shared" si="237"/>
        <v>42058.809594907405</v>
      </c>
      <c r="T2511" s="13">
        <f t="shared" si="238"/>
        <v>42114.767928240741</v>
      </c>
      <c r="U2511">
        <f t="shared" si="239"/>
        <v>2015</v>
      </c>
    </row>
    <row r="2512" spans="1:21" ht="60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 s="9">
        <f t="shared" si="235"/>
        <v>0</v>
      </c>
      <c r="Q2512">
        <f t="shared" si="236"/>
        <v>37.5</v>
      </c>
      <c r="R2512">
        <f t="shared" si="234"/>
        <v>0</v>
      </c>
      <c r="S2512" s="12">
        <f t="shared" si="237"/>
        <v>42078.997361111105</v>
      </c>
      <c r="T2512" s="13">
        <f t="shared" si="238"/>
        <v>42138.997361111105</v>
      </c>
      <c r="U2512">
        <f t="shared" si="239"/>
        <v>2015</v>
      </c>
    </row>
    <row r="2513" spans="1:21" ht="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 t="s">
        <v>7235</v>
      </c>
      <c r="M2513" t="b">
        <v>0</v>
      </c>
      <c r="N2513" t="s">
        <v>8292</v>
      </c>
      <c r="O2513" t="s">
        <v>8309</v>
      </c>
      <c r="P2513" s="9">
        <f t="shared" si="235"/>
        <v>0</v>
      </c>
      <c r="Q2513">
        <f t="shared" si="236"/>
        <v>0</v>
      </c>
      <c r="R2513">
        <f t="shared" si="234"/>
        <v>0</v>
      </c>
      <c r="S2513" s="12">
        <f t="shared" si="237"/>
        <v>42371.446909722217</v>
      </c>
      <c r="T2513" s="13">
        <f t="shared" si="238"/>
        <v>42401.446909722217</v>
      </c>
      <c r="U2513">
        <f t="shared" si="239"/>
        <v>2016</v>
      </c>
    </row>
    <row r="2514" spans="1:21" ht="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 t="s">
        <v>7235</v>
      </c>
      <c r="M2514" t="b">
        <v>0</v>
      </c>
      <c r="N2514" t="s">
        <v>8292</v>
      </c>
      <c r="O2514" t="s">
        <v>8309</v>
      </c>
      <c r="P2514" s="9">
        <f t="shared" si="235"/>
        <v>0</v>
      </c>
      <c r="Q2514">
        <f t="shared" si="236"/>
        <v>0</v>
      </c>
      <c r="R2514">
        <f t="shared" si="234"/>
        <v>0</v>
      </c>
      <c r="S2514" s="12">
        <f t="shared" si="237"/>
        <v>41971.876863425925</v>
      </c>
      <c r="T2514" s="13">
        <f t="shared" si="238"/>
        <v>41986.876863425925</v>
      </c>
      <c r="U2514">
        <f t="shared" si="239"/>
        <v>2014</v>
      </c>
    </row>
    <row r="2515" spans="1:21" ht="60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 t="s">
        <v>7235</v>
      </c>
      <c r="M2515" t="b">
        <v>0</v>
      </c>
      <c r="N2515" t="s">
        <v>8292</v>
      </c>
      <c r="O2515" t="s">
        <v>8309</v>
      </c>
      <c r="P2515" s="9">
        <f t="shared" si="235"/>
        <v>0</v>
      </c>
      <c r="Q2515">
        <f t="shared" si="236"/>
        <v>0</v>
      </c>
      <c r="R2515">
        <f t="shared" si="234"/>
        <v>0</v>
      </c>
      <c r="S2515" s="12">
        <f t="shared" si="237"/>
        <v>42732.00681712963</v>
      </c>
      <c r="T2515" s="13">
        <f t="shared" si="238"/>
        <v>42792.00681712963</v>
      </c>
      <c r="U2515">
        <f t="shared" si="239"/>
        <v>2016</v>
      </c>
    </row>
    <row r="2516" spans="1:21" ht="60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 s="9">
        <f t="shared" si="235"/>
        <v>2</v>
      </c>
      <c r="Q2516">
        <f t="shared" si="236"/>
        <v>52.5</v>
      </c>
      <c r="R2516">
        <f t="shared" si="234"/>
        <v>0</v>
      </c>
      <c r="S2516" s="12">
        <f t="shared" si="237"/>
        <v>41854.389780092592</v>
      </c>
      <c r="T2516" s="13">
        <f t="shared" si="238"/>
        <v>41871.389780092592</v>
      </c>
      <c r="U2516">
        <f t="shared" si="239"/>
        <v>2014</v>
      </c>
    </row>
    <row r="2517" spans="1:21" ht="60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 s="9">
        <f t="shared" si="235"/>
        <v>19</v>
      </c>
      <c r="Q2517">
        <f t="shared" si="236"/>
        <v>77.5</v>
      </c>
      <c r="R2517">
        <f t="shared" si="234"/>
        <v>0</v>
      </c>
      <c r="S2517" s="12">
        <f t="shared" si="237"/>
        <v>42027.839733796296</v>
      </c>
      <c r="T2517" s="13">
        <f t="shared" si="238"/>
        <v>42057.839733796296</v>
      </c>
      <c r="U2517">
        <f t="shared" si="239"/>
        <v>2015</v>
      </c>
    </row>
    <row r="2518" spans="1:21" ht="60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 t="s">
        <v>7235</v>
      </c>
      <c r="M2518" t="b">
        <v>0</v>
      </c>
      <c r="N2518" t="s">
        <v>8292</v>
      </c>
      <c r="O2518" t="s">
        <v>8309</v>
      </c>
      <c r="P2518" s="9">
        <f t="shared" si="235"/>
        <v>0</v>
      </c>
      <c r="Q2518">
        <f t="shared" si="236"/>
        <v>0</v>
      </c>
      <c r="R2518">
        <f t="shared" si="234"/>
        <v>0</v>
      </c>
      <c r="S2518" s="12">
        <f t="shared" si="237"/>
        <v>41942.653379629628</v>
      </c>
      <c r="T2518" s="13">
        <f t="shared" si="238"/>
        <v>41972.6950462963</v>
      </c>
      <c r="U2518">
        <f t="shared" si="239"/>
        <v>2014</v>
      </c>
    </row>
    <row r="2519" spans="1:21" ht="60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 s="9">
        <f t="shared" si="235"/>
        <v>10</v>
      </c>
      <c r="Q2519">
        <f t="shared" si="236"/>
        <v>53.55</v>
      </c>
      <c r="R2519">
        <f t="shared" si="234"/>
        <v>0</v>
      </c>
      <c r="S2519" s="12">
        <f t="shared" si="237"/>
        <v>42052.802430555559</v>
      </c>
      <c r="T2519" s="13">
        <f t="shared" si="238"/>
        <v>42082.760763888888</v>
      </c>
      <c r="U2519">
        <f t="shared" si="239"/>
        <v>2015</v>
      </c>
    </row>
    <row r="2520" spans="1:21" ht="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 t="s">
        <v>7235</v>
      </c>
      <c r="M2520" t="b">
        <v>0</v>
      </c>
      <c r="N2520" t="s">
        <v>8292</v>
      </c>
      <c r="O2520" t="s">
        <v>8309</v>
      </c>
      <c r="P2520" s="9">
        <f t="shared" si="235"/>
        <v>0</v>
      </c>
      <c r="Q2520">
        <f t="shared" si="236"/>
        <v>0</v>
      </c>
      <c r="R2520">
        <f t="shared" si="234"/>
        <v>0</v>
      </c>
      <c r="S2520" s="12">
        <f t="shared" si="237"/>
        <v>41926.680879629632</v>
      </c>
      <c r="T2520" s="13">
        <f t="shared" si="238"/>
        <v>41956.722546296296</v>
      </c>
      <c r="U2520">
        <f t="shared" si="239"/>
        <v>2014</v>
      </c>
    </row>
    <row r="2521" spans="1:21" ht="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 s="9">
        <f t="shared" si="235"/>
        <v>0</v>
      </c>
      <c r="Q2521">
        <f t="shared" si="236"/>
        <v>16.25</v>
      </c>
      <c r="R2521">
        <f t="shared" si="234"/>
        <v>0</v>
      </c>
      <c r="S2521" s="12">
        <f t="shared" si="237"/>
        <v>41809.155138888891</v>
      </c>
      <c r="T2521" s="13">
        <f t="shared" si="238"/>
        <v>41839.155138888891</v>
      </c>
      <c r="U2521">
        <f t="shared" si="239"/>
        <v>2014</v>
      </c>
    </row>
    <row r="2522" spans="1:21" ht="60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 t="s">
        <v>7235</v>
      </c>
      <c r="M2522" t="b">
        <v>0</v>
      </c>
      <c r="N2522" t="s">
        <v>8292</v>
      </c>
      <c r="O2522" t="s">
        <v>8309</v>
      </c>
      <c r="P2522" s="9">
        <f t="shared" si="235"/>
        <v>0</v>
      </c>
      <c r="Q2522">
        <f t="shared" si="236"/>
        <v>0</v>
      </c>
      <c r="R2522">
        <f t="shared" ref="R2522:R2585" si="240">IF(D2522&lt;1000,1,0)</f>
        <v>0</v>
      </c>
      <c r="S2522" s="12">
        <f t="shared" si="237"/>
        <v>42612.600520833337</v>
      </c>
      <c r="T2522" s="13">
        <f t="shared" si="238"/>
        <v>42658.806249999994</v>
      </c>
      <c r="U2522">
        <f t="shared" si="239"/>
        <v>2016</v>
      </c>
    </row>
    <row r="2523" spans="1:21" ht="60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 s="9">
        <f t="shared" si="235"/>
        <v>109</v>
      </c>
      <c r="Q2523">
        <f t="shared" si="236"/>
        <v>103.68</v>
      </c>
      <c r="R2523">
        <f t="shared" si="240"/>
        <v>0</v>
      </c>
      <c r="S2523" s="12">
        <f t="shared" si="237"/>
        <v>42269.967835648145</v>
      </c>
      <c r="T2523" s="13">
        <f t="shared" si="238"/>
        <v>42290.967835648145</v>
      </c>
      <c r="U2523">
        <f t="shared" si="239"/>
        <v>2015</v>
      </c>
    </row>
    <row r="2524" spans="1:21" ht="60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 s="9">
        <f t="shared" si="235"/>
        <v>100</v>
      </c>
      <c r="Q2524">
        <f t="shared" si="236"/>
        <v>185.19</v>
      </c>
      <c r="R2524">
        <f t="shared" si="240"/>
        <v>0</v>
      </c>
      <c r="S2524" s="12">
        <f t="shared" si="237"/>
        <v>42460.573611111111</v>
      </c>
      <c r="T2524" s="13">
        <f t="shared" si="238"/>
        <v>42482.619444444441</v>
      </c>
      <c r="U2524">
        <f t="shared" si="239"/>
        <v>2016</v>
      </c>
    </row>
    <row r="2525" spans="1:21" ht="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 s="9">
        <f t="shared" si="235"/>
        <v>156</v>
      </c>
      <c r="Q2525">
        <f t="shared" si="236"/>
        <v>54.15</v>
      </c>
      <c r="R2525">
        <f t="shared" si="240"/>
        <v>1</v>
      </c>
      <c r="S2525" s="12">
        <f t="shared" si="237"/>
        <v>41930.975601851853</v>
      </c>
      <c r="T2525" s="13">
        <f t="shared" si="238"/>
        <v>41961.017268518524</v>
      </c>
      <c r="U2525">
        <f t="shared" si="239"/>
        <v>2014</v>
      </c>
    </row>
    <row r="2526" spans="1:21" ht="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 s="9">
        <f t="shared" si="235"/>
        <v>102</v>
      </c>
      <c r="Q2526">
        <f t="shared" si="236"/>
        <v>177.21</v>
      </c>
      <c r="R2526">
        <f t="shared" si="240"/>
        <v>0</v>
      </c>
      <c r="S2526" s="12">
        <f t="shared" si="237"/>
        <v>41961.807372685187</v>
      </c>
      <c r="T2526" s="13">
        <f t="shared" si="238"/>
        <v>41994.1875</v>
      </c>
      <c r="U2526">
        <f t="shared" si="239"/>
        <v>2014</v>
      </c>
    </row>
    <row r="2527" spans="1:21" ht="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 s="9">
        <f t="shared" si="235"/>
        <v>100</v>
      </c>
      <c r="Q2527">
        <f t="shared" si="236"/>
        <v>100.33</v>
      </c>
      <c r="R2527">
        <f t="shared" si="240"/>
        <v>0</v>
      </c>
      <c r="S2527" s="12">
        <f t="shared" si="237"/>
        <v>41058.844571759262</v>
      </c>
      <c r="T2527" s="13">
        <f t="shared" si="238"/>
        <v>41088.844571759262</v>
      </c>
      <c r="U2527">
        <f t="shared" si="239"/>
        <v>2012</v>
      </c>
    </row>
    <row r="2528" spans="1:21" ht="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 s="9">
        <f t="shared" si="235"/>
        <v>113</v>
      </c>
      <c r="Q2528">
        <f t="shared" si="236"/>
        <v>136.91</v>
      </c>
      <c r="R2528">
        <f t="shared" si="240"/>
        <v>0</v>
      </c>
      <c r="S2528" s="12">
        <f t="shared" si="237"/>
        <v>41953.091134259259</v>
      </c>
      <c r="T2528" s="13">
        <f t="shared" si="238"/>
        <v>41981.207638888889</v>
      </c>
      <c r="U2528">
        <f t="shared" si="239"/>
        <v>2014</v>
      </c>
    </row>
    <row r="2529" spans="1:21" ht="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 s="9">
        <f t="shared" si="235"/>
        <v>102</v>
      </c>
      <c r="Q2529">
        <f t="shared" si="236"/>
        <v>57.54</v>
      </c>
      <c r="R2529">
        <f t="shared" si="240"/>
        <v>0</v>
      </c>
      <c r="S2529" s="12">
        <f t="shared" si="237"/>
        <v>41546.75105324074</v>
      </c>
      <c r="T2529" s="13">
        <f t="shared" si="238"/>
        <v>41565.165972222225</v>
      </c>
      <c r="U2529">
        <f t="shared" si="239"/>
        <v>2013</v>
      </c>
    </row>
    <row r="2530" spans="1:21" ht="60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 s="9">
        <f t="shared" si="235"/>
        <v>107</v>
      </c>
      <c r="Q2530">
        <f t="shared" si="236"/>
        <v>52.96</v>
      </c>
      <c r="R2530">
        <f t="shared" si="240"/>
        <v>0</v>
      </c>
      <c r="S2530" s="12">
        <f t="shared" si="237"/>
        <v>42217.834525462968</v>
      </c>
      <c r="T2530" s="13">
        <f t="shared" si="238"/>
        <v>42236.458333333328</v>
      </c>
      <c r="U2530">
        <f t="shared" si="239"/>
        <v>2015</v>
      </c>
    </row>
    <row r="2531" spans="1:21" ht="30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 s="9">
        <f t="shared" si="235"/>
        <v>104</v>
      </c>
      <c r="Q2531">
        <f t="shared" si="236"/>
        <v>82.33</v>
      </c>
      <c r="R2531">
        <f t="shared" si="240"/>
        <v>0</v>
      </c>
      <c r="S2531" s="12">
        <f t="shared" si="237"/>
        <v>40948.080729166664</v>
      </c>
      <c r="T2531" s="13">
        <f t="shared" si="238"/>
        <v>40993.0390625</v>
      </c>
      <c r="U2531">
        <f t="shared" si="239"/>
        <v>2012</v>
      </c>
    </row>
    <row r="2532" spans="1:21" ht="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 s="9">
        <f t="shared" si="235"/>
        <v>100</v>
      </c>
      <c r="Q2532">
        <f t="shared" si="236"/>
        <v>135.41999999999999</v>
      </c>
      <c r="R2532">
        <f t="shared" si="240"/>
        <v>0</v>
      </c>
      <c r="S2532" s="12">
        <f t="shared" si="237"/>
        <v>42081.864641203705</v>
      </c>
      <c r="T2532" s="13">
        <f t="shared" si="238"/>
        <v>42114.201388888891</v>
      </c>
      <c r="U2532">
        <f t="shared" si="239"/>
        <v>2015</v>
      </c>
    </row>
    <row r="2533" spans="1:21" ht="60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 s="9">
        <f t="shared" si="235"/>
        <v>100</v>
      </c>
      <c r="Q2533">
        <f t="shared" si="236"/>
        <v>74.069999999999993</v>
      </c>
      <c r="R2533">
        <f t="shared" si="240"/>
        <v>0</v>
      </c>
      <c r="S2533" s="12">
        <f t="shared" si="237"/>
        <v>42208.680023148147</v>
      </c>
      <c r="T2533" s="13">
        <f t="shared" si="238"/>
        <v>42231.165972222225</v>
      </c>
      <c r="U2533">
        <f t="shared" si="239"/>
        <v>2015</v>
      </c>
    </row>
    <row r="2534" spans="1:21" ht="60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 s="9">
        <f t="shared" si="235"/>
        <v>126</v>
      </c>
      <c r="Q2534">
        <f t="shared" si="236"/>
        <v>84.08</v>
      </c>
      <c r="R2534">
        <f t="shared" si="240"/>
        <v>0</v>
      </c>
      <c r="S2534" s="12">
        <f t="shared" si="237"/>
        <v>41107.849143518521</v>
      </c>
      <c r="T2534" s="13">
        <f t="shared" si="238"/>
        <v>41137.849143518521</v>
      </c>
      <c r="U2534">
        <f t="shared" si="239"/>
        <v>2012</v>
      </c>
    </row>
    <row r="2535" spans="1:21" ht="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 s="9">
        <f t="shared" si="235"/>
        <v>111</v>
      </c>
      <c r="Q2535">
        <f t="shared" si="236"/>
        <v>61.03</v>
      </c>
      <c r="R2535">
        <f t="shared" si="240"/>
        <v>0</v>
      </c>
      <c r="S2535" s="12">
        <f t="shared" si="237"/>
        <v>41304.751284722224</v>
      </c>
      <c r="T2535" s="13">
        <f t="shared" si="238"/>
        <v>41334.750787037039</v>
      </c>
      <c r="U2535">
        <f t="shared" si="239"/>
        <v>2013</v>
      </c>
    </row>
    <row r="2536" spans="1:21" ht="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 s="9">
        <f t="shared" si="235"/>
        <v>105</v>
      </c>
      <c r="Q2536">
        <f t="shared" si="236"/>
        <v>150</v>
      </c>
      <c r="R2536">
        <f t="shared" si="240"/>
        <v>0</v>
      </c>
      <c r="S2536" s="12">
        <f t="shared" si="237"/>
        <v>40127.700370370374</v>
      </c>
      <c r="T2536" s="13">
        <f t="shared" si="238"/>
        <v>40179.25</v>
      </c>
      <c r="U2536">
        <f t="shared" si="239"/>
        <v>2009</v>
      </c>
    </row>
    <row r="2537" spans="1:2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 s="9">
        <f t="shared" si="235"/>
        <v>104</v>
      </c>
      <c r="Q2537">
        <f t="shared" si="236"/>
        <v>266.08999999999997</v>
      </c>
      <c r="R2537">
        <f t="shared" si="240"/>
        <v>0</v>
      </c>
      <c r="S2537" s="12">
        <f t="shared" si="237"/>
        <v>41943.791030092594</v>
      </c>
      <c r="T2537" s="13">
        <f t="shared" si="238"/>
        <v>41974.832696759258</v>
      </c>
      <c r="U2537">
        <f t="shared" si="239"/>
        <v>2014</v>
      </c>
    </row>
    <row r="2538" spans="1:21" ht="60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 s="9">
        <f t="shared" si="235"/>
        <v>116</v>
      </c>
      <c r="Q2538">
        <f t="shared" si="236"/>
        <v>7.25</v>
      </c>
      <c r="R2538">
        <f t="shared" si="240"/>
        <v>1</v>
      </c>
      <c r="S2538" s="12">
        <f t="shared" si="237"/>
        <v>41464.106087962966</v>
      </c>
      <c r="T2538" s="13">
        <f t="shared" si="238"/>
        <v>41485.106087962966</v>
      </c>
      <c r="U2538">
        <f t="shared" si="239"/>
        <v>2013</v>
      </c>
    </row>
    <row r="2539" spans="1:21" ht="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 s="9">
        <f t="shared" si="235"/>
        <v>110</v>
      </c>
      <c r="Q2539">
        <f t="shared" si="236"/>
        <v>100</v>
      </c>
      <c r="R2539">
        <f t="shared" si="240"/>
        <v>0</v>
      </c>
      <c r="S2539" s="12">
        <f t="shared" si="237"/>
        <v>40696.648784722223</v>
      </c>
      <c r="T2539" s="13">
        <f t="shared" si="238"/>
        <v>40756.648784722223</v>
      </c>
      <c r="U2539">
        <f t="shared" si="239"/>
        <v>2011</v>
      </c>
    </row>
    <row r="2540" spans="1:21" ht="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 s="9">
        <f t="shared" si="235"/>
        <v>113</v>
      </c>
      <c r="Q2540">
        <f t="shared" si="236"/>
        <v>109.96</v>
      </c>
      <c r="R2540">
        <f t="shared" si="240"/>
        <v>0</v>
      </c>
      <c r="S2540" s="12">
        <f t="shared" si="237"/>
        <v>41298.509965277779</v>
      </c>
      <c r="T2540" s="13">
        <f t="shared" si="238"/>
        <v>41329.207638888889</v>
      </c>
      <c r="U2540">
        <f t="shared" si="239"/>
        <v>2013</v>
      </c>
    </row>
    <row r="2541" spans="1:21" ht="60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 s="9">
        <f t="shared" si="235"/>
        <v>100</v>
      </c>
      <c r="Q2541">
        <f t="shared" si="236"/>
        <v>169.92</v>
      </c>
      <c r="R2541">
        <f t="shared" si="240"/>
        <v>0</v>
      </c>
      <c r="S2541" s="12">
        <f t="shared" si="237"/>
        <v>41977.902222222227</v>
      </c>
      <c r="T2541" s="13">
        <f t="shared" si="238"/>
        <v>42037.902222222227</v>
      </c>
      <c r="U2541">
        <f t="shared" si="239"/>
        <v>2014</v>
      </c>
    </row>
    <row r="2542" spans="1:21" ht="60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 s="9">
        <f t="shared" si="235"/>
        <v>103</v>
      </c>
      <c r="Q2542">
        <f t="shared" si="236"/>
        <v>95.74</v>
      </c>
      <c r="R2542">
        <f t="shared" si="240"/>
        <v>0</v>
      </c>
      <c r="S2542" s="12">
        <f t="shared" si="237"/>
        <v>40785.675011574072</v>
      </c>
      <c r="T2542" s="13">
        <f t="shared" si="238"/>
        <v>40845.675011574072</v>
      </c>
      <c r="U2542">
        <f t="shared" si="239"/>
        <v>2011</v>
      </c>
    </row>
    <row r="2543" spans="1:21" ht="60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 s="9">
        <f t="shared" si="235"/>
        <v>107</v>
      </c>
      <c r="Q2543">
        <f t="shared" si="236"/>
        <v>59.46</v>
      </c>
      <c r="R2543">
        <f t="shared" si="240"/>
        <v>0</v>
      </c>
      <c r="S2543" s="12">
        <f t="shared" si="237"/>
        <v>41483.449282407404</v>
      </c>
      <c r="T2543" s="13">
        <f t="shared" si="238"/>
        <v>41543.449282407404</v>
      </c>
      <c r="U2543">
        <f t="shared" si="239"/>
        <v>2013</v>
      </c>
    </row>
    <row r="2544" spans="1:21" ht="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 s="9">
        <f t="shared" si="235"/>
        <v>104</v>
      </c>
      <c r="Q2544">
        <f t="shared" si="236"/>
        <v>55.77</v>
      </c>
      <c r="R2544">
        <f t="shared" si="240"/>
        <v>1</v>
      </c>
      <c r="S2544" s="12">
        <f t="shared" si="237"/>
        <v>41509.426585648151</v>
      </c>
      <c r="T2544" s="13">
        <f t="shared" si="238"/>
        <v>41548.165972222225</v>
      </c>
      <c r="U2544">
        <f t="shared" si="239"/>
        <v>2013</v>
      </c>
    </row>
    <row r="2545" spans="1:21" ht="60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 s="9">
        <f t="shared" si="235"/>
        <v>156</v>
      </c>
      <c r="Q2545">
        <f t="shared" si="236"/>
        <v>30.08</v>
      </c>
      <c r="R2545">
        <f t="shared" si="240"/>
        <v>1</v>
      </c>
      <c r="S2545" s="12">
        <f t="shared" si="237"/>
        <v>40514.107615740737</v>
      </c>
      <c r="T2545" s="13">
        <f t="shared" si="238"/>
        <v>40545.125</v>
      </c>
      <c r="U2545">
        <f t="shared" si="239"/>
        <v>2010</v>
      </c>
    </row>
    <row r="2546" spans="1:21" ht="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 s="9">
        <f t="shared" si="235"/>
        <v>101</v>
      </c>
      <c r="Q2546">
        <f t="shared" si="236"/>
        <v>88.44</v>
      </c>
      <c r="R2546">
        <f t="shared" si="240"/>
        <v>0</v>
      </c>
      <c r="S2546" s="12">
        <f t="shared" si="237"/>
        <v>41068.520474537036</v>
      </c>
      <c r="T2546" s="13">
        <f t="shared" si="238"/>
        <v>41098.520474537036</v>
      </c>
      <c r="U2546">
        <f t="shared" si="239"/>
        <v>2012</v>
      </c>
    </row>
    <row r="2547" spans="1:21" ht="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 s="9">
        <f t="shared" si="235"/>
        <v>195</v>
      </c>
      <c r="Q2547">
        <f t="shared" si="236"/>
        <v>64.03</v>
      </c>
      <c r="R2547">
        <f t="shared" si="240"/>
        <v>0</v>
      </c>
      <c r="S2547" s="12">
        <f t="shared" si="237"/>
        <v>42027.13817129629</v>
      </c>
      <c r="T2547" s="13">
        <f t="shared" si="238"/>
        <v>42062.020833333328</v>
      </c>
      <c r="U2547">
        <f t="shared" si="239"/>
        <v>2015</v>
      </c>
    </row>
    <row r="2548" spans="1:21" ht="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 s="9">
        <f t="shared" si="235"/>
        <v>112</v>
      </c>
      <c r="Q2548">
        <f t="shared" si="236"/>
        <v>60.15</v>
      </c>
      <c r="R2548">
        <f t="shared" si="240"/>
        <v>0</v>
      </c>
      <c r="S2548" s="12">
        <f t="shared" si="237"/>
        <v>41524.858553240738</v>
      </c>
      <c r="T2548" s="13">
        <f t="shared" si="238"/>
        <v>41552.208333333336</v>
      </c>
      <c r="U2548">
        <f t="shared" si="239"/>
        <v>2013</v>
      </c>
    </row>
    <row r="2549" spans="1:21" ht="60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 s="9">
        <f t="shared" si="235"/>
        <v>120</v>
      </c>
      <c r="Q2549">
        <f t="shared" si="236"/>
        <v>49.19</v>
      </c>
      <c r="R2549">
        <f t="shared" si="240"/>
        <v>0</v>
      </c>
      <c r="S2549" s="12">
        <f t="shared" si="237"/>
        <v>40973.773182870369</v>
      </c>
      <c r="T2549" s="13">
        <f t="shared" si="238"/>
        <v>41003.731516203705</v>
      </c>
      <c r="U2549">
        <f t="shared" si="239"/>
        <v>2012</v>
      </c>
    </row>
    <row r="2550" spans="1:21" ht="60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 s="9">
        <f t="shared" si="235"/>
        <v>102</v>
      </c>
      <c r="Q2550">
        <f t="shared" si="236"/>
        <v>165.16</v>
      </c>
      <c r="R2550">
        <f t="shared" si="240"/>
        <v>0</v>
      </c>
      <c r="S2550" s="12">
        <f t="shared" si="237"/>
        <v>42618.625428240746</v>
      </c>
      <c r="T2550" s="13">
        <f t="shared" si="238"/>
        <v>42643.185416666667</v>
      </c>
      <c r="U2550">
        <f t="shared" si="239"/>
        <v>2016</v>
      </c>
    </row>
    <row r="2551" spans="1:21" ht="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 s="9">
        <f t="shared" si="235"/>
        <v>103</v>
      </c>
      <c r="Q2551">
        <f t="shared" si="236"/>
        <v>43.62</v>
      </c>
      <c r="R2551">
        <f t="shared" si="240"/>
        <v>0</v>
      </c>
      <c r="S2551" s="12">
        <f t="shared" si="237"/>
        <v>41390.757754629631</v>
      </c>
      <c r="T2551" s="13">
        <f t="shared" si="238"/>
        <v>41425.708333333336</v>
      </c>
      <c r="U2551">
        <f t="shared" si="239"/>
        <v>2013</v>
      </c>
    </row>
    <row r="2552" spans="1:21" ht="60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 s="9">
        <f t="shared" si="235"/>
        <v>101</v>
      </c>
      <c r="Q2552">
        <f t="shared" si="236"/>
        <v>43.7</v>
      </c>
      <c r="R2552">
        <f t="shared" si="240"/>
        <v>0</v>
      </c>
      <c r="S2552" s="12">
        <f t="shared" si="237"/>
        <v>42228.634328703702</v>
      </c>
      <c r="T2552" s="13">
        <f t="shared" si="238"/>
        <v>42285.165972222225</v>
      </c>
      <c r="U2552">
        <f t="shared" si="239"/>
        <v>2015</v>
      </c>
    </row>
    <row r="2553" spans="1:21" ht="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 s="9">
        <f t="shared" si="235"/>
        <v>103</v>
      </c>
      <c r="Q2553">
        <f t="shared" si="236"/>
        <v>67.42</v>
      </c>
      <c r="R2553">
        <f t="shared" si="240"/>
        <v>0</v>
      </c>
      <c r="S2553" s="12">
        <f t="shared" si="237"/>
        <v>40961.252141203702</v>
      </c>
      <c r="T2553" s="13">
        <f t="shared" si="238"/>
        <v>40989.866666666669</v>
      </c>
      <c r="U2553">
        <f t="shared" si="239"/>
        <v>2012</v>
      </c>
    </row>
    <row r="2554" spans="1:21" ht="60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 s="9">
        <f t="shared" si="235"/>
        <v>107</v>
      </c>
      <c r="Q2554">
        <f t="shared" si="236"/>
        <v>177.5</v>
      </c>
      <c r="R2554">
        <f t="shared" si="240"/>
        <v>0</v>
      </c>
      <c r="S2554" s="12">
        <f t="shared" si="237"/>
        <v>42769.809965277775</v>
      </c>
      <c r="T2554" s="13">
        <f t="shared" si="238"/>
        <v>42799.809965277775</v>
      </c>
      <c r="U2554">
        <f t="shared" si="239"/>
        <v>2017</v>
      </c>
    </row>
    <row r="2555" spans="1:21" ht="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 s="9">
        <f t="shared" si="235"/>
        <v>156</v>
      </c>
      <c r="Q2555">
        <f t="shared" si="236"/>
        <v>38.880000000000003</v>
      </c>
      <c r="R2555">
        <f t="shared" si="240"/>
        <v>0</v>
      </c>
      <c r="S2555" s="12">
        <f t="shared" si="237"/>
        <v>41113.199155092596</v>
      </c>
      <c r="T2555" s="13">
        <f t="shared" si="238"/>
        <v>41173.199155092596</v>
      </c>
      <c r="U2555">
        <f t="shared" si="239"/>
        <v>2012</v>
      </c>
    </row>
    <row r="2556" spans="1:21" ht="60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 s="9">
        <f t="shared" si="235"/>
        <v>123</v>
      </c>
      <c r="Q2556">
        <f t="shared" si="236"/>
        <v>54.99</v>
      </c>
      <c r="R2556">
        <f t="shared" si="240"/>
        <v>0</v>
      </c>
      <c r="S2556" s="12">
        <f t="shared" si="237"/>
        <v>42125.078275462962</v>
      </c>
      <c r="T2556" s="13">
        <f t="shared" si="238"/>
        <v>42156.165972222225</v>
      </c>
      <c r="U2556">
        <f t="shared" si="239"/>
        <v>2015</v>
      </c>
    </row>
    <row r="2557" spans="1:21" ht="60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 s="9">
        <f t="shared" si="235"/>
        <v>107</v>
      </c>
      <c r="Q2557">
        <f t="shared" si="236"/>
        <v>61.34</v>
      </c>
      <c r="R2557">
        <f t="shared" si="240"/>
        <v>0</v>
      </c>
      <c r="S2557" s="12">
        <f t="shared" si="237"/>
        <v>41026.655011574076</v>
      </c>
      <c r="T2557" s="13">
        <f t="shared" si="238"/>
        <v>41057.655011574076</v>
      </c>
      <c r="U2557">
        <f t="shared" si="239"/>
        <v>2012</v>
      </c>
    </row>
    <row r="2558" spans="1:21" ht="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 s="9">
        <f t="shared" si="235"/>
        <v>106</v>
      </c>
      <c r="Q2558">
        <f t="shared" si="236"/>
        <v>23.12</v>
      </c>
      <c r="R2558">
        <f t="shared" si="240"/>
        <v>1</v>
      </c>
      <c r="S2558" s="12">
        <f t="shared" si="237"/>
        <v>41222.991400462961</v>
      </c>
      <c r="T2558" s="13">
        <f t="shared" si="238"/>
        <v>41267.991400462961</v>
      </c>
      <c r="U2558">
        <f t="shared" si="239"/>
        <v>2012</v>
      </c>
    </row>
    <row r="2559" spans="1:21" ht="30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 s="9">
        <f t="shared" si="235"/>
        <v>118</v>
      </c>
      <c r="Q2559">
        <f t="shared" si="236"/>
        <v>29.61</v>
      </c>
      <c r="R2559">
        <f t="shared" si="240"/>
        <v>1</v>
      </c>
      <c r="S2559" s="12">
        <f t="shared" si="237"/>
        <v>41744.745208333334</v>
      </c>
      <c r="T2559" s="13">
        <f t="shared" si="238"/>
        <v>41774.745208333334</v>
      </c>
      <c r="U2559">
        <f t="shared" si="239"/>
        <v>2014</v>
      </c>
    </row>
    <row r="2560" spans="1:21" ht="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 s="9">
        <f t="shared" si="235"/>
        <v>109</v>
      </c>
      <c r="Q2560">
        <f t="shared" si="236"/>
        <v>75.61</v>
      </c>
      <c r="R2560">
        <f t="shared" si="240"/>
        <v>0</v>
      </c>
      <c r="S2560" s="12">
        <f t="shared" si="237"/>
        <v>42093.860023148154</v>
      </c>
      <c r="T2560" s="13">
        <f t="shared" si="238"/>
        <v>42125.582638888889</v>
      </c>
      <c r="U2560">
        <f t="shared" si="239"/>
        <v>2015</v>
      </c>
    </row>
    <row r="2561" spans="1:21" ht="60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 s="9">
        <f t="shared" si="235"/>
        <v>111</v>
      </c>
      <c r="Q2561">
        <f t="shared" si="236"/>
        <v>35.6</v>
      </c>
      <c r="R2561">
        <f t="shared" si="240"/>
        <v>1</v>
      </c>
      <c r="S2561" s="12">
        <f t="shared" si="237"/>
        <v>40829.873657407406</v>
      </c>
      <c r="T2561" s="13">
        <f t="shared" si="238"/>
        <v>40862.817361111112</v>
      </c>
      <c r="U2561">
        <f t="shared" si="239"/>
        <v>2011</v>
      </c>
    </row>
    <row r="2562" spans="1:21" ht="60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 s="9">
        <f t="shared" ref="P2562:P2625" si="241">ROUND(E2562/D2562*100,0)</f>
        <v>100</v>
      </c>
      <c r="Q2562">
        <f t="shared" ref="Q2562:Q2625" si="242">IFERROR(ROUND(E2562/L2562,2),0)</f>
        <v>143</v>
      </c>
      <c r="R2562">
        <f t="shared" si="240"/>
        <v>0</v>
      </c>
      <c r="S2562" s="12">
        <f t="shared" ref="S2562:S2625" si="243">(((J2562/60)/60)/24)+DATE(1970,1,1)</f>
        <v>42039.951087962967</v>
      </c>
      <c r="T2562" s="13">
        <f t="shared" ref="T2562:T2625" si="244">(((I2562/60)/60)/24)+DATE(1970,1,1)</f>
        <v>42069.951087962967</v>
      </c>
      <c r="U2562">
        <f t="shared" ref="U2562:U2625" si="245">YEAR(S2562)</f>
        <v>2015</v>
      </c>
    </row>
    <row r="2563" spans="1:21" ht="60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 t="s">
        <v>7235</v>
      </c>
      <c r="M2563" t="b">
        <v>0</v>
      </c>
      <c r="N2563" t="s">
        <v>8292</v>
      </c>
      <c r="O2563" t="s">
        <v>8293</v>
      </c>
      <c r="P2563" s="9">
        <f t="shared" si="241"/>
        <v>0</v>
      </c>
      <c r="Q2563">
        <f t="shared" si="242"/>
        <v>0</v>
      </c>
      <c r="R2563">
        <f t="shared" si="240"/>
        <v>0</v>
      </c>
      <c r="S2563" s="12">
        <f t="shared" si="243"/>
        <v>42260.528807870374</v>
      </c>
      <c r="T2563" s="13">
        <f t="shared" si="244"/>
        <v>42290.528807870374</v>
      </c>
      <c r="U2563">
        <f t="shared" si="245"/>
        <v>2015</v>
      </c>
    </row>
    <row r="2564" spans="1:21" ht="60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 s="9">
        <f t="shared" si="241"/>
        <v>1</v>
      </c>
      <c r="Q2564">
        <f t="shared" si="242"/>
        <v>25</v>
      </c>
      <c r="R2564">
        <f t="shared" si="240"/>
        <v>0</v>
      </c>
      <c r="S2564" s="12">
        <f t="shared" si="243"/>
        <v>42594.524756944447</v>
      </c>
      <c r="T2564" s="13">
        <f t="shared" si="244"/>
        <v>42654.524756944447</v>
      </c>
      <c r="U2564">
        <f t="shared" si="245"/>
        <v>2016</v>
      </c>
    </row>
    <row r="2565" spans="1:21" ht="30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 t="s">
        <v>7235</v>
      </c>
      <c r="M2565" t="b">
        <v>0</v>
      </c>
      <c r="N2565" t="s">
        <v>8292</v>
      </c>
      <c r="O2565" t="s">
        <v>8293</v>
      </c>
      <c r="P2565" s="9">
        <f t="shared" si="241"/>
        <v>0</v>
      </c>
      <c r="Q2565">
        <f t="shared" si="242"/>
        <v>0</v>
      </c>
      <c r="R2565">
        <f t="shared" si="240"/>
        <v>0</v>
      </c>
      <c r="S2565" s="12">
        <f t="shared" si="243"/>
        <v>42155.139479166668</v>
      </c>
      <c r="T2565" s="13">
        <f t="shared" si="244"/>
        <v>42215.139479166668</v>
      </c>
      <c r="U2565">
        <f t="shared" si="245"/>
        <v>2015</v>
      </c>
    </row>
    <row r="2566" spans="1:21" ht="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 t="s">
        <v>7235</v>
      </c>
      <c r="M2566" t="b">
        <v>0</v>
      </c>
      <c r="N2566" t="s">
        <v>8292</v>
      </c>
      <c r="O2566" t="s">
        <v>8293</v>
      </c>
      <c r="P2566" s="9">
        <f t="shared" si="241"/>
        <v>0</v>
      </c>
      <c r="Q2566">
        <f t="shared" si="242"/>
        <v>0</v>
      </c>
      <c r="R2566">
        <f t="shared" si="240"/>
        <v>0</v>
      </c>
      <c r="S2566" s="12">
        <f t="shared" si="243"/>
        <v>41822.040497685186</v>
      </c>
      <c r="T2566" s="13">
        <f t="shared" si="244"/>
        <v>41852.040497685186</v>
      </c>
      <c r="U2566">
        <f t="shared" si="245"/>
        <v>2014</v>
      </c>
    </row>
    <row r="2567" spans="1:21" ht="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 s="9">
        <f t="shared" si="241"/>
        <v>1</v>
      </c>
      <c r="Q2567">
        <f t="shared" si="242"/>
        <v>100</v>
      </c>
      <c r="R2567">
        <f t="shared" si="240"/>
        <v>0</v>
      </c>
      <c r="S2567" s="12">
        <f t="shared" si="243"/>
        <v>42440.650335648148</v>
      </c>
      <c r="T2567" s="13">
        <f t="shared" si="244"/>
        <v>42499.868055555555</v>
      </c>
      <c r="U2567">
        <f t="shared" si="245"/>
        <v>2016</v>
      </c>
    </row>
    <row r="2568" spans="1:21" ht="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 t="s">
        <v>7235</v>
      </c>
      <c r="M2568" t="b">
        <v>0</v>
      </c>
      <c r="N2568" t="s">
        <v>8292</v>
      </c>
      <c r="O2568" t="s">
        <v>8293</v>
      </c>
      <c r="P2568" s="9">
        <f t="shared" si="241"/>
        <v>0</v>
      </c>
      <c r="Q2568">
        <f t="shared" si="242"/>
        <v>0</v>
      </c>
      <c r="R2568">
        <f t="shared" si="240"/>
        <v>0</v>
      </c>
      <c r="S2568" s="12">
        <f t="shared" si="243"/>
        <v>41842.980879629627</v>
      </c>
      <c r="T2568" s="13">
        <f t="shared" si="244"/>
        <v>41872.980879629627</v>
      </c>
      <c r="U2568">
        <f t="shared" si="245"/>
        <v>2014</v>
      </c>
    </row>
    <row r="2569" spans="1:21" ht="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 s="9">
        <f t="shared" si="241"/>
        <v>0</v>
      </c>
      <c r="Q2569">
        <f t="shared" si="242"/>
        <v>60</v>
      </c>
      <c r="R2569">
        <f t="shared" si="240"/>
        <v>0</v>
      </c>
      <c r="S2569" s="12">
        <f t="shared" si="243"/>
        <v>42087.878912037035</v>
      </c>
      <c r="T2569" s="13">
        <f t="shared" si="244"/>
        <v>42117.878912037035</v>
      </c>
      <c r="U2569">
        <f t="shared" si="245"/>
        <v>2015</v>
      </c>
    </row>
    <row r="2570" spans="1:21" ht="60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 s="9">
        <f t="shared" si="241"/>
        <v>1</v>
      </c>
      <c r="Q2570">
        <f t="shared" si="242"/>
        <v>50</v>
      </c>
      <c r="R2570">
        <f t="shared" si="240"/>
        <v>0</v>
      </c>
      <c r="S2570" s="12">
        <f t="shared" si="243"/>
        <v>42584.666597222225</v>
      </c>
      <c r="T2570" s="13">
        <f t="shared" si="244"/>
        <v>42614.666597222225</v>
      </c>
      <c r="U2570">
        <f t="shared" si="245"/>
        <v>2016</v>
      </c>
    </row>
    <row r="2571" spans="1:21" ht="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 s="9">
        <f t="shared" si="241"/>
        <v>2</v>
      </c>
      <c r="Q2571">
        <f t="shared" si="242"/>
        <v>72.5</v>
      </c>
      <c r="R2571">
        <f t="shared" si="240"/>
        <v>0</v>
      </c>
      <c r="S2571" s="12">
        <f t="shared" si="243"/>
        <v>42234.105462962965</v>
      </c>
      <c r="T2571" s="13">
        <f t="shared" si="244"/>
        <v>42264.105462962965</v>
      </c>
      <c r="U2571">
        <f t="shared" si="245"/>
        <v>2015</v>
      </c>
    </row>
    <row r="2572" spans="1:21" ht="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 s="9">
        <f t="shared" si="241"/>
        <v>1</v>
      </c>
      <c r="Q2572">
        <f t="shared" si="242"/>
        <v>29.5</v>
      </c>
      <c r="R2572">
        <f t="shared" si="240"/>
        <v>0</v>
      </c>
      <c r="S2572" s="12">
        <f t="shared" si="243"/>
        <v>42744.903182870374</v>
      </c>
      <c r="T2572" s="13">
        <f t="shared" si="244"/>
        <v>42774.903182870374</v>
      </c>
      <c r="U2572">
        <f t="shared" si="245"/>
        <v>2017</v>
      </c>
    </row>
    <row r="2573" spans="1:21" ht="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 s="9">
        <f t="shared" si="241"/>
        <v>0</v>
      </c>
      <c r="Q2573">
        <f t="shared" si="242"/>
        <v>62.5</v>
      </c>
      <c r="R2573">
        <f t="shared" si="240"/>
        <v>0</v>
      </c>
      <c r="S2573" s="12">
        <f t="shared" si="243"/>
        <v>42449.341678240744</v>
      </c>
      <c r="T2573" s="13">
        <f t="shared" si="244"/>
        <v>42509.341678240744</v>
      </c>
      <c r="U2573">
        <f t="shared" si="245"/>
        <v>2016</v>
      </c>
    </row>
    <row r="2574" spans="1:21" ht="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 t="s">
        <v>7235</v>
      </c>
      <c r="M2574" t="b">
        <v>0</v>
      </c>
      <c r="N2574" t="s">
        <v>8292</v>
      </c>
      <c r="O2574" t="s">
        <v>8293</v>
      </c>
      <c r="P2574" s="9">
        <f t="shared" si="241"/>
        <v>0</v>
      </c>
      <c r="Q2574">
        <f t="shared" si="242"/>
        <v>0</v>
      </c>
      <c r="R2574">
        <f t="shared" si="240"/>
        <v>0</v>
      </c>
      <c r="S2574" s="12">
        <f t="shared" si="243"/>
        <v>42077.119409722218</v>
      </c>
      <c r="T2574" s="13">
        <f t="shared" si="244"/>
        <v>42107.119409722218</v>
      </c>
      <c r="U2574">
        <f t="shared" si="245"/>
        <v>2015</v>
      </c>
    </row>
    <row r="2575" spans="1:21" ht="60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 t="s">
        <v>7235</v>
      </c>
      <c r="M2575" t="b">
        <v>0</v>
      </c>
      <c r="N2575" t="s">
        <v>8292</v>
      </c>
      <c r="O2575" t="s">
        <v>8293</v>
      </c>
      <c r="P2575" s="9">
        <f t="shared" si="241"/>
        <v>0</v>
      </c>
      <c r="Q2575">
        <f t="shared" si="242"/>
        <v>0</v>
      </c>
      <c r="R2575">
        <f t="shared" si="240"/>
        <v>0</v>
      </c>
      <c r="S2575" s="12">
        <f t="shared" si="243"/>
        <v>41829.592002314814</v>
      </c>
      <c r="T2575" s="13">
        <f t="shared" si="244"/>
        <v>41874.592002314814</v>
      </c>
      <c r="U2575">
        <f t="shared" si="245"/>
        <v>2014</v>
      </c>
    </row>
    <row r="2576" spans="1:21" ht="60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 t="s">
        <v>7235</v>
      </c>
      <c r="M2576" t="b">
        <v>0</v>
      </c>
      <c r="N2576" t="s">
        <v>8292</v>
      </c>
      <c r="O2576" t="s">
        <v>8293</v>
      </c>
      <c r="P2576" s="9">
        <f t="shared" si="241"/>
        <v>0</v>
      </c>
      <c r="Q2576">
        <f t="shared" si="242"/>
        <v>0</v>
      </c>
      <c r="R2576">
        <f t="shared" si="240"/>
        <v>0</v>
      </c>
      <c r="S2576" s="12">
        <f t="shared" si="243"/>
        <v>42487.825752314813</v>
      </c>
      <c r="T2576" s="13">
        <f t="shared" si="244"/>
        <v>42508.825752314813</v>
      </c>
      <c r="U2576">
        <f t="shared" si="245"/>
        <v>2016</v>
      </c>
    </row>
    <row r="2577" spans="1:21" ht="60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 t="s">
        <v>7235</v>
      </c>
      <c r="M2577" t="b">
        <v>0</v>
      </c>
      <c r="N2577" t="s">
        <v>8292</v>
      </c>
      <c r="O2577" t="s">
        <v>8293</v>
      </c>
      <c r="P2577" s="9">
        <f t="shared" si="241"/>
        <v>0</v>
      </c>
      <c r="Q2577">
        <f t="shared" si="242"/>
        <v>0</v>
      </c>
      <c r="R2577">
        <f t="shared" si="240"/>
        <v>0</v>
      </c>
      <c r="S2577" s="12">
        <f t="shared" si="243"/>
        <v>41986.108726851846</v>
      </c>
      <c r="T2577" s="13">
        <f t="shared" si="244"/>
        <v>42016.108726851846</v>
      </c>
      <c r="U2577">
        <f t="shared" si="245"/>
        <v>2014</v>
      </c>
    </row>
    <row r="2578" spans="1:21" ht="30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 t="s">
        <v>7235</v>
      </c>
      <c r="M2578" t="b">
        <v>0</v>
      </c>
      <c r="N2578" t="s">
        <v>8292</v>
      </c>
      <c r="O2578" t="s">
        <v>8293</v>
      </c>
      <c r="P2578" s="9">
        <f t="shared" si="241"/>
        <v>0</v>
      </c>
      <c r="Q2578">
        <f t="shared" si="242"/>
        <v>0</v>
      </c>
      <c r="R2578">
        <f t="shared" si="240"/>
        <v>0</v>
      </c>
      <c r="S2578" s="12">
        <f t="shared" si="243"/>
        <v>42060.00980324074</v>
      </c>
      <c r="T2578" s="13">
        <f t="shared" si="244"/>
        <v>42104.968136574069</v>
      </c>
      <c r="U2578">
        <f t="shared" si="245"/>
        <v>2015</v>
      </c>
    </row>
    <row r="2579" spans="1:21" ht="60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 t="s">
        <v>7235</v>
      </c>
      <c r="M2579" t="b">
        <v>0</v>
      </c>
      <c r="N2579" t="s">
        <v>8292</v>
      </c>
      <c r="O2579" t="s">
        <v>8293</v>
      </c>
      <c r="P2579" s="9">
        <f t="shared" si="241"/>
        <v>0</v>
      </c>
      <c r="Q2579">
        <f t="shared" si="242"/>
        <v>0</v>
      </c>
      <c r="R2579">
        <f t="shared" si="240"/>
        <v>0</v>
      </c>
      <c r="S2579" s="12">
        <f t="shared" si="243"/>
        <v>41830.820567129631</v>
      </c>
      <c r="T2579" s="13">
        <f t="shared" si="244"/>
        <v>41855.820567129631</v>
      </c>
      <c r="U2579">
        <f t="shared" si="245"/>
        <v>2014</v>
      </c>
    </row>
    <row r="2580" spans="1:21" ht="60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 t="s">
        <v>7235</v>
      </c>
      <c r="M2580" t="b">
        <v>0</v>
      </c>
      <c r="N2580" t="s">
        <v>8292</v>
      </c>
      <c r="O2580" t="s">
        <v>8293</v>
      </c>
      <c r="P2580" s="9">
        <f t="shared" si="241"/>
        <v>0</v>
      </c>
      <c r="Q2580">
        <f t="shared" si="242"/>
        <v>0</v>
      </c>
      <c r="R2580">
        <f t="shared" si="240"/>
        <v>0</v>
      </c>
      <c r="S2580" s="12">
        <f t="shared" si="243"/>
        <v>42238.022905092599</v>
      </c>
      <c r="T2580" s="13">
        <f t="shared" si="244"/>
        <v>42286.708333333328</v>
      </c>
      <c r="U2580">
        <f t="shared" si="245"/>
        <v>2015</v>
      </c>
    </row>
    <row r="2581" spans="1:21" ht="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 s="9">
        <f t="shared" si="241"/>
        <v>0</v>
      </c>
      <c r="Q2581">
        <f t="shared" si="242"/>
        <v>23.08</v>
      </c>
      <c r="R2581">
        <f t="shared" si="240"/>
        <v>0</v>
      </c>
      <c r="S2581" s="12">
        <f t="shared" si="243"/>
        <v>41837.829895833333</v>
      </c>
      <c r="T2581" s="13">
        <f t="shared" si="244"/>
        <v>41897.829895833333</v>
      </c>
      <c r="U2581">
        <f t="shared" si="245"/>
        <v>2014</v>
      </c>
    </row>
    <row r="2582" spans="1:21" ht="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 s="9">
        <f t="shared" si="241"/>
        <v>1</v>
      </c>
      <c r="Q2582">
        <f t="shared" si="242"/>
        <v>25.5</v>
      </c>
      <c r="R2582">
        <f t="shared" si="240"/>
        <v>0</v>
      </c>
      <c r="S2582" s="12">
        <f t="shared" si="243"/>
        <v>42110.326423611114</v>
      </c>
      <c r="T2582" s="13">
        <f t="shared" si="244"/>
        <v>42140.125</v>
      </c>
      <c r="U2582">
        <f t="shared" si="245"/>
        <v>2015</v>
      </c>
    </row>
    <row r="2583" spans="1:21" ht="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 s="9">
        <f t="shared" si="241"/>
        <v>11</v>
      </c>
      <c r="Q2583">
        <f t="shared" si="242"/>
        <v>48.18</v>
      </c>
      <c r="R2583">
        <f t="shared" si="240"/>
        <v>0</v>
      </c>
      <c r="S2583" s="12">
        <f t="shared" si="243"/>
        <v>42294.628449074073</v>
      </c>
      <c r="T2583" s="13">
        <f t="shared" si="244"/>
        <v>42324.670115740737</v>
      </c>
      <c r="U2583">
        <f t="shared" si="245"/>
        <v>2015</v>
      </c>
    </row>
    <row r="2584" spans="1:21" ht="30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 s="9">
        <f t="shared" si="241"/>
        <v>0</v>
      </c>
      <c r="Q2584">
        <f t="shared" si="242"/>
        <v>1</v>
      </c>
      <c r="R2584">
        <f t="shared" si="240"/>
        <v>0</v>
      </c>
      <c r="S2584" s="12">
        <f t="shared" si="243"/>
        <v>42642.988819444443</v>
      </c>
      <c r="T2584" s="13">
        <f t="shared" si="244"/>
        <v>42672.988819444443</v>
      </c>
      <c r="U2584">
        <f t="shared" si="245"/>
        <v>2016</v>
      </c>
    </row>
    <row r="2585" spans="1:21" ht="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 s="9">
        <f t="shared" si="241"/>
        <v>1</v>
      </c>
      <c r="Q2585">
        <f t="shared" si="242"/>
        <v>1</v>
      </c>
      <c r="R2585">
        <f t="shared" si="240"/>
        <v>0</v>
      </c>
      <c r="S2585" s="12">
        <f t="shared" si="243"/>
        <v>42019.76944444445</v>
      </c>
      <c r="T2585" s="13">
        <f t="shared" si="244"/>
        <v>42079.727777777778</v>
      </c>
      <c r="U2585">
        <f t="shared" si="245"/>
        <v>2015</v>
      </c>
    </row>
    <row r="2586" spans="1:21" ht="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 t="s">
        <v>7235</v>
      </c>
      <c r="M2586" t="b">
        <v>0</v>
      </c>
      <c r="N2586" t="s">
        <v>8292</v>
      </c>
      <c r="O2586" t="s">
        <v>8293</v>
      </c>
      <c r="P2586" s="9">
        <f t="shared" si="241"/>
        <v>0</v>
      </c>
      <c r="Q2586">
        <f t="shared" si="242"/>
        <v>0</v>
      </c>
      <c r="R2586">
        <f t="shared" ref="R2586:R2649" si="246">IF(D2586&lt;1000,1,0)</f>
        <v>0</v>
      </c>
      <c r="S2586" s="12">
        <f t="shared" si="243"/>
        <v>42140.173252314817</v>
      </c>
      <c r="T2586" s="13">
        <f t="shared" si="244"/>
        <v>42170.173252314817</v>
      </c>
      <c r="U2586">
        <f t="shared" si="245"/>
        <v>2015</v>
      </c>
    </row>
    <row r="2587" spans="1:21" ht="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 s="9">
        <f t="shared" si="241"/>
        <v>0</v>
      </c>
      <c r="Q2587">
        <f t="shared" si="242"/>
        <v>50</v>
      </c>
      <c r="R2587">
        <f t="shared" si="246"/>
        <v>0</v>
      </c>
      <c r="S2587" s="12">
        <f t="shared" si="243"/>
        <v>41795.963333333333</v>
      </c>
      <c r="T2587" s="13">
        <f t="shared" si="244"/>
        <v>41825.963333333333</v>
      </c>
      <c r="U2587">
        <f t="shared" si="245"/>
        <v>2014</v>
      </c>
    </row>
    <row r="2588" spans="1:21" ht="30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 s="9">
        <f t="shared" si="241"/>
        <v>0</v>
      </c>
      <c r="Q2588">
        <f t="shared" si="242"/>
        <v>5</v>
      </c>
      <c r="R2588">
        <f t="shared" si="246"/>
        <v>0</v>
      </c>
      <c r="S2588" s="12">
        <f t="shared" si="243"/>
        <v>42333.330277777779</v>
      </c>
      <c r="T2588" s="13">
        <f t="shared" si="244"/>
        <v>42363.330277777779</v>
      </c>
      <c r="U2588">
        <f t="shared" si="245"/>
        <v>2015</v>
      </c>
    </row>
    <row r="2589" spans="1:21" ht="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 s="9">
        <f t="shared" si="241"/>
        <v>2</v>
      </c>
      <c r="Q2589">
        <f t="shared" si="242"/>
        <v>202.83</v>
      </c>
      <c r="R2589">
        <f t="shared" si="246"/>
        <v>0</v>
      </c>
      <c r="S2589" s="12">
        <f t="shared" si="243"/>
        <v>42338.675381944442</v>
      </c>
      <c r="T2589" s="13">
        <f t="shared" si="244"/>
        <v>42368.675381944442</v>
      </c>
      <c r="U2589">
        <f t="shared" si="245"/>
        <v>2015</v>
      </c>
    </row>
    <row r="2590" spans="1:21" ht="60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 s="9">
        <f t="shared" si="241"/>
        <v>4</v>
      </c>
      <c r="Q2590">
        <f t="shared" si="242"/>
        <v>29.13</v>
      </c>
      <c r="R2590">
        <f t="shared" si="246"/>
        <v>0</v>
      </c>
      <c r="S2590" s="12">
        <f t="shared" si="243"/>
        <v>42042.676226851851</v>
      </c>
      <c r="T2590" s="13">
        <f t="shared" si="244"/>
        <v>42094.551388888889</v>
      </c>
      <c r="U2590">
        <f t="shared" si="245"/>
        <v>2015</v>
      </c>
    </row>
    <row r="2591" spans="1:21" ht="60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 s="9">
        <f t="shared" si="241"/>
        <v>0</v>
      </c>
      <c r="Q2591">
        <f t="shared" si="242"/>
        <v>5</v>
      </c>
      <c r="R2591">
        <f t="shared" si="246"/>
        <v>0</v>
      </c>
      <c r="S2591" s="12">
        <f t="shared" si="243"/>
        <v>42422.536192129628</v>
      </c>
      <c r="T2591" s="13">
        <f t="shared" si="244"/>
        <v>42452.494525462964</v>
      </c>
      <c r="U2591">
        <f t="shared" si="245"/>
        <v>2016</v>
      </c>
    </row>
    <row r="2592" spans="1:21" ht="60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 t="s">
        <v>7235</v>
      </c>
      <c r="M2592" t="b">
        <v>0</v>
      </c>
      <c r="N2592" t="s">
        <v>8292</v>
      </c>
      <c r="O2592" t="s">
        <v>8293</v>
      </c>
      <c r="P2592" s="9">
        <f t="shared" si="241"/>
        <v>0</v>
      </c>
      <c r="Q2592">
        <f t="shared" si="242"/>
        <v>0</v>
      </c>
      <c r="R2592">
        <f t="shared" si="246"/>
        <v>0</v>
      </c>
      <c r="S2592" s="12">
        <f t="shared" si="243"/>
        <v>42388.589085648149</v>
      </c>
      <c r="T2592" s="13">
        <f t="shared" si="244"/>
        <v>42395.589085648149</v>
      </c>
      <c r="U2592">
        <f t="shared" si="245"/>
        <v>2016</v>
      </c>
    </row>
    <row r="2593" spans="1:21" ht="60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 s="9">
        <f t="shared" si="241"/>
        <v>2</v>
      </c>
      <c r="Q2593">
        <f t="shared" si="242"/>
        <v>13</v>
      </c>
      <c r="R2593">
        <f t="shared" si="246"/>
        <v>0</v>
      </c>
      <c r="S2593" s="12">
        <f t="shared" si="243"/>
        <v>42382.906527777777</v>
      </c>
      <c r="T2593" s="13">
        <f t="shared" si="244"/>
        <v>42442.864861111113</v>
      </c>
      <c r="U2593">
        <f t="shared" si="245"/>
        <v>2016</v>
      </c>
    </row>
    <row r="2594" spans="1:21" ht="60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 s="9">
        <f t="shared" si="241"/>
        <v>0</v>
      </c>
      <c r="Q2594">
        <f t="shared" si="242"/>
        <v>50</v>
      </c>
      <c r="R2594">
        <f t="shared" si="246"/>
        <v>0</v>
      </c>
      <c r="S2594" s="12">
        <f t="shared" si="243"/>
        <v>41887.801168981481</v>
      </c>
      <c r="T2594" s="13">
        <f t="shared" si="244"/>
        <v>41917.801168981481</v>
      </c>
      <c r="U2594">
        <f t="shared" si="245"/>
        <v>2014</v>
      </c>
    </row>
    <row r="2595" spans="1:21" ht="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 t="s">
        <v>7235</v>
      </c>
      <c r="M2595" t="b">
        <v>0</v>
      </c>
      <c r="N2595" t="s">
        <v>8292</v>
      </c>
      <c r="O2595" t="s">
        <v>8293</v>
      </c>
      <c r="P2595" s="9">
        <f t="shared" si="241"/>
        <v>0</v>
      </c>
      <c r="Q2595">
        <f t="shared" si="242"/>
        <v>0</v>
      </c>
      <c r="R2595">
        <f t="shared" si="246"/>
        <v>0</v>
      </c>
      <c r="S2595" s="12">
        <f t="shared" si="243"/>
        <v>42089.84520833334</v>
      </c>
      <c r="T2595" s="13">
        <f t="shared" si="244"/>
        <v>42119.84520833334</v>
      </c>
      <c r="U2595">
        <f t="shared" si="245"/>
        <v>2015</v>
      </c>
    </row>
    <row r="2596" spans="1:21" ht="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 s="9">
        <f t="shared" si="241"/>
        <v>0</v>
      </c>
      <c r="Q2596">
        <f t="shared" si="242"/>
        <v>1</v>
      </c>
      <c r="R2596">
        <f t="shared" si="246"/>
        <v>0</v>
      </c>
      <c r="S2596" s="12">
        <f t="shared" si="243"/>
        <v>41828.967916666668</v>
      </c>
      <c r="T2596" s="13">
        <f t="shared" si="244"/>
        <v>41858.967916666668</v>
      </c>
      <c r="U2596">
        <f t="shared" si="245"/>
        <v>2014</v>
      </c>
    </row>
    <row r="2597" spans="1:21" ht="30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 s="9">
        <f t="shared" si="241"/>
        <v>12</v>
      </c>
      <c r="Q2597">
        <f t="shared" si="242"/>
        <v>96.05</v>
      </c>
      <c r="R2597">
        <f t="shared" si="246"/>
        <v>0</v>
      </c>
      <c r="S2597" s="12">
        <f t="shared" si="243"/>
        <v>42760.244212962964</v>
      </c>
      <c r="T2597" s="13">
        <f t="shared" si="244"/>
        <v>42790.244212962964</v>
      </c>
      <c r="U2597">
        <f t="shared" si="245"/>
        <v>2017</v>
      </c>
    </row>
    <row r="2598" spans="1:21" ht="60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 s="9">
        <f t="shared" si="241"/>
        <v>24</v>
      </c>
      <c r="Q2598">
        <f t="shared" si="242"/>
        <v>305.77999999999997</v>
      </c>
      <c r="R2598">
        <f t="shared" si="246"/>
        <v>0</v>
      </c>
      <c r="S2598" s="12">
        <f t="shared" si="243"/>
        <v>41828.664456018516</v>
      </c>
      <c r="T2598" s="13">
        <f t="shared" si="244"/>
        <v>41858.664456018516</v>
      </c>
      <c r="U2598">
        <f t="shared" si="245"/>
        <v>2014</v>
      </c>
    </row>
    <row r="2599" spans="1:21" ht="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 s="9">
        <f t="shared" si="241"/>
        <v>6</v>
      </c>
      <c r="Q2599">
        <f t="shared" si="242"/>
        <v>12.14</v>
      </c>
      <c r="R2599">
        <f t="shared" si="246"/>
        <v>0</v>
      </c>
      <c r="S2599" s="12">
        <f t="shared" si="243"/>
        <v>42510.341631944444</v>
      </c>
      <c r="T2599" s="13">
        <f t="shared" si="244"/>
        <v>42540.341631944444</v>
      </c>
      <c r="U2599">
        <f t="shared" si="245"/>
        <v>2016</v>
      </c>
    </row>
    <row r="2600" spans="1:21" ht="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 s="9">
        <f t="shared" si="241"/>
        <v>39</v>
      </c>
      <c r="Q2600">
        <f t="shared" si="242"/>
        <v>83.57</v>
      </c>
      <c r="R2600">
        <f t="shared" si="246"/>
        <v>0</v>
      </c>
      <c r="S2600" s="12">
        <f t="shared" si="243"/>
        <v>42240.840289351851</v>
      </c>
      <c r="T2600" s="13">
        <f t="shared" si="244"/>
        <v>42270.840289351851</v>
      </c>
      <c r="U2600">
        <f t="shared" si="245"/>
        <v>2015</v>
      </c>
    </row>
    <row r="2601" spans="1:21" ht="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 s="9">
        <f t="shared" si="241"/>
        <v>1</v>
      </c>
      <c r="Q2601">
        <f t="shared" si="242"/>
        <v>18</v>
      </c>
      <c r="R2601">
        <f t="shared" si="246"/>
        <v>0</v>
      </c>
      <c r="S2601" s="12">
        <f t="shared" si="243"/>
        <v>41809.754016203704</v>
      </c>
      <c r="T2601" s="13">
        <f t="shared" si="244"/>
        <v>41854.754016203704</v>
      </c>
      <c r="U2601">
        <f t="shared" si="245"/>
        <v>2014</v>
      </c>
    </row>
    <row r="2602" spans="1:21" ht="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 s="9">
        <f t="shared" si="241"/>
        <v>7</v>
      </c>
      <c r="Q2602">
        <f t="shared" si="242"/>
        <v>115.53</v>
      </c>
      <c r="R2602">
        <f t="shared" si="246"/>
        <v>0</v>
      </c>
      <c r="S2602" s="12">
        <f t="shared" si="243"/>
        <v>42394.900462962964</v>
      </c>
      <c r="T2602" s="13">
        <f t="shared" si="244"/>
        <v>42454.858796296292</v>
      </c>
      <c r="U2602">
        <f t="shared" si="245"/>
        <v>2016</v>
      </c>
    </row>
    <row r="2603" spans="1:21" ht="60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 s="9">
        <f t="shared" si="241"/>
        <v>661</v>
      </c>
      <c r="Q2603">
        <f t="shared" si="242"/>
        <v>21.9</v>
      </c>
      <c r="R2603">
        <f t="shared" si="246"/>
        <v>1</v>
      </c>
      <c r="S2603" s="12">
        <f t="shared" si="243"/>
        <v>41150.902187499996</v>
      </c>
      <c r="T2603" s="13">
        <f t="shared" si="244"/>
        <v>41165.165972222225</v>
      </c>
      <c r="U2603">
        <f t="shared" si="245"/>
        <v>2012</v>
      </c>
    </row>
    <row r="2604" spans="1:21" ht="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 s="9">
        <f t="shared" si="241"/>
        <v>326</v>
      </c>
      <c r="Q2604">
        <f t="shared" si="242"/>
        <v>80.02</v>
      </c>
      <c r="R2604">
        <f t="shared" si="246"/>
        <v>0</v>
      </c>
      <c r="S2604" s="12">
        <f t="shared" si="243"/>
        <v>41915.747314814813</v>
      </c>
      <c r="T2604" s="13">
        <f t="shared" si="244"/>
        <v>41955.888888888891</v>
      </c>
      <c r="U2604">
        <f t="shared" si="245"/>
        <v>2014</v>
      </c>
    </row>
    <row r="2605" spans="1:21" ht="30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 s="9">
        <f t="shared" si="241"/>
        <v>101</v>
      </c>
      <c r="Q2605">
        <f t="shared" si="242"/>
        <v>35.520000000000003</v>
      </c>
      <c r="R2605">
        <f t="shared" si="246"/>
        <v>0</v>
      </c>
      <c r="S2605" s="12">
        <f t="shared" si="243"/>
        <v>41617.912662037037</v>
      </c>
      <c r="T2605" s="13">
        <f t="shared" si="244"/>
        <v>41631.912662037037</v>
      </c>
      <c r="U2605">
        <f t="shared" si="245"/>
        <v>2013</v>
      </c>
    </row>
    <row r="2606" spans="1:21" ht="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 s="9">
        <f t="shared" si="241"/>
        <v>104</v>
      </c>
      <c r="Q2606">
        <f t="shared" si="242"/>
        <v>64.930000000000007</v>
      </c>
      <c r="R2606">
        <f t="shared" si="246"/>
        <v>0</v>
      </c>
      <c r="S2606" s="12">
        <f t="shared" si="243"/>
        <v>40998.051192129627</v>
      </c>
      <c r="T2606" s="13">
        <f t="shared" si="244"/>
        <v>41028.051192129627</v>
      </c>
      <c r="U2606">
        <f t="shared" si="245"/>
        <v>2012</v>
      </c>
    </row>
    <row r="2607" spans="1:21" ht="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 s="9">
        <f t="shared" si="241"/>
        <v>107</v>
      </c>
      <c r="Q2607">
        <f t="shared" si="242"/>
        <v>60.97</v>
      </c>
      <c r="R2607">
        <f t="shared" si="246"/>
        <v>0</v>
      </c>
      <c r="S2607" s="12">
        <f t="shared" si="243"/>
        <v>42508.541550925926</v>
      </c>
      <c r="T2607" s="13">
        <f t="shared" si="244"/>
        <v>42538.541550925926</v>
      </c>
      <c r="U2607">
        <f t="shared" si="245"/>
        <v>2016</v>
      </c>
    </row>
    <row r="2608" spans="1:21" ht="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 s="9">
        <f t="shared" si="241"/>
        <v>110</v>
      </c>
      <c r="Q2608">
        <f t="shared" si="242"/>
        <v>31.44</v>
      </c>
      <c r="R2608">
        <f t="shared" si="246"/>
        <v>0</v>
      </c>
      <c r="S2608" s="12">
        <f t="shared" si="243"/>
        <v>41726.712754629632</v>
      </c>
      <c r="T2608" s="13">
        <f t="shared" si="244"/>
        <v>41758.712754629632</v>
      </c>
      <c r="U2608">
        <f t="shared" si="245"/>
        <v>2014</v>
      </c>
    </row>
    <row r="2609" spans="1:21" ht="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 s="9">
        <f t="shared" si="241"/>
        <v>408</v>
      </c>
      <c r="Q2609">
        <f t="shared" si="242"/>
        <v>81.95</v>
      </c>
      <c r="R2609">
        <f t="shared" si="246"/>
        <v>0</v>
      </c>
      <c r="S2609" s="12">
        <f t="shared" si="243"/>
        <v>42184.874675925923</v>
      </c>
      <c r="T2609" s="13">
        <f t="shared" si="244"/>
        <v>42228.083333333328</v>
      </c>
      <c r="U2609">
        <f t="shared" si="245"/>
        <v>2015</v>
      </c>
    </row>
    <row r="2610" spans="1:21" ht="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 s="9">
        <f t="shared" si="241"/>
        <v>224</v>
      </c>
      <c r="Q2610">
        <f t="shared" si="242"/>
        <v>58.93</v>
      </c>
      <c r="R2610">
        <f t="shared" si="246"/>
        <v>0</v>
      </c>
      <c r="S2610" s="12">
        <f t="shared" si="243"/>
        <v>42767.801712962959</v>
      </c>
      <c r="T2610" s="13">
        <f t="shared" si="244"/>
        <v>42809</v>
      </c>
      <c r="U2610">
        <f t="shared" si="245"/>
        <v>2017</v>
      </c>
    </row>
    <row r="2611" spans="1:21" ht="60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 s="9">
        <f t="shared" si="241"/>
        <v>304</v>
      </c>
      <c r="Q2611">
        <f t="shared" si="242"/>
        <v>157.29</v>
      </c>
      <c r="R2611">
        <f t="shared" si="246"/>
        <v>0</v>
      </c>
      <c r="S2611" s="12">
        <f t="shared" si="243"/>
        <v>41075.237858796296</v>
      </c>
      <c r="T2611" s="13">
        <f t="shared" si="244"/>
        <v>41105.237858796296</v>
      </c>
      <c r="U2611">
        <f t="shared" si="245"/>
        <v>2012</v>
      </c>
    </row>
    <row r="2612" spans="1:21" ht="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 s="9">
        <f t="shared" si="241"/>
        <v>141</v>
      </c>
      <c r="Q2612">
        <f t="shared" si="242"/>
        <v>55.76</v>
      </c>
      <c r="R2612">
        <f t="shared" si="246"/>
        <v>0</v>
      </c>
      <c r="S2612" s="12">
        <f t="shared" si="243"/>
        <v>42564.881076388891</v>
      </c>
      <c r="T2612" s="13">
        <f t="shared" si="244"/>
        <v>42604.290972222225</v>
      </c>
      <c r="U2612">
        <f t="shared" si="245"/>
        <v>2016</v>
      </c>
    </row>
    <row r="2613" spans="1:21" ht="60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 s="9">
        <f t="shared" si="241"/>
        <v>2791</v>
      </c>
      <c r="Q2613">
        <f t="shared" si="242"/>
        <v>83.8</v>
      </c>
      <c r="R2613">
        <f t="shared" si="246"/>
        <v>0</v>
      </c>
      <c r="S2613" s="12">
        <f t="shared" si="243"/>
        <v>42704.335810185185</v>
      </c>
      <c r="T2613" s="13">
        <f t="shared" si="244"/>
        <v>42737.957638888889</v>
      </c>
      <c r="U2613">
        <f t="shared" si="245"/>
        <v>2016</v>
      </c>
    </row>
    <row r="2614" spans="1:21" ht="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 s="9">
        <f t="shared" si="241"/>
        <v>172</v>
      </c>
      <c r="Q2614">
        <f t="shared" si="242"/>
        <v>58.42</v>
      </c>
      <c r="R2614">
        <f t="shared" si="246"/>
        <v>0</v>
      </c>
      <c r="S2614" s="12">
        <f t="shared" si="243"/>
        <v>41982.143171296295</v>
      </c>
      <c r="T2614" s="13">
        <f t="shared" si="244"/>
        <v>42013.143171296295</v>
      </c>
      <c r="U2614">
        <f t="shared" si="245"/>
        <v>2014</v>
      </c>
    </row>
    <row r="2615" spans="1:21" ht="60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 s="9">
        <f t="shared" si="241"/>
        <v>101</v>
      </c>
      <c r="Q2615">
        <f t="shared" si="242"/>
        <v>270.57</v>
      </c>
      <c r="R2615">
        <f t="shared" si="246"/>
        <v>0</v>
      </c>
      <c r="S2615" s="12">
        <f t="shared" si="243"/>
        <v>41143.81821759259</v>
      </c>
      <c r="T2615" s="13">
        <f t="shared" si="244"/>
        <v>41173.81821759259</v>
      </c>
      <c r="U2615">
        <f t="shared" si="245"/>
        <v>2012</v>
      </c>
    </row>
    <row r="2616" spans="1:21" ht="60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 s="9">
        <f t="shared" si="241"/>
        <v>102</v>
      </c>
      <c r="Q2616">
        <f t="shared" si="242"/>
        <v>107.1</v>
      </c>
      <c r="R2616">
        <f t="shared" si="246"/>
        <v>0</v>
      </c>
      <c r="S2616" s="12">
        <f t="shared" si="243"/>
        <v>41730.708472222221</v>
      </c>
      <c r="T2616" s="13">
        <f t="shared" si="244"/>
        <v>41759.208333333336</v>
      </c>
      <c r="U2616">
        <f t="shared" si="245"/>
        <v>2014</v>
      </c>
    </row>
    <row r="2617" spans="1:21" ht="60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 s="9">
        <f t="shared" si="241"/>
        <v>170</v>
      </c>
      <c r="Q2617">
        <f t="shared" si="242"/>
        <v>47.18</v>
      </c>
      <c r="R2617">
        <f t="shared" si="246"/>
        <v>0</v>
      </c>
      <c r="S2617" s="12">
        <f t="shared" si="243"/>
        <v>42453.49726851852</v>
      </c>
      <c r="T2617" s="13">
        <f t="shared" si="244"/>
        <v>42490.5</v>
      </c>
      <c r="U2617">
        <f t="shared" si="245"/>
        <v>2016</v>
      </c>
    </row>
    <row r="2618" spans="1:21" ht="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 s="9">
        <f t="shared" si="241"/>
        <v>115</v>
      </c>
      <c r="Q2618">
        <f t="shared" si="242"/>
        <v>120.31</v>
      </c>
      <c r="R2618">
        <f t="shared" si="246"/>
        <v>0</v>
      </c>
      <c r="S2618" s="12">
        <f t="shared" si="243"/>
        <v>42211.99454861111</v>
      </c>
      <c r="T2618" s="13">
        <f t="shared" si="244"/>
        <v>42241.99454861111</v>
      </c>
      <c r="U2618">
        <f t="shared" si="245"/>
        <v>2015</v>
      </c>
    </row>
    <row r="2619" spans="1:21" ht="60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 s="9">
        <f t="shared" si="241"/>
        <v>878</v>
      </c>
      <c r="Q2619">
        <f t="shared" si="242"/>
        <v>27.6</v>
      </c>
      <c r="R2619">
        <f t="shared" si="246"/>
        <v>1</v>
      </c>
      <c r="S2619" s="12">
        <f t="shared" si="243"/>
        <v>41902.874432870369</v>
      </c>
      <c r="T2619" s="13">
        <f t="shared" si="244"/>
        <v>41932.874432870369</v>
      </c>
      <c r="U2619">
        <f t="shared" si="245"/>
        <v>2014</v>
      </c>
    </row>
    <row r="2620" spans="1:21" ht="30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 s="9">
        <f t="shared" si="241"/>
        <v>105</v>
      </c>
      <c r="Q2620">
        <f t="shared" si="242"/>
        <v>205.3</v>
      </c>
      <c r="R2620">
        <f t="shared" si="246"/>
        <v>0</v>
      </c>
      <c r="S2620" s="12">
        <f t="shared" si="243"/>
        <v>42279.792372685188</v>
      </c>
      <c r="T2620" s="13">
        <f t="shared" si="244"/>
        <v>42339.834039351852</v>
      </c>
      <c r="U2620">
        <f t="shared" si="245"/>
        <v>2015</v>
      </c>
    </row>
    <row r="2621" spans="1:21" ht="60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 s="9">
        <f t="shared" si="241"/>
        <v>188</v>
      </c>
      <c r="Q2621">
        <f t="shared" si="242"/>
        <v>35.549999999999997</v>
      </c>
      <c r="R2621">
        <f t="shared" si="246"/>
        <v>0</v>
      </c>
      <c r="S2621" s="12">
        <f t="shared" si="243"/>
        <v>42273.884305555555</v>
      </c>
      <c r="T2621" s="13">
        <f t="shared" si="244"/>
        <v>42300.458333333328</v>
      </c>
      <c r="U2621">
        <f t="shared" si="245"/>
        <v>2015</v>
      </c>
    </row>
    <row r="2622" spans="1:21" ht="60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 s="9">
        <f t="shared" si="241"/>
        <v>144</v>
      </c>
      <c r="Q2622">
        <f t="shared" si="242"/>
        <v>74.64</v>
      </c>
      <c r="R2622">
        <f t="shared" si="246"/>
        <v>0</v>
      </c>
      <c r="S2622" s="12">
        <f t="shared" si="243"/>
        <v>42251.16715277778</v>
      </c>
      <c r="T2622" s="13">
        <f t="shared" si="244"/>
        <v>42288.041666666672</v>
      </c>
      <c r="U2622">
        <f t="shared" si="245"/>
        <v>2015</v>
      </c>
    </row>
    <row r="2623" spans="1:21" ht="60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 s="9">
        <f t="shared" si="241"/>
        <v>146</v>
      </c>
      <c r="Q2623">
        <f t="shared" si="242"/>
        <v>47.06</v>
      </c>
      <c r="R2623">
        <f t="shared" si="246"/>
        <v>0</v>
      </c>
      <c r="S2623" s="12">
        <f t="shared" si="243"/>
        <v>42115.74754629629</v>
      </c>
      <c r="T2623" s="13">
        <f t="shared" si="244"/>
        <v>42145.74754629629</v>
      </c>
      <c r="U2623">
        <f t="shared" si="245"/>
        <v>2015</v>
      </c>
    </row>
    <row r="2624" spans="1:21" ht="60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 s="9">
        <f t="shared" si="241"/>
        <v>131</v>
      </c>
      <c r="Q2624">
        <f t="shared" si="242"/>
        <v>26.59</v>
      </c>
      <c r="R2624">
        <f t="shared" si="246"/>
        <v>0</v>
      </c>
      <c r="S2624" s="12">
        <f t="shared" si="243"/>
        <v>42689.74324074074</v>
      </c>
      <c r="T2624" s="13">
        <f t="shared" si="244"/>
        <v>42734.74324074074</v>
      </c>
      <c r="U2624">
        <f t="shared" si="245"/>
        <v>2016</v>
      </c>
    </row>
    <row r="2625" spans="1:21" ht="60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 s="9">
        <f t="shared" si="241"/>
        <v>114</v>
      </c>
      <c r="Q2625">
        <f t="shared" si="242"/>
        <v>36.770000000000003</v>
      </c>
      <c r="R2625">
        <f t="shared" si="246"/>
        <v>0</v>
      </c>
      <c r="S2625" s="12">
        <f t="shared" si="243"/>
        <v>42692.256550925929</v>
      </c>
      <c r="T2625" s="13">
        <f t="shared" si="244"/>
        <v>42706.256550925929</v>
      </c>
      <c r="U2625">
        <f t="shared" si="245"/>
        <v>2016</v>
      </c>
    </row>
    <row r="2626" spans="1:21" ht="60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 s="9">
        <f t="shared" ref="P2626:P2689" si="247">ROUND(E2626/D2626*100,0)</f>
        <v>1379</v>
      </c>
      <c r="Q2626">
        <f t="shared" ref="Q2626:Q2689" si="248">IFERROR(ROUND(E2626/L2626,2),0)</f>
        <v>31.82</v>
      </c>
      <c r="R2626">
        <f t="shared" si="246"/>
        <v>0</v>
      </c>
      <c r="S2626" s="12">
        <f t="shared" ref="S2626:S2689" si="249">(((J2626/60)/60)/24)+DATE(1970,1,1)</f>
        <v>41144.42155092593</v>
      </c>
      <c r="T2626" s="13">
        <f t="shared" ref="T2626:T2689" si="250">(((I2626/60)/60)/24)+DATE(1970,1,1)</f>
        <v>41165.42155092593</v>
      </c>
      <c r="U2626">
        <f t="shared" ref="U2626:U2689" si="251">YEAR(S2626)</f>
        <v>2012</v>
      </c>
    </row>
    <row r="2627" spans="1:21" ht="60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 s="9">
        <f t="shared" si="247"/>
        <v>956</v>
      </c>
      <c r="Q2627">
        <f t="shared" si="248"/>
        <v>27.58</v>
      </c>
      <c r="R2627">
        <f t="shared" si="246"/>
        <v>1</v>
      </c>
      <c r="S2627" s="12">
        <f t="shared" si="249"/>
        <v>42658.810277777782</v>
      </c>
      <c r="T2627" s="13">
        <f t="shared" si="250"/>
        <v>42683.851944444439</v>
      </c>
      <c r="U2627">
        <f t="shared" si="251"/>
        <v>2016</v>
      </c>
    </row>
    <row r="2628" spans="1:21" ht="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 s="9">
        <f t="shared" si="247"/>
        <v>112</v>
      </c>
      <c r="Q2628">
        <f t="shared" si="248"/>
        <v>56</v>
      </c>
      <c r="R2628">
        <f t="shared" si="246"/>
        <v>0</v>
      </c>
      <c r="S2628" s="12">
        <f t="shared" si="249"/>
        <v>42128.628113425926</v>
      </c>
      <c r="T2628" s="13">
        <f t="shared" si="250"/>
        <v>42158.628113425926</v>
      </c>
      <c r="U2628">
        <f t="shared" si="251"/>
        <v>2015</v>
      </c>
    </row>
    <row r="2629" spans="1:21" ht="60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 s="9">
        <f t="shared" si="247"/>
        <v>647</v>
      </c>
      <c r="Q2629">
        <f t="shared" si="248"/>
        <v>21.56</v>
      </c>
      <c r="R2629">
        <f t="shared" si="246"/>
        <v>1</v>
      </c>
      <c r="S2629" s="12">
        <f t="shared" si="249"/>
        <v>42304.829409722224</v>
      </c>
      <c r="T2629" s="13">
        <f t="shared" si="250"/>
        <v>42334.871076388896</v>
      </c>
      <c r="U2629">
        <f t="shared" si="251"/>
        <v>2015</v>
      </c>
    </row>
    <row r="2630" spans="1:21" ht="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 s="9">
        <f t="shared" si="247"/>
        <v>110</v>
      </c>
      <c r="Q2630">
        <f t="shared" si="248"/>
        <v>44.1</v>
      </c>
      <c r="R2630">
        <f t="shared" si="246"/>
        <v>1</v>
      </c>
      <c r="S2630" s="12">
        <f t="shared" si="249"/>
        <v>41953.966053240743</v>
      </c>
      <c r="T2630" s="13">
        <f t="shared" si="250"/>
        <v>41973.966053240743</v>
      </c>
      <c r="U2630">
        <f t="shared" si="251"/>
        <v>2014</v>
      </c>
    </row>
    <row r="2631" spans="1:21" ht="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 s="9">
        <f t="shared" si="247"/>
        <v>128</v>
      </c>
      <c r="Q2631">
        <f t="shared" si="248"/>
        <v>63.87</v>
      </c>
      <c r="R2631">
        <f t="shared" si="246"/>
        <v>0</v>
      </c>
      <c r="S2631" s="12">
        <f t="shared" si="249"/>
        <v>42108.538449074069</v>
      </c>
      <c r="T2631" s="13">
        <f t="shared" si="250"/>
        <v>42138.538449074069</v>
      </c>
      <c r="U2631">
        <f t="shared" si="251"/>
        <v>2015</v>
      </c>
    </row>
    <row r="2632" spans="1:21" ht="60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 s="9">
        <f t="shared" si="247"/>
        <v>158</v>
      </c>
      <c r="Q2632">
        <f t="shared" si="248"/>
        <v>38.99</v>
      </c>
      <c r="R2632">
        <f t="shared" si="246"/>
        <v>0</v>
      </c>
      <c r="S2632" s="12">
        <f t="shared" si="249"/>
        <v>42524.105462962965</v>
      </c>
      <c r="T2632" s="13">
        <f t="shared" si="250"/>
        <v>42551.416666666672</v>
      </c>
      <c r="U2632">
        <f t="shared" si="251"/>
        <v>2016</v>
      </c>
    </row>
    <row r="2633" spans="1:21" ht="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 s="9">
        <f t="shared" si="247"/>
        <v>115</v>
      </c>
      <c r="Q2633">
        <f t="shared" si="248"/>
        <v>80.19</v>
      </c>
      <c r="R2633">
        <f t="shared" si="246"/>
        <v>0</v>
      </c>
      <c r="S2633" s="12">
        <f t="shared" si="249"/>
        <v>42218.169293981482</v>
      </c>
      <c r="T2633" s="13">
        <f t="shared" si="250"/>
        <v>42246.169293981482</v>
      </c>
      <c r="U2633">
        <f t="shared" si="251"/>
        <v>2015</v>
      </c>
    </row>
    <row r="2634" spans="1:21" ht="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 s="9">
        <f t="shared" si="247"/>
        <v>137</v>
      </c>
      <c r="Q2634">
        <f t="shared" si="248"/>
        <v>34.9</v>
      </c>
      <c r="R2634">
        <f t="shared" si="246"/>
        <v>0</v>
      </c>
      <c r="S2634" s="12">
        <f t="shared" si="249"/>
        <v>42494.061793981484</v>
      </c>
      <c r="T2634" s="13">
        <f t="shared" si="250"/>
        <v>42519.061793981484</v>
      </c>
      <c r="U2634">
        <f t="shared" si="251"/>
        <v>2016</v>
      </c>
    </row>
    <row r="2635" spans="1:21" ht="60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 s="9">
        <f t="shared" si="247"/>
        <v>355</v>
      </c>
      <c r="Q2635">
        <f t="shared" si="248"/>
        <v>89.1</v>
      </c>
      <c r="R2635">
        <f t="shared" si="246"/>
        <v>0</v>
      </c>
      <c r="S2635" s="12">
        <f t="shared" si="249"/>
        <v>41667.823287037041</v>
      </c>
      <c r="T2635" s="13">
        <f t="shared" si="250"/>
        <v>41697.958333333336</v>
      </c>
      <c r="U2635">
        <f t="shared" si="251"/>
        <v>2014</v>
      </c>
    </row>
    <row r="2636" spans="1:21" ht="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 s="9">
        <f t="shared" si="247"/>
        <v>106</v>
      </c>
      <c r="Q2636">
        <f t="shared" si="248"/>
        <v>39.44</v>
      </c>
      <c r="R2636">
        <f t="shared" si="246"/>
        <v>1</v>
      </c>
      <c r="S2636" s="12">
        <f t="shared" si="249"/>
        <v>42612.656493055561</v>
      </c>
      <c r="T2636" s="13">
        <f t="shared" si="250"/>
        <v>42642.656493055561</v>
      </c>
      <c r="U2636">
        <f t="shared" si="251"/>
        <v>2016</v>
      </c>
    </row>
    <row r="2637" spans="1:21" ht="60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 s="9">
        <f t="shared" si="247"/>
        <v>100</v>
      </c>
      <c r="Q2637">
        <f t="shared" si="248"/>
        <v>136.9</v>
      </c>
      <c r="R2637">
        <f t="shared" si="246"/>
        <v>0</v>
      </c>
      <c r="S2637" s="12">
        <f t="shared" si="249"/>
        <v>42037.950937500005</v>
      </c>
      <c r="T2637" s="13">
        <f t="shared" si="250"/>
        <v>42072.909270833334</v>
      </c>
      <c r="U2637">
        <f t="shared" si="251"/>
        <v>2015</v>
      </c>
    </row>
    <row r="2638" spans="1:21" ht="60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 s="9">
        <f t="shared" si="247"/>
        <v>187</v>
      </c>
      <c r="Q2638">
        <f t="shared" si="248"/>
        <v>37.46</v>
      </c>
      <c r="R2638">
        <f t="shared" si="246"/>
        <v>0</v>
      </c>
      <c r="S2638" s="12">
        <f t="shared" si="249"/>
        <v>42636.614745370374</v>
      </c>
      <c r="T2638" s="13">
        <f t="shared" si="250"/>
        <v>42659.041666666672</v>
      </c>
      <c r="U2638">
        <f t="shared" si="251"/>
        <v>2016</v>
      </c>
    </row>
    <row r="2639" spans="1:21" ht="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 s="9">
        <f t="shared" si="247"/>
        <v>166</v>
      </c>
      <c r="Q2639">
        <f t="shared" si="248"/>
        <v>31.96</v>
      </c>
      <c r="R2639">
        <f t="shared" si="246"/>
        <v>1</v>
      </c>
      <c r="S2639" s="12">
        <f t="shared" si="249"/>
        <v>42639.549479166672</v>
      </c>
      <c r="T2639" s="13">
        <f t="shared" si="250"/>
        <v>42655.549479166672</v>
      </c>
      <c r="U2639">
        <f t="shared" si="251"/>
        <v>2016</v>
      </c>
    </row>
    <row r="2640" spans="1:21" ht="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 s="9">
        <f t="shared" si="247"/>
        <v>102</v>
      </c>
      <c r="Q2640">
        <f t="shared" si="248"/>
        <v>25.21</v>
      </c>
      <c r="R2640">
        <f t="shared" si="246"/>
        <v>1</v>
      </c>
      <c r="S2640" s="12">
        <f t="shared" si="249"/>
        <v>41989.913136574076</v>
      </c>
      <c r="T2640" s="13">
        <f t="shared" si="250"/>
        <v>42019.913136574076</v>
      </c>
      <c r="U2640">
        <f t="shared" si="251"/>
        <v>2014</v>
      </c>
    </row>
    <row r="2641" spans="1:21" ht="60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 s="9">
        <f t="shared" si="247"/>
        <v>164</v>
      </c>
      <c r="Q2641">
        <f t="shared" si="248"/>
        <v>10.039999999999999</v>
      </c>
      <c r="R2641">
        <f t="shared" si="246"/>
        <v>1</v>
      </c>
      <c r="S2641" s="12">
        <f t="shared" si="249"/>
        <v>42024.86513888889</v>
      </c>
      <c r="T2641" s="13">
        <f t="shared" si="250"/>
        <v>42054.86513888889</v>
      </c>
      <c r="U2641">
        <f t="shared" si="251"/>
        <v>2015</v>
      </c>
    </row>
    <row r="2642" spans="1:21" ht="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 s="9">
        <f t="shared" si="247"/>
        <v>106</v>
      </c>
      <c r="Q2642">
        <f t="shared" si="248"/>
        <v>45.94</v>
      </c>
      <c r="R2642">
        <f t="shared" si="246"/>
        <v>0</v>
      </c>
      <c r="S2642" s="12">
        <f t="shared" si="249"/>
        <v>42103.160578703704</v>
      </c>
      <c r="T2642" s="13">
        <f t="shared" si="250"/>
        <v>42163.160578703704</v>
      </c>
      <c r="U2642">
        <f t="shared" si="251"/>
        <v>2015</v>
      </c>
    </row>
    <row r="2643" spans="1:21" ht="30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 s="9">
        <f t="shared" si="247"/>
        <v>1</v>
      </c>
      <c r="Q2643">
        <f t="shared" si="248"/>
        <v>15</v>
      </c>
      <c r="R2643">
        <f t="shared" si="246"/>
        <v>0</v>
      </c>
      <c r="S2643" s="12">
        <f t="shared" si="249"/>
        <v>41880.827118055553</v>
      </c>
      <c r="T2643" s="13">
        <f t="shared" si="250"/>
        <v>41897.839583333334</v>
      </c>
      <c r="U2643">
        <f t="shared" si="251"/>
        <v>2014</v>
      </c>
    </row>
    <row r="2644" spans="1:21" ht="60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 t="s">
        <v>7235</v>
      </c>
      <c r="M2644" t="b">
        <v>0</v>
      </c>
      <c r="N2644" t="s">
        <v>8275</v>
      </c>
      <c r="O2644" t="s">
        <v>8311</v>
      </c>
      <c r="P2644" s="9">
        <f t="shared" si="247"/>
        <v>0</v>
      </c>
      <c r="Q2644">
        <f t="shared" si="248"/>
        <v>0</v>
      </c>
      <c r="R2644">
        <f t="shared" si="246"/>
        <v>0</v>
      </c>
      <c r="S2644" s="12">
        <f t="shared" si="249"/>
        <v>42536.246620370366</v>
      </c>
      <c r="T2644" s="13">
        <f t="shared" si="250"/>
        <v>42566.289583333331</v>
      </c>
      <c r="U2644">
        <f t="shared" si="251"/>
        <v>2016</v>
      </c>
    </row>
    <row r="2645" spans="1:21" ht="60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 s="9">
        <f t="shared" si="247"/>
        <v>34</v>
      </c>
      <c r="Q2645">
        <f t="shared" si="248"/>
        <v>223.58</v>
      </c>
      <c r="R2645">
        <f t="shared" si="246"/>
        <v>0</v>
      </c>
      <c r="S2645" s="12">
        <f t="shared" si="249"/>
        <v>42689.582349537035</v>
      </c>
      <c r="T2645" s="13">
        <f t="shared" si="250"/>
        <v>42725.332638888889</v>
      </c>
      <c r="U2645">
        <f t="shared" si="251"/>
        <v>2016</v>
      </c>
    </row>
    <row r="2646" spans="1:21" ht="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 s="9">
        <f t="shared" si="247"/>
        <v>2</v>
      </c>
      <c r="Q2646">
        <f t="shared" si="248"/>
        <v>39.479999999999997</v>
      </c>
      <c r="R2646">
        <f t="shared" si="246"/>
        <v>0</v>
      </c>
      <c r="S2646" s="12">
        <f t="shared" si="249"/>
        <v>42774.792071759264</v>
      </c>
      <c r="T2646" s="13">
        <f t="shared" si="250"/>
        <v>42804.792071759264</v>
      </c>
      <c r="U2646">
        <f t="shared" si="251"/>
        <v>2017</v>
      </c>
    </row>
    <row r="2647" spans="1:21" ht="60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 s="9">
        <f t="shared" si="247"/>
        <v>11</v>
      </c>
      <c r="Q2647">
        <f t="shared" si="248"/>
        <v>91.3</v>
      </c>
      <c r="R2647">
        <f t="shared" si="246"/>
        <v>0</v>
      </c>
      <c r="S2647" s="12">
        <f t="shared" si="249"/>
        <v>41921.842627314814</v>
      </c>
      <c r="T2647" s="13">
        <f t="shared" si="250"/>
        <v>41951.884293981479</v>
      </c>
      <c r="U2647">
        <f t="shared" si="251"/>
        <v>2014</v>
      </c>
    </row>
    <row r="2648" spans="1:21" ht="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 s="9">
        <f t="shared" si="247"/>
        <v>8</v>
      </c>
      <c r="Q2648">
        <f t="shared" si="248"/>
        <v>78.67</v>
      </c>
      <c r="R2648">
        <f t="shared" si="246"/>
        <v>0</v>
      </c>
      <c r="S2648" s="12">
        <f t="shared" si="249"/>
        <v>42226.313298611116</v>
      </c>
      <c r="T2648" s="13">
        <f t="shared" si="250"/>
        <v>42256.313298611116</v>
      </c>
      <c r="U2648">
        <f t="shared" si="251"/>
        <v>2015</v>
      </c>
    </row>
    <row r="2649" spans="1:21" ht="60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 s="9">
        <f t="shared" si="247"/>
        <v>1</v>
      </c>
      <c r="Q2649">
        <f t="shared" si="248"/>
        <v>12</v>
      </c>
      <c r="R2649">
        <f t="shared" si="246"/>
        <v>0</v>
      </c>
      <c r="S2649" s="12">
        <f t="shared" si="249"/>
        <v>42200.261793981481</v>
      </c>
      <c r="T2649" s="13">
        <f t="shared" si="250"/>
        <v>42230.261793981481</v>
      </c>
      <c r="U2649">
        <f t="shared" si="251"/>
        <v>2015</v>
      </c>
    </row>
    <row r="2650" spans="1:21" ht="60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 s="9">
        <f t="shared" si="247"/>
        <v>1</v>
      </c>
      <c r="Q2650">
        <f t="shared" si="248"/>
        <v>17.670000000000002</v>
      </c>
      <c r="R2650">
        <f t="shared" ref="R2650:R2713" si="252">IF(D2650&lt;1000,1,0)</f>
        <v>0</v>
      </c>
      <c r="S2650" s="12">
        <f t="shared" si="249"/>
        <v>42408.714814814812</v>
      </c>
      <c r="T2650" s="13">
        <f t="shared" si="250"/>
        <v>42438.714814814812</v>
      </c>
      <c r="U2650">
        <f t="shared" si="251"/>
        <v>2016</v>
      </c>
    </row>
    <row r="2651" spans="1:21" ht="30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 s="9">
        <f t="shared" si="247"/>
        <v>0</v>
      </c>
      <c r="Q2651">
        <f t="shared" si="248"/>
        <v>41.33</v>
      </c>
      <c r="R2651">
        <f t="shared" si="252"/>
        <v>0</v>
      </c>
      <c r="S2651" s="12">
        <f t="shared" si="249"/>
        <v>42341.99700231482</v>
      </c>
      <c r="T2651" s="13">
        <f t="shared" si="250"/>
        <v>42401.99700231482</v>
      </c>
      <c r="U2651">
        <f t="shared" si="251"/>
        <v>2015</v>
      </c>
    </row>
    <row r="2652" spans="1:21" ht="60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 s="9">
        <f t="shared" si="247"/>
        <v>1</v>
      </c>
      <c r="Q2652">
        <f t="shared" si="248"/>
        <v>71.599999999999994</v>
      </c>
      <c r="R2652">
        <f t="shared" si="252"/>
        <v>0</v>
      </c>
      <c r="S2652" s="12">
        <f t="shared" si="249"/>
        <v>42695.624340277776</v>
      </c>
      <c r="T2652" s="13">
        <f t="shared" si="250"/>
        <v>42725.624340277776</v>
      </c>
      <c r="U2652">
        <f t="shared" si="251"/>
        <v>2016</v>
      </c>
    </row>
    <row r="2653" spans="1:21" ht="60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 s="9">
        <f t="shared" si="247"/>
        <v>2</v>
      </c>
      <c r="Q2653">
        <f t="shared" si="248"/>
        <v>307.82</v>
      </c>
      <c r="R2653">
        <f t="shared" si="252"/>
        <v>0</v>
      </c>
      <c r="S2653" s="12">
        <f t="shared" si="249"/>
        <v>42327.805659722217</v>
      </c>
      <c r="T2653" s="13">
        <f t="shared" si="250"/>
        <v>42355.805659722217</v>
      </c>
      <c r="U2653">
        <f t="shared" si="251"/>
        <v>2015</v>
      </c>
    </row>
    <row r="2654" spans="1:21" ht="60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 s="9">
        <f t="shared" si="247"/>
        <v>1</v>
      </c>
      <c r="Q2654">
        <f t="shared" si="248"/>
        <v>80.45</v>
      </c>
      <c r="R2654">
        <f t="shared" si="252"/>
        <v>0</v>
      </c>
      <c r="S2654" s="12">
        <f t="shared" si="249"/>
        <v>41953.158854166672</v>
      </c>
      <c r="T2654" s="13">
        <f t="shared" si="250"/>
        <v>41983.158854166672</v>
      </c>
      <c r="U2654">
        <f t="shared" si="251"/>
        <v>2014</v>
      </c>
    </row>
    <row r="2655" spans="1:21" ht="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 s="9">
        <f t="shared" si="247"/>
        <v>12</v>
      </c>
      <c r="Q2655">
        <f t="shared" si="248"/>
        <v>83.94</v>
      </c>
      <c r="R2655">
        <f t="shared" si="252"/>
        <v>0</v>
      </c>
      <c r="S2655" s="12">
        <f t="shared" si="249"/>
        <v>41771.651932870373</v>
      </c>
      <c r="T2655" s="13">
        <f t="shared" si="250"/>
        <v>41803.166666666664</v>
      </c>
      <c r="U2655">
        <f t="shared" si="251"/>
        <v>2014</v>
      </c>
    </row>
    <row r="2656" spans="1:21" ht="60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 s="9">
        <f t="shared" si="247"/>
        <v>0</v>
      </c>
      <c r="Q2656">
        <f t="shared" si="248"/>
        <v>8.5</v>
      </c>
      <c r="R2656">
        <f t="shared" si="252"/>
        <v>0</v>
      </c>
      <c r="S2656" s="12">
        <f t="shared" si="249"/>
        <v>42055.600995370376</v>
      </c>
      <c r="T2656" s="13">
        <f t="shared" si="250"/>
        <v>42115.559328703705</v>
      </c>
      <c r="U2656">
        <f t="shared" si="251"/>
        <v>2015</v>
      </c>
    </row>
    <row r="2657" spans="1:2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 s="9">
        <f t="shared" si="247"/>
        <v>21</v>
      </c>
      <c r="Q2657">
        <f t="shared" si="248"/>
        <v>73.37</v>
      </c>
      <c r="R2657">
        <f t="shared" si="252"/>
        <v>0</v>
      </c>
      <c r="S2657" s="12">
        <f t="shared" si="249"/>
        <v>42381.866284722222</v>
      </c>
      <c r="T2657" s="13">
        <f t="shared" si="250"/>
        <v>42409.833333333328</v>
      </c>
      <c r="U2657">
        <f t="shared" si="251"/>
        <v>2016</v>
      </c>
    </row>
    <row r="2658" spans="1:21" ht="30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 s="9">
        <f t="shared" si="247"/>
        <v>11</v>
      </c>
      <c r="Q2658">
        <f t="shared" si="248"/>
        <v>112.86</v>
      </c>
      <c r="R2658">
        <f t="shared" si="252"/>
        <v>0</v>
      </c>
      <c r="S2658" s="12">
        <f t="shared" si="249"/>
        <v>42767.688518518517</v>
      </c>
      <c r="T2658" s="13">
        <f t="shared" si="250"/>
        <v>42806.791666666672</v>
      </c>
      <c r="U2658">
        <f t="shared" si="251"/>
        <v>2017</v>
      </c>
    </row>
    <row r="2659" spans="1:21" ht="60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 s="9">
        <f t="shared" si="247"/>
        <v>19</v>
      </c>
      <c r="Q2659">
        <f t="shared" si="248"/>
        <v>95.28</v>
      </c>
      <c r="R2659">
        <f t="shared" si="252"/>
        <v>0</v>
      </c>
      <c r="S2659" s="12">
        <f t="shared" si="249"/>
        <v>42551.928854166668</v>
      </c>
      <c r="T2659" s="13">
        <f t="shared" si="250"/>
        <v>42585.0625</v>
      </c>
      <c r="U2659">
        <f t="shared" si="251"/>
        <v>2016</v>
      </c>
    </row>
    <row r="2660" spans="1:21" ht="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 s="9">
        <f t="shared" si="247"/>
        <v>0</v>
      </c>
      <c r="Q2660">
        <f t="shared" si="248"/>
        <v>22.75</v>
      </c>
      <c r="R2660">
        <f t="shared" si="252"/>
        <v>0</v>
      </c>
      <c r="S2660" s="12">
        <f t="shared" si="249"/>
        <v>42551.884189814817</v>
      </c>
      <c r="T2660" s="13">
        <f t="shared" si="250"/>
        <v>42581.884189814817</v>
      </c>
      <c r="U2660">
        <f t="shared" si="251"/>
        <v>2016</v>
      </c>
    </row>
    <row r="2661" spans="1:2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 s="9">
        <f t="shared" si="247"/>
        <v>3</v>
      </c>
      <c r="Q2661">
        <f t="shared" si="248"/>
        <v>133.30000000000001</v>
      </c>
      <c r="R2661">
        <f t="shared" si="252"/>
        <v>0</v>
      </c>
      <c r="S2661" s="12">
        <f t="shared" si="249"/>
        <v>42082.069560185191</v>
      </c>
      <c r="T2661" s="13">
        <f t="shared" si="250"/>
        <v>42112.069560185191</v>
      </c>
      <c r="U2661">
        <f t="shared" si="251"/>
        <v>2015</v>
      </c>
    </row>
    <row r="2662" spans="1:21" ht="60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 s="9">
        <f t="shared" si="247"/>
        <v>0</v>
      </c>
      <c r="Q2662">
        <f t="shared" si="248"/>
        <v>3.8</v>
      </c>
      <c r="R2662">
        <f t="shared" si="252"/>
        <v>0</v>
      </c>
      <c r="S2662" s="12">
        <f t="shared" si="249"/>
        <v>42272.713171296295</v>
      </c>
      <c r="T2662" s="13">
        <f t="shared" si="250"/>
        <v>42332.754837962959</v>
      </c>
      <c r="U2662">
        <f t="shared" si="251"/>
        <v>2015</v>
      </c>
    </row>
    <row r="2663" spans="1:21" ht="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 s="9">
        <f t="shared" si="247"/>
        <v>103</v>
      </c>
      <c r="Q2663">
        <f t="shared" si="248"/>
        <v>85.75</v>
      </c>
      <c r="R2663">
        <f t="shared" si="252"/>
        <v>0</v>
      </c>
      <c r="S2663" s="12">
        <f t="shared" si="249"/>
        <v>41542.958449074074</v>
      </c>
      <c r="T2663" s="13">
        <f t="shared" si="250"/>
        <v>41572.958449074074</v>
      </c>
      <c r="U2663">
        <f t="shared" si="251"/>
        <v>2013</v>
      </c>
    </row>
    <row r="2664" spans="1:21" ht="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 s="9">
        <f t="shared" si="247"/>
        <v>107</v>
      </c>
      <c r="Q2664">
        <f t="shared" si="248"/>
        <v>267</v>
      </c>
      <c r="R2664">
        <f t="shared" si="252"/>
        <v>0</v>
      </c>
      <c r="S2664" s="12">
        <f t="shared" si="249"/>
        <v>42207.746678240743</v>
      </c>
      <c r="T2664" s="13">
        <f t="shared" si="250"/>
        <v>42237.746678240743</v>
      </c>
      <c r="U2664">
        <f t="shared" si="251"/>
        <v>2015</v>
      </c>
    </row>
    <row r="2665" spans="1:21" ht="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 s="9">
        <f t="shared" si="247"/>
        <v>105</v>
      </c>
      <c r="Q2665">
        <f t="shared" si="248"/>
        <v>373.56</v>
      </c>
      <c r="R2665">
        <f t="shared" si="252"/>
        <v>0</v>
      </c>
      <c r="S2665" s="12">
        <f t="shared" si="249"/>
        <v>42222.622766203705</v>
      </c>
      <c r="T2665" s="13">
        <f t="shared" si="250"/>
        <v>42251.625</v>
      </c>
      <c r="U2665">
        <f t="shared" si="251"/>
        <v>2015</v>
      </c>
    </row>
    <row r="2666" spans="1:21" ht="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 s="9">
        <f t="shared" si="247"/>
        <v>103</v>
      </c>
      <c r="Q2666">
        <f t="shared" si="248"/>
        <v>174.04</v>
      </c>
      <c r="R2666">
        <f t="shared" si="252"/>
        <v>0</v>
      </c>
      <c r="S2666" s="12">
        <f t="shared" si="249"/>
        <v>42313.02542824074</v>
      </c>
      <c r="T2666" s="13">
        <f t="shared" si="250"/>
        <v>42347.290972222225</v>
      </c>
      <c r="U2666">
        <f t="shared" si="251"/>
        <v>2015</v>
      </c>
    </row>
    <row r="2667" spans="1:21" ht="60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 s="9">
        <f t="shared" si="247"/>
        <v>123</v>
      </c>
      <c r="Q2667">
        <f t="shared" si="248"/>
        <v>93.7</v>
      </c>
      <c r="R2667">
        <f t="shared" si="252"/>
        <v>0</v>
      </c>
      <c r="S2667" s="12">
        <f t="shared" si="249"/>
        <v>42083.895532407405</v>
      </c>
      <c r="T2667" s="13">
        <f t="shared" si="250"/>
        <v>42128.895532407405</v>
      </c>
      <c r="U2667">
        <f t="shared" si="251"/>
        <v>2015</v>
      </c>
    </row>
    <row r="2668" spans="1:21" ht="60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 s="9">
        <f t="shared" si="247"/>
        <v>159</v>
      </c>
      <c r="Q2668">
        <f t="shared" si="248"/>
        <v>77.33</v>
      </c>
      <c r="R2668">
        <f t="shared" si="252"/>
        <v>0</v>
      </c>
      <c r="S2668" s="12">
        <f t="shared" si="249"/>
        <v>42235.764340277776</v>
      </c>
      <c r="T2668" s="13">
        <f t="shared" si="250"/>
        <v>42272.875</v>
      </c>
      <c r="U2668">
        <f t="shared" si="251"/>
        <v>2015</v>
      </c>
    </row>
    <row r="2669" spans="1:21" ht="60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 s="9">
        <f t="shared" si="247"/>
        <v>111</v>
      </c>
      <c r="Q2669">
        <f t="shared" si="248"/>
        <v>92.22</v>
      </c>
      <c r="R2669">
        <f t="shared" si="252"/>
        <v>0</v>
      </c>
      <c r="S2669" s="12">
        <f t="shared" si="249"/>
        <v>42380.926111111112</v>
      </c>
      <c r="T2669" s="13">
        <f t="shared" si="250"/>
        <v>42410.926111111112</v>
      </c>
      <c r="U2669">
        <f t="shared" si="251"/>
        <v>2016</v>
      </c>
    </row>
    <row r="2670" spans="1:21" ht="30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 s="9">
        <f t="shared" si="247"/>
        <v>171</v>
      </c>
      <c r="Q2670">
        <f t="shared" si="248"/>
        <v>60.96</v>
      </c>
      <c r="R2670">
        <f t="shared" si="252"/>
        <v>0</v>
      </c>
      <c r="S2670" s="12">
        <f t="shared" si="249"/>
        <v>42275.588715277772</v>
      </c>
      <c r="T2670" s="13">
        <f t="shared" si="250"/>
        <v>42317.60555555555</v>
      </c>
      <c r="U2670">
        <f t="shared" si="251"/>
        <v>2015</v>
      </c>
    </row>
    <row r="2671" spans="1:21" ht="60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 s="9">
        <f t="shared" si="247"/>
        <v>125</v>
      </c>
      <c r="Q2671">
        <f t="shared" si="248"/>
        <v>91</v>
      </c>
      <c r="R2671">
        <f t="shared" si="252"/>
        <v>1</v>
      </c>
      <c r="S2671" s="12">
        <f t="shared" si="249"/>
        <v>42319.035833333335</v>
      </c>
      <c r="T2671" s="13">
        <f t="shared" si="250"/>
        <v>42379.035833333335</v>
      </c>
      <c r="U2671">
        <f t="shared" si="251"/>
        <v>2015</v>
      </c>
    </row>
    <row r="2672" spans="1:21" ht="60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 s="9">
        <f t="shared" si="247"/>
        <v>6</v>
      </c>
      <c r="Q2672">
        <f t="shared" si="248"/>
        <v>41.58</v>
      </c>
      <c r="R2672">
        <f t="shared" si="252"/>
        <v>0</v>
      </c>
      <c r="S2672" s="12">
        <f t="shared" si="249"/>
        <v>41821.020601851851</v>
      </c>
      <c r="T2672" s="13">
        <f t="shared" si="250"/>
        <v>41849.020601851851</v>
      </c>
      <c r="U2672">
        <f t="shared" si="251"/>
        <v>2014</v>
      </c>
    </row>
    <row r="2673" spans="1:21" ht="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 s="9">
        <f t="shared" si="247"/>
        <v>11</v>
      </c>
      <c r="Q2673">
        <f t="shared" si="248"/>
        <v>33.76</v>
      </c>
      <c r="R2673">
        <f t="shared" si="252"/>
        <v>0</v>
      </c>
      <c r="S2673" s="12">
        <f t="shared" si="249"/>
        <v>41962.749027777783</v>
      </c>
      <c r="T2673" s="13">
        <f t="shared" si="250"/>
        <v>41992.818055555559</v>
      </c>
      <c r="U2673">
        <f t="shared" si="251"/>
        <v>2014</v>
      </c>
    </row>
    <row r="2674" spans="1:21" ht="60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 s="9">
        <f t="shared" si="247"/>
        <v>33</v>
      </c>
      <c r="Q2674">
        <f t="shared" si="248"/>
        <v>70.62</v>
      </c>
      <c r="R2674">
        <f t="shared" si="252"/>
        <v>0</v>
      </c>
      <c r="S2674" s="12">
        <f t="shared" si="249"/>
        <v>42344.884143518517</v>
      </c>
      <c r="T2674" s="13">
        <f t="shared" si="250"/>
        <v>42366.25</v>
      </c>
      <c r="U2674">
        <f t="shared" si="251"/>
        <v>2015</v>
      </c>
    </row>
    <row r="2675" spans="1:21" ht="60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 s="9">
        <f t="shared" si="247"/>
        <v>28</v>
      </c>
      <c r="Q2675">
        <f t="shared" si="248"/>
        <v>167.15</v>
      </c>
      <c r="R2675">
        <f t="shared" si="252"/>
        <v>0</v>
      </c>
      <c r="S2675" s="12">
        <f t="shared" si="249"/>
        <v>41912.541655092595</v>
      </c>
      <c r="T2675" s="13">
        <f t="shared" si="250"/>
        <v>41941.947916666664</v>
      </c>
      <c r="U2675">
        <f t="shared" si="251"/>
        <v>2014</v>
      </c>
    </row>
    <row r="2676" spans="1:21" ht="60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 s="9">
        <f t="shared" si="247"/>
        <v>63</v>
      </c>
      <c r="Q2676">
        <f t="shared" si="248"/>
        <v>128.62</v>
      </c>
      <c r="R2676">
        <f t="shared" si="252"/>
        <v>0</v>
      </c>
      <c r="S2676" s="12">
        <f t="shared" si="249"/>
        <v>42529.632754629631</v>
      </c>
      <c r="T2676" s="13">
        <f t="shared" si="250"/>
        <v>42556.207638888889</v>
      </c>
      <c r="U2676">
        <f t="shared" si="251"/>
        <v>2016</v>
      </c>
    </row>
    <row r="2677" spans="1:21" ht="60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 s="9">
        <f t="shared" si="247"/>
        <v>8</v>
      </c>
      <c r="Q2677">
        <f t="shared" si="248"/>
        <v>65.41</v>
      </c>
      <c r="R2677">
        <f t="shared" si="252"/>
        <v>0</v>
      </c>
      <c r="S2677" s="12">
        <f t="shared" si="249"/>
        <v>41923.857511574075</v>
      </c>
      <c r="T2677" s="13">
        <f t="shared" si="250"/>
        <v>41953.899178240739</v>
      </c>
      <c r="U2677">
        <f t="shared" si="251"/>
        <v>2014</v>
      </c>
    </row>
    <row r="2678" spans="1:21" ht="60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 s="9">
        <f t="shared" si="247"/>
        <v>50</v>
      </c>
      <c r="Q2678">
        <f t="shared" si="248"/>
        <v>117.56</v>
      </c>
      <c r="R2678">
        <f t="shared" si="252"/>
        <v>0</v>
      </c>
      <c r="S2678" s="12">
        <f t="shared" si="249"/>
        <v>42482.624699074076</v>
      </c>
      <c r="T2678" s="13">
        <f t="shared" si="250"/>
        <v>42512.624699074076</v>
      </c>
      <c r="U2678">
        <f t="shared" si="251"/>
        <v>2016</v>
      </c>
    </row>
    <row r="2679" spans="1:21" ht="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 s="9">
        <f t="shared" si="247"/>
        <v>18</v>
      </c>
      <c r="Q2679">
        <f t="shared" si="248"/>
        <v>126.48</v>
      </c>
      <c r="R2679">
        <f t="shared" si="252"/>
        <v>0</v>
      </c>
      <c r="S2679" s="12">
        <f t="shared" si="249"/>
        <v>41793.029432870368</v>
      </c>
      <c r="T2679" s="13">
        <f t="shared" si="250"/>
        <v>41823.029432870368</v>
      </c>
      <c r="U2679">
        <f t="shared" si="251"/>
        <v>2014</v>
      </c>
    </row>
    <row r="2680" spans="1:21" ht="60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 s="9">
        <f t="shared" si="247"/>
        <v>0</v>
      </c>
      <c r="Q2680">
        <f t="shared" si="248"/>
        <v>550</v>
      </c>
      <c r="R2680">
        <f t="shared" si="252"/>
        <v>0</v>
      </c>
      <c r="S2680" s="12">
        <f t="shared" si="249"/>
        <v>42241.798206018517</v>
      </c>
      <c r="T2680" s="13">
        <f t="shared" si="250"/>
        <v>42271.798206018517</v>
      </c>
      <c r="U2680">
        <f t="shared" si="251"/>
        <v>2015</v>
      </c>
    </row>
    <row r="2681" spans="1:21" ht="60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 s="9">
        <f t="shared" si="247"/>
        <v>0</v>
      </c>
      <c r="Q2681">
        <f t="shared" si="248"/>
        <v>44</v>
      </c>
      <c r="R2681">
        <f t="shared" si="252"/>
        <v>0</v>
      </c>
      <c r="S2681" s="12">
        <f t="shared" si="249"/>
        <v>42033.001087962963</v>
      </c>
      <c r="T2681" s="13">
        <f t="shared" si="250"/>
        <v>42063.001087962963</v>
      </c>
      <c r="U2681">
        <f t="shared" si="251"/>
        <v>2015</v>
      </c>
    </row>
    <row r="2682" spans="1:2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 s="9">
        <f t="shared" si="247"/>
        <v>1</v>
      </c>
      <c r="Q2682">
        <f t="shared" si="248"/>
        <v>69</v>
      </c>
      <c r="R2682">
        <f t="shared" si="252"/>
        <v>0</v>
      </c>
      <c r="S2682" s="12">
        <f t="shared" si="249"/>
        <v>42436.211701388893</v>
      </c>
      <c r="T2682" s="13">
        <f t="shared" si="250"/>
        <v>42466.170034722221</v>
      </c>
      <c r="U2682">
        <f t="shared" si="251"/>
        <v>2016</v>
      </c>
    </row>
    <row r="2683" spans="1:21" ht="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 s="9">
        <f t="shared" si="247"/>
        <v>1</v>
      </c>
      <c r="Q2683">
        <f t="shared" si="248"/>
        <v>27.5</v>
      </c>
      <c r="R2683">
        <f t="shared" si="252"/>
        <v>0</v>
      </c>
      <c r="S2683" s="12">
        <f t="shared" si="249"/>
        <v>41805.895254629628</v>
      </c>
      <c r="T2683" s="13">
        <f t="shared" si="250"/>
        <v>41830.895254629628</v>
      </c>
      <c r="U2683">
        <f t="shared" si="251"/>
        <v>2014</v>
      </c>
    </row>
    <row r="2684" spans="1:21" ht="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 s="9">
        <f t="shared" si="247"/>
        <v>28</v>
      </c>
      <c r="Q2684">
        <f t="shared" si="248"/>
        <v>84.9</v>
      </c>
      <c r="R2684">
        <f t="shared" si="252"/>
        <v>0</v>
      </c>
      <c r="S2684" s="12">
        <f t="shared" si="249"/>
        <v>41932.871990740743</v>
      </c>
      <c r="T2684" s="13">
        <f t="shared" si="250"/>
        <v>41965.249305555553</v>
      </c>
      <c r="U2684">
        <f t="shared" si="251"/>
        <v>2014</v>
      </c>
    </row>
    <row r="2685" spans="1:21" ht="60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 s="9">
        <f t="shared" si="247"/>
        <v>0</v>
      </c>
      <c r="Q2685">
        <f t="shared" si="248"/>
        <v>12</v>
      </c>
      <c r="R2685">
        <f t="shared" si="252"/>
        <v>0</v>
      </c>
      <c r="S2685" s="12">
        <f t="shared" si="249"/>
        <v>42034.75509259259</v>
      </c>
      <c r="T2685" s="13">
        <f t="shared" si="250"/>
        <v>42064.75509259259</v>
      </c>
      <c r="U2685">
        <f t="shared" si="251"/>
        <v>2015</v>
      </c>
    </row>
    <row r="2686" spans="1:21" ht="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 s="9">
        <f t="shared" si="247"/>
        <v>1</v>
      </c>
      <c r="Q2686">
        <f t="shared" si="248"/>
        <v>200</v>
      </c>
      <c r="R2686">
        <f t="shared" si="252"/>
        <v>0</v>
      </c>
      <c r="S2686" s="12">
        <f t="shared" si="249"/>
        <v>41820.914641203701</v>
      </c>
      <c r="T2686" s="13">
        <f t="shared" si="250"/>
        <v>41860.914641203701</v>
      </c>
      <c r="U2686">
        <f t="shared" si="251"/>
        <v>2014</v>
      </c>
    </row>
    <row r="2687" spans="1:21" ht="60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 s="9">
        <f t="shared" si="247"/>
        <v>0</v>
      </c>
      <c r="Q2687">
        <f t="shared" si="248"/>
        <v>10</v>
      </c>
      <c r="R2687">
        <f t="shared" si="252"/>
        <v>0</v>
      </c>
      <c r="S2687" s="12">
        <f t="shared" si="249"/>
        <v>42061.69594907407</v>
      </c>
      <c r="T2687" s="13">
        <f t="shared" si="250"/>
        <v>42121.654282407413</v>
      </c>
      <c r="U2687">
        <f t="shared" si="251"/>
        <v>2015</v>
      </c>
    </row>
    <row r="2688" spans="1:21" ht="60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 t="s">
        <v>7235</v>
      </c>
      <c r="M2688" t="b">
        <v>0</v>
      </c>
      <c r="N2688" t="s">
        <v>8292</v>
      </c>
      <c r="O2688" t="s">
        <v>8293</v>
      </c>
      <c r="P2688" s="9">
        <f t="shared" si="247"/>
        <v>0</v>
      </c>
      <c r="Q2688">
        <f t="shared" si="248"/>
        <v>0</v>
      </c>
      <c r="R2688">
        <f t="shared" si="252"/>
        <v>0</v>
      </c>
      <c r="S2688" s="12">
        <f t="shared" si="249"/>
        <v>41892.974803240737</v>
      </c>
      <c r="T2688" s="13">
        <f t="shared" si="250"/>
        <v>41912.974803240737</v>
      </c>
      <c r="U2688">
        <f t="shared" si="251"/>
        <v>2014</v>
      </c>
    </row>
    <row r="2689" spans="1:21" ht="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 t="s">
        <v>7235</v>
      </c>
      <c r="M2689" t="b">
        <v>0</v>
      </c>
      <c r="N2689" t="s">
        <v>8292</v>
      </c>
      <c r="O2689" t="s">
        <v>8293</v>
      </c>
      <c r="P2689" s="9">
        <f t="shared" si="247"/>
        <v>0</v>
      </c>
      <c r="Q2689">
        <f t="shared" si="248"/>
        <v>0</v>
      </c>
      <c r="R2689">
        <f t="shared" si="252"/>
        <v>0</v>
      </c>
      <c r="S2689" s="12">
        <f t="shared" si="249"/>
        <v>42154.64025462963</v>
      </c>
      <c r="T2689" s="13">
        <f t="shared" si="250"/>
        <v>42184.64025462963</v>
      </c>
      <c r="U2689">
        <f t="shared" si="251"/>
        <v>2015</v>
      </c>
    </row>
    <row r="2690" spans="1:21" ht="30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 s="9">
        <f t="shared" ref="P2690:P2753" si="253">ROUND(E2690/D2690*100,0)</f>
        <v>0</v>
      </c>
      <c r="Q2690">
        <f t="shared" ref="Q2690:Q2753" si="254">IFERROR(ROUND(E2690/L2690,2),0)</f>
        <v>5.29</v>
      </c>
      <c r="R2690">
        <f t="shared" si="252"/>
        <v>0</v>
      </c>
      <c r="S2690" s="12">
        <f t="shared" ref="S2690:S2753" si="255">(((J2690/60)/60)/24)+DATE(1970,1,1)</f>
        <v>42028.118865740747</v>
      </c>
      <c r="T2690" s="13">
        <f t="shared" ref="T2690:T2753" si="256">(((I2690/60)/60)/24)+DATE(1970,1,1)</f>
        <v>42059.125</v>
      </c>
      <c r="U2690">
        <f t="shared" ref="U2690:U2753" si="257">YEAR(S2690)</f>
        <v>2015</v>
      </c>
    </row>
    <row r="2691" spans="1:21" ht="60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 s="9">
        <f t="shared" si="253"/>
        <v>0</v>
      </c>
      <c r="Q2691">
        <f t="shared" si="254"/>
        <v>1</v>
      </c>
      <c r="R2691">
        <f t="shared" si="252"/>
        <v>0</v>
      </c>
      <c r="S2691" s="12">
        <f t="shared" si="255"/>
        <v>42551.961689814809</v>
      </c>
      <c r="T2691" s="13">
        <f t="shared" si="256"/>
        <v>42581.961689814809</v>
      </c>
      <c r="U2691">
        <f t="shared" si="257"/>
        <v>2016</v>
      </c>
    </row>
    <row r="2692" spans="1:21" ht="60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 s="9">
        <f t="shared" si="253"/>
        <v>11</v>
      </c>
      <c r="Q2692">
        <f t="shared" si="254"/>
        <v>72.760000000000005</v>
      </c>
      <c r="R2692">
        <f t="shared" si="252"/>
        <v>0</v>
      </c>
      <c r="S2692" s="12">
        <f t="shared" si="255"/>
        <v>42113.105046296296</v>
      </c>
      <c r="T2692" s="13">
        <f t="shared" si="256"/>
        <v>42158.105046296296</v>
      </c>
      <c r="U2692">
        <f t="shared" si="257"/>
        <v>2015</v>
      </c>
    </row>
    <row r="2693" spans="1:21" ht="30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 s="9">
        <f t="shared" si="253"/>
        <v>0</v>
      </c>
      <c r="Q2693">
        <f t="shared" si="254"/>
        <v>17.5</v>
      </c>
      <c r="R2693">
        <f t="shared" si="252"/>
        <v>0</v>
      </c>
      <c r="S2693" s="12">
        <f t="shared" si="255"/>
        <v>42089.724039351851</v>
      </c>
      <c r="T2693" s="13">
        <f t="shared" si="256"/>
        <v>42134.724039351851</v>
      </c>
      <c r="U2693">
        <f t="shared" si="257"/>
        <v>2015</v>
      </c>
    </row>
    <row r="2694" spans="1:21" ht="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 s="9">
        <f t="shared" si="253"/>
        <v>1</v>
      </c>
      <c r="Q2694">
        <f t="shared" si="254"/>
        <v>25</v>
      </c>
      <c r="R2694">
        <f t="shared" si="252"/>
        <v>0</v>
      </c>
      <c r="S2694" s="12">
        <f t="shared" si="255"/>
        <v>42058.334027777775</v>
      </c>
      <c r="T2694" s="13">
        <f t="shared" si="256"/>
        <v>42088.292361111111</v>
      </c>
      <c r="U2694">
        <f t="shared" si="257"/>
        <v>2015</v>
      </c>
    </row>
    <row r="2695" spans="1:21" ht="60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 s="9">
        <f t="shared" si="253"/>
        <v>1</v>
      </c>
      <c r="Q2695">
        <f t="shared" si="254"/>
        <v>13.33</v>
      </c>
      <c r="R2695">
        <f t="shared" si="252"/>
        <v>0</v>
      </c>
      <c r="S2695" s="12">
        <f t="shared" si="255"/>
        <v>41834.138495370367</v>
      </c>
      <c r="T2695" s="13">
        <f t="shared" si="256"/>
        <v>41864.138495370367</v>
      </c>
      <c r="U2695">
        <f t="shared" si="257"/>
        <v>2014</v>
      </c>
    </row>
    <row r="2696" spans="1:21" ht="60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 s="9">
        <f t="shared" si="253"/>
        <v>0</v>
      </c>
      <c r="Q2696">
        <f t="shared" si="254"/>
        <v>1</v>
      </c>
      <c r="R2696">
        <f t="shared" si="252"/>
        <v>0</v>
      </c>
      <c r="S2696" s="12">
        <f t="shared" si="255"/>
        <v>41878.140497685185</v>
      </c>
      <c r="T2696" s="13">
        <f t="shared" si="256"/>
        <v>41908.140497685185</v>
      </c>
      <c r="U2696">
        <f t="shared" si="257"/>
        <v>2014</v>
      </c>
    </row>
    <row r="2697" spans="1:21" ht="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 s="9">
        <f t="shared" si="253"/>
        <v>0</v>
      </c>
      <c r="Q2697">
        <f t="shared" si="254"/>
        <v>23.67</v>
      </c>
      <c r="R2697">
        <f t="shared" si="252"/>
        <v>0</v>
      </c>
      <c r="S2697" s="12">
        <f t="shared" si="255"/>
        <v>42048.181921296295</v>
      </c>
      <c r="T2697" s="13">
        <f t="shared" si="256"/>
        <v>42108.14025462963</v>
      </c>
      <c r="U2697">
        <f t="shared" si="257"/>
        <v>2015</v>
      </c>
    </row>
    <row r="2698" spans="1:21" ht="60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 s="9">
        <f t="shared" si="253"/>
        <v>6</v>
      </c>
      <c r="Q2698">
        <f t="shared" si="254"/>
        <v>89.21</v>
      </c>
      <c r="R2698">
        <f t="shared" si="252"/>
        <v>0</v>
      </c>
      <c r="S2698" s="12">
        <f t="shared" si="255"/>
        <v>41964.844444444447</v>
      </c>
      <c r="T2698" s="13">
        <f t="shared" si="256"/>
        <v>41998.844444444447</v>
      </c>
      <c r="U2698">
        <f t="shared" si="257"/>
        <v>2014</v>
      </c>
    </row>
    <row r="2699" spans="1:21" ht="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 s="9">
        <f t="shared" si="253"/>
        <v>26</v>
      </c>
      <c r="Q2699">
        <f t="shared" si="254"/>
        <v>116.56</v>
      </c>
      <c r="R2699">
        <f t="shared" si="252"/>
        <v>0</v>
      </c>
      <c r="S2699" s="12">
        <f t="shared" si="255"/>
        <v>42187.940081018518</v>
      </c>
      <c r="T2699" s="13">
        <f t="shared" si="256"/>
        <v>42218.916666666672</v>
      </c>
      <c r="U2699">
        <f t="shared" si="257"/>
        <v>2015</v>
      </c>
    </row>
    <row r="2700" spans="1:21" ht="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 s="9">
        <f t="shared" si="253"/>
        <v>0</v>
      </c>
      <c r="Q2700">
        <f t="shared" si="254"/>
        <v>13.01</v>
      </c>
      <c r="R2700">
        <f t="shared" si="252"/>
        <v>0</v>
      </c>
      <c r="S2700" s="12">
        <f t="shared" si="255"/>
        <v>41787.898240740738</v>
      </c>
      <c r="T2700" s="13">
        <f t="shared" si="256"/>
        <v>41817.898240740738</v>
      </c>
      <c r="U2700">
        <f t="shared" si="257"/>
        <v>2014</v>
      </c>
    </row>
    <row r="2701" spans="1:21" ht="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 t="s">
        <v>7235</v>
      </c>
      <c r="M2701" t="b">
        <v>0</v>
      </c>
      <c r="N2701" t="s">
        <v>8292</v>
      </c>
      <c r="O2701" t="s">
        <v>8293</v>
      </c>
      <c r="P2701" s="9">
        <f t="shared" si="253"/>
        <v>0</v>
      </c>
      <c r="Q2701">
        <f t="shared" si="254"/>
        <v>0</v>
      </c>
      <c r="R2701">
        <f t="shared" si="252"/>
        <v>1</v>
      </c>
      <c r="S2701" s="12">
        <f t="shared" si="255"/>
        <v>41829.896562499998</v>
      </c>
      <c r="T2701" s="13">
        <f t="shared" si="256"/>
        <v>41859.896562499998</v>
      </c>
      <c r="U2701">
        <f t="shared" si="257"/>
        <v>2014</v>
      </c>
    </row>
    <row r="2702" spans="1:21" ht="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 s="9">
        <f t="shared" si="253"/>
        <v>1</v>
      </c>
      <c r="Q2702">
        <f t="shared" si="254"/>
        <v>17.5</v>
      </c>
      <c r="R2702">
        <f t="shared" si="252"/>
        <v>0</v>
      </c>
      <c r="S2702" s="12">
        <f t="shared" si="255"/>
        <v>41870.87467592593</v>
      </c>
      <c r="T2702" s="13">
        <f t="shared" si="256"/>
        <v>41900.87467592593</v>
      </c>
      <c r="U2702">
        <f t="shared" si="257"/>
        <v>2014</v>
      </c>
    </row>
    <row r="2703" spans="1:21" ht="60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 s="9">
        <f t="shared" si="253"/>
        <v>46</v>
      </c>
      <c r="Q2703">
        <f t="shared" si="254"/>
        <v>34.130000000000003</v>
      </c>
      <c r="R2703">
        <f t="shared" si="252"/>
        <v>0</v>
      </c>
      <c r="S2703" s="12">
        <f t="shared" si="255"/>
        <v>42801.774699074071</v>
      </c>
      <c r="T2703" s="13">
        <f t="shared" si="256"/>
        <v>42832.733032407406</v>
      </c>
      <c r="U2703">
        <f t="shared" si="257"/>
        <v>2017</v>
      </c>
    </row>
    <row r="2704" spans="1:21" ht="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 s="9">
        <f t="shared" si="253"/>
        <v>34</v>
      </c>
      <c r="Q2704">
        <f t="shared" si="254"/>
        <v>132.35</v>
      </c>
      <c r="R2704">
        <f t="shared" si="252"/>
        <v>0</v>
      </c>
      <c r="S2704" s="12">
        <f t="shared" si="255"/>
        <v>42800.801817129628</v>
      </c>
      <c r="T2704" s="13">
        <f t="shared" si="256"/>
        <v>42830.760150462964</v>
      </c>
      <c r="U2704">
        <f t="shared" si="257"/>
        <v>2017</v>
      </c>
    </row>
    <row r="2705" spans="1:21" ht="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 s="9">
        <f t="shared" si="253"/>
        <v>104</v>
      </c>
      <c r="Q2705">
        <f t="shared" si="254"/>
        <v>922.22</v>
      </c>
      <c r="R2705">
        <f t="shared" si="252"/>
        <v>0</v>
      </c>
      <c r="S2705" s="12">
        <f t="shared" si="255"/>
        <v>42756.690162037034</v>
      </c>
      <c r="T2705" s="13">
        <f t="shared" si="256"/>
        <v>42816.648495370369</v>
      </c>
      <c r="U2705">
        <f t="shared" si="257"/>
        <v>2017</v>
      </c>
    </row>
    <row r="2706" spans="1:21" ht="60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 s="9">
        <f t="shared" si="253"/>
        <v>6</v>
      </c>
      <c r="Q2706">
        <f t="shared" si="254"/>
        <v>163.57</v>
      </c>
      <c r="R2706">
        <f t="shared" si="252"/>
        <v>0</v>
      </c>
      <c r="S2706" s="12">
        <f t="shared" si="255"/>
        <v>42787.862430555557</v>
      </c>
      <c r="T2706" s="13">
        <f t="shared" si="256"/>
        <v>42830.820763888885</v>
      </c>
      <c r="U2706">
        <f t="shared" si="257"/>
        <v>2017</v>
      </c>
    </row>
    <row r="2707" spans="1:21" ht="30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 s="9">
        <f t="shared" si="253"/>
        <v>11</v>
      </c>
      <c r="Q2707">
        <f t="shared" si="254"/>
        <v>217.38</v>
      </c>
      <c r="R2707">
        <f t="shared" si="252"/>
        <v>0</v>
      </c>
      <c r="S2707" s="12">
        <f t="shared" si="255"/>
        <v>42773.916180555556</v>
      </c>
      <c r="T2707" s="13">
        <f t="shared" si="256"/>
        <v>42818.874513888892</v>
      </c>
      <c r="U2707">
        <f t="shared" si="257"/>
        <v>2017</v>
      </c>
    </row>
    <row r="2708" spans="1:21" ht="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 s="9">
        <f t="shared" si="253"/>
        <v>112</v>
      </c>
      <c r="Q2708">
        <f t="shared" si="254"/>
        <v>149.44</v>
      </c>
      <c r="R2708">
        <f t="shared" si="252"/>
        <v>0</v>
      </c>
      <c r="S2708" s="12">
        <f t="shared" si="255"/>
        <v>41899.294942129629</v>
      </c>
      <c r="T2708" s="13">
        <f t="shared" si="256"/>
        <v>41928.290972222225</v>
      </c>
      <c r="U2708">
        <f t="shared" si="257"/>
        <v>2014</v>
      </c>
    </row>
    <row r="2709" spans="1:21" ht="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 s="9">
        <f t="shared" si="253"/>
        <v>351</v>
      </c>
      <c r="Q2709">
        <f t="shared" si="254"/>
        <v>71.239999999999995</v>
      </c>
      <c r="R2709">
        <f t="shared" si="252"/>
        <v>0</v>
      </c>
      <c r="S2709" s="12">
        <f t="shared" si="255"/>
        <v>41391.782905092594</v>
      </c>
      <c r="T2709" s="13">
        <f t="shared" si="256"/>
        <v>41421.290972222225</v>
      </c>
      <c r="U2709">
        <f t="shared" si="257"/>
        <v>2013</v>
      </c>
    </row>
    <row r="2710" spans="1:21" ht="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 s="9">
        <f t="shared" si="253"/>
        <v>233</v>
      </c>
      <c r="Q2710">
        <f t="shared" si="254"/>
        <v>44.46</v>
      </c>
      <c r="R2710">
        <f t="shared" si="252"/>
        <v>0</v>
      </c>
      <c r="S2710" s="12">
        <f t="shared" si="255"/>
        <v>42512.698217592595</v>
      </c>
      <c r="T2710" s="13">
        <f t="shared" si="256"/>
        <v>42572.698217592595</v>
      </c>
      <c r="U2710">
        <f t="shared" si="257"/>
        <v>2016</v>
      </c>
    </row>
    <row r="2711" spans="1:21" ht="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 s="9">
        <f t="shared" si="253"/>
        <v>102</v>
      </c>
      <c r="Q2711">
        <f t="shared" si="254"/>
        <v>164.94</v>
      </c>
      <c r="R2711">
        <f t="shared" si="252"/>
        <v>0</v>
      </c>
      <c r="S2711" s="12">
        <f t="shared" si="255"/>
        <v>42612.149780092594</v>
      </c>
      <c r="T2711" s="13">
        <f t="shared" si="256"/>
        <v>42647.165972222225</v>
      </c>
      <c r="U2711">
        <f t="shared" si="257"/>
        <v>2016</v>
      </c>
    </row>
    <row r="2712" spans="1:21" ht="30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 s="9">
        <f t="shared" si="253"/>
        <v>154</v>
      </c>
      <c r="Q2712">
        <f t="shared" si="254"/>
        <v>84.87</v>
      </c>
      <c r="R2712">
        <f t="shared" si="252"/>
        <v>0</v>
      </c>
      <c r="S2712" s="12">
        <f t="shared" si="255"/>
        <v>41828.229490740741</v>
      </c>
      <c r="T2712" s="13">
        <f t="shared" si="256"/>
        <v>41860.083333333336</v>
      </c>
      <c r="U2712">
        <f t="shared" si="257"/>
        <v>2014</v>
      </c>
    </row>
    <row r="2713" spans="1:21" ht="60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 s="9">
        <f t="shared" si="253"/>
        <v>101</v>
      </c>
      <c r="Q2713">
        <f t="shared" si="254"/>
        <v>53.95</v>
      </c>
      <c r="R2713">
        <f t="shared" si="252"/>
        <v>0</v>
      </c>
      <c r="S2713" s="12">
        <f t="shared" si="255"/>
        <v>41780.745254629634</v>
      </c>
      <c r="T2713" s="13">
        <f t="shared" si="256"/>
        <v>41810.917361111111</v>
      </c>
      <c r="U2713">
        <f t="shared" si="257"/>
        <v>2014</v>
      </c>
    </row>
    <row r="2714" spans="1:21" ht="60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 s="9">
        <f t="shared" si="253"/>
        <v>131</v>
      </c>
      <c r="Q2714">
        <f t="shared" si="254"/>
        <v>50.53</v>
      </c>
      <c r="R2714">
        <f t="shared" ref="R2714:R2782" si="258">IF(D2714&lt;1000,1,0)</f>
        <v>0</v>
      </c>
      <c r="S2714" s="12">
        <f t="shared" si="255"/>
        <v>41432.062037037038</v>
      </c>
      <c r="T2714" s="13">
        <f t="shared" si="256"/>
        <v>41468.75</v>
      </c>
      <c r="U2714">
        <f t="shared" si="257"/>
        <v>2013</v>
      </c>
    </row>
    <row r="2715" spans="1:21" ht="60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 s="9">
        <f t="shared" si="253"/>
        <v>102</v>
      </c>
      <c r="Q2715">
        <f t="shared" si="254"/>
        <v>108</v>
      </c>
      <c r="R2715">
        <f t="shared" si="258"/>
        <v>0</v>
      </c>
      <c r="S2715" s="12">
        <f t="shared" si="255"/>
        <v>42322.653749999998</v>
      </c>
      <c r="T2715" s="13">
        <f t="shared" si="256"/>
        <v>42362.653749999998</v>
      </c>
      <c r="U2715">
        <f t="shared" si="257"/>
        <v>2015</v>
      </c>
    </row>
    <row r="2716" spans="1:21" ht="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 s="9">
        <f t="shared" si="253"/>
        <v>116</v>
      </c>
      <c r="Q2716">
        <f t="shared" si="254"/>
        <v>95.37</v>
      </c>
      <c r="R2716">
        <f t="shared" si="258"/>
        <v>0</v>
      </c>
      <c r="S2716" s="12">
        <f t="shared" si="255"/>
        <v>42629.655046296291</v>
      </c>
      <c r="T2716" s="13">
        <f t="shared" si="256"/>
        <v>42657.958333333328</v>
      </c>
      <c r="U2716">
        <f t="shared" si="257"/>
        <v>2016</v>
      </c>
    </row>
    <row r="2717" spans="1:21" ht="60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 s="9">
        <f t="shared" si="253"/>
        <v>265</v>
      </c>
      <c r="Q2717">
        <f t="shared" si="254"/>
        <v>57.63</v>
      </c>
      <c r="R2717">
        <f t="shared" si="258"/>
        <v>0</v>
      </c>
      <c r="S2717" s="12">
        <f t="shared" si="255"/>
        <v>42387.398472222223</v>
      </c>
      <c r="T2717" s="13">
        <f t="shared" si="256"/>
        <v>42421.398472222223</v>
      </c>
      <c r="U2717">
        <f t="shared" si="257"/>
        <v>2016</v>
      </c>
    </row>
    <row r="2718" spans="1:21" ht="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 s="9">
        <f t="shared" si="253"/>
        <v>120</v>
      </c>
      <c r="Q2718">
        <f t="shared" si="254"/>
        <v>64.16</v>
      </c>
      <c r="R2718">
        <f t="shared" si="258"/>
        <v>0</v>
      </c>
      <c r="S2718" s="12">
        <f t="shared" si="255"/>
        <v>42255.333252314813</v>
      </c>
      <c r="T2718" s="13">
        <f t="shared" si="256"/>
        <v>42285.333252314813</v>
      </c>
      <c r="U2718">
        <f t="shared" si="257"/>
        <v>2015</v>
      </c>
    </row>
    <row r="2719" spans="1:21" ht="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 s="9">
        <f t="shared" si="253"/>
        <v>120</v>
      </c>
      <c r="Q2719">
        <f t="shared" si="254"/>
        <v>92.39</v>
      </c>
      <c r="R2719">
        <f t="shared" si="258"/>
        <v>0</v>
      </c>
      <c r="S2719" s="12">
        <f t="shared" si="255"/>
        <v>41934.914918981485</v>
      </c>
      <c r="T2719" s="13">
        <f t="shared" si="256"/>
        <v>41979.956585648149</v>
      </c>
      <c r="U2719">
        <f t="shared" si="257"/>
        <v>2014</v>
      </c>
    </row>
    <row r="2720" spans="1:21" ht="60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 s="9">
        <f t="shared" si="253"/>
        <v>104</v>
      </c>
      <c r="Q2720">
        <f t="shared" si="254"/>
        <v>125.98</v>
      </c>
      <c r="R2720">
        <f t="shared" si="258"/>
        <v>0</v>
      </c>
      <c r="S2720" s="12">
        <f t="shared" si="255"/>
        <v>42465.596585648149</v>
      </c>
      <c r="T2720" s="13">
        <f t="shared" si="256"/>
        <v>42493.958333333328</v>
      </c>
      <c r="U2720">
        <f t="shared" si="257"/>
        <v>2016</v>
      </c>
    </row>
    <row r="2721" spans="1:21" ht="60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 s="9">
        <f t="shared" si="253"/>
        <v>109</v>
      </c>
      <c r="Q2721">
        <f t="shared" si="254"/>
        <v>94.64</v>
      </c>
      <c r="R2721">
        <f t="shared" si="258"/>
        <v>0</v>
      </c>
      <c r="S2721" s="12">
        <f t="shared" si="255"/>
        <v>42418.031180555554</v>
      </c>
      <c r="T2721" s="13">
        <f t="shared" si="256"/>
        <v>42477.989513888882</v>
      </c>
      <c r="U2721">
        <f t="shared" si="257"/>
        <v>2016</v>
      </c>
    </row>
    <row r="2722" spans="1:21" ht="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 s="9">
        <f t="shared" si="253"/>
        <v>118</v>
      </c>
      <c r="Q2722">
        <f t="shared" si="254"/>
        <v>170.7</v>
      </c>
      <c r="R2722">
        <f t="shared" si="258"/>
        <v>0</v>
      </c>
      <c r="S2722" s="12">
        <f t="shared" si="255"/>
        <v>42655.465891203698</v>
      </c>
      <c r="T2722" s="13">
        <f t="shared" si="256"/>
        <v>42685.507557870369</v>
      </c>
      <c r="U2722">
        <f t="shared" si="257"/>
        <v>2016</v>
      </c>
    </row>
    <row r="2723" spans="1:21" ht="60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 s="9">
        <f t="shared" si="253"/>
        <v>1462</v>
      </c>
      <c r="Q2723">
        <f t="shared" si="254"/>
        <v>40.76</v>
      </c>
      <c r="R2723">
        <f t="shared" si="258"/>
        <v>1</v>
      </c>
      <c r="S2723" s="12">
        <f t="shared" si="255"/>
        <v>41493.543958333335</v>
      </c>
      <c r="T2723" s="13">
        <f t="shared" si="256"/>
        <v>41523.791666666664</v>
      </c>
      <c r="U2723">
        <f t="shared" si="257"/>
        <v>2013</v>
      </c>
    </row>
    <row r="2724" spans="1:21" ht="60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 s="9">
        <f t="shared" si="253"/>
        <v>253</v>
      </c>
      <c r="Q2724">
        <f t="shared" si="254"/>
        <v>68.25</v>
      </c>
      <c r="R2724">
        <f t="shared" si="258"/>
        <v>0</v>
      </c>
      <c r="S2724" s="12">
        <f t="shared" si="255"/>
        <v>42704.857094907406</v>
      </c>
      <c r="T2724" s="13">
        <f t="shared" si="256"/>
        <v>42764.857094907406</v>
      </c>
      <c r="U2724">
        <f t="shared" si="257"/>
        <v>2016</v>
      </c>
    </row>
    <row r="2725" spans="1:21" ht="60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 s="9">
        <f t="shared" si="253"/>
        <v>140</v>
      </c>
      <c r="Q2725">
        <f t="shared" si="254"/>
        <v>95.49</v>
      </c>
      <c r="R2725">
        <f t="shared" si="258"/>
        <v>0</v>
      </c>
      <c r="S2725" s="12">
        <f t="shared" si="255"/>
        <v>41944.83898148148</v>
      </c>
      <c r="T2725" s="13">
        <f t="shared" si="256"/>
        <v>42004.880648148144</v>
      </c>
      <c r="U2725">
        <f t="shared" si="257"/>
        <v>2014</v>
      </c>
    </row>
    <row r="2726" spans="1:21" ht="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 s="9">
        <f t="shared" si="253"/>
        <v>297</v>
      </c>
      <c r="Q2726">
        <f t="shared" si="254"/>
        <v>7.19</v>
      </c>
      <c r="R2726">
        <f t="shared" si="258"/>
        <v>0</v>
      </c>
      <c r="S2726" s="12">
        <f t="shared" si="255"/>
        <v>42199.32707175926</v>
      </c>
      <c r="T2726" s="13">
        <f t="shared" si="256"/>
        <v>42231.32707175926</v>
      </c>
      <c r="U2726">
        <f t="shared" si="257"/>
        <v>2015</v>
      </c>
    </row>
    <row r="2727" spans="1:21" ht="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 s="9">
        <f t="shared" si="253"/>
        <v>145</v>
      </c>
      <c r="Q2727">
        <f t="shared" si="254"/>
        <v>511.65</v>
      </c>
      <c r="R2727">
        <f t="shared" si="258"/>
        <v>0</v>
      </c>
      <c r="S2727" s="12">
        <f t="shared" si="255"/>
        <v>42745.744618055556</v>
      </c>
      <c r="T2727" s="13">
        <f t="shared" si="256"/>
        <v>42795.744618055556</v>
      </c>
      <c r="U2727">
        <f t="shared" si="257"/>
        <v>2017</v>
      </c>
    </row>
    <row r="2728" spans="1:2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 s="9">
        <f t="shared" si="253"/>
        <v>106</v>
      </c>
      <c r="Q2728">
        <f t="shared" si="254"/>
        <v>261.75</v>
      </c>
      <c r="R2728">
        <f t="shared" si="258"/>
        <v>0</v>
      </c>
      <c r="S2728" s="12">
        <f t="shared" si="255"/>
        <v>42452.579988425925</v>
      </c>
      <c r="T2728" s="13">
        <f t="shared" si="256"/>
        <v>42482.579988425925</v>
      </c>
      <c r="U2728">
        <f t="shared" si="257"/>
        <v>2016</v>
      </c>
    </row>
    <row r="2729" spans="1:21" ht="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 s="9">
        <f t="shared" si="253"/>
        <v>493</v>
      </c>
      <c r="Q2729">
        <f t="shared" si="254"/>
        <v>69.760000000000005</v>
      </c>
      <c r="R2729">
        <f t="shared" si="258"/>
        <v>0</v>
      </c>
      <c r="S2729" s="12">
        <f t="shared" si="255"/>
        <v>42198.676655092597</v>
      </c>
      <c r="T2729" s="13">
        <f t="shared" si="256"/>
        <v>42223.676655092597</v>
      </c>
      <c r="U2729">
        <f t="shared" si="257"/>
        <v>2015</v>
      </c>
    </row>
    <row r="2730" spans="1:21" ht="30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 s="9">
        <f t="shared" si="253"/>
        <v>202</v>
      </c>
      <c r="Q2730">
        <f t="shared" si="254"/>
        <v>77.23</v>
      </c>
      <c r="R2730">
        <f t="shared" si="258"/>
        <v>0</v>
      </c>
      <c r="S2730" s="12">
        <f t="shared" si="255"/>
        <v>42333.59993055556</v>
      </c>
      <c r="T2730" s="13">
        <f t="shared" si="256"/>
        <v>42368.59993055556</v>
      </c>
      <c r="U2730">
        <f t="shared" si="257"/>
        <v>2015</v>
      </c>
    </row>
    <row r="2731" spans="1:21" ht="30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 s="9">
        <f t="shared" si="253"/>
        <v>104</v>
      </c>
      <c r="Q2731">
        <f t="shared" si="254"/>
        <v>340.57</v>
      </c>
      <c r="R2731">
        <f t="shared" si="258"/>
        <v>0</v>
      </c>
      <c r="S2731" s="12">
        <f t="shared" si="255"/>
        <v>42095.240706018521</v>
      </c>
      <c r="T2731" s="13">
        <f t="shared" si="256"/>
        <v>42125.240706018521</v>
      </c>
      <c r="U2731">
        <f t="shared" si="257"/>
        <v>2015</v>
      </c>
    </row>
    <row r="2732" spans="1:21" ht="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 s="9">
        <f t="shared" si="253"/>
        <v>170</v>
      </c>
      <c r="Q2732">
        <f t="shared" si="254"/>
        <v>67.42</v>
      </c>
      <c r="R2732">
        <f t="shared" si="258"/>
        <v>0</v>
      </c>
      <c r="S2732" s="12">
        <f t="shared" si="255"/>
        <v>41351.541377314818</v>
      </c>
      <c r="T2732" s="13">
        <f t="shared" si="256"/>
        <v>41386.541377314818</v>
      </c>
      <c r="U2732">
        <f t="shared" si="257"/>
        <v>2013</v>
      </c>
    </row>
    <row r="2733" spans="1:21" ht="60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 s="9">
        <f t="shared" si="253"/>
        <v>104</v>
      </c>
      <c r="Q2733">
        <f t="shared" si="254"/>
        <v>845.7</v>
      </c>
      <c r="R2733">
        <f t="shared" si="258"/>
        <v>0</v>
      </c>
      <c r="S2733" s="12">
        <f t="shared" si="255"/>
        <v>41872.525717592594</v>
      </c>
      <c r="T2733" s="13">
        <f t="shared" si="256"/>
        <v>41930.166666666664</v>
      </c>
      <c r="U2733">
        <f t="shared" si="257"/>
        <v>2014</v>
      </c>
    </row>
    <row r="2734" spans="1:21" ht="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 s="9">
        <f t="shared" si="253"/>
        <v>118</v>
      </c>
      <c r="Q2734">
        <f t="shared" si="254"/>
        <v>97.19</v>
      </c>
      <c r="R2734">
        <f t="shared" si="258"/>
        <v>0</v>
      </c>
      <c r="S2734" s="12">
        <f t="shared" si="255"/>
        <v>41389.808194444442</v>
      </c>
      <c r="T2734" s="13">
        <f t="shared" si="256"/>
        <v>41422</v>
      </c>
      <c r="U2734">
        <f t="shared" si="257"/>
        <v>2013</v>
      </c>
    </row>
    <row r="2735" spans="1:21" ht="60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 s="9">
        <f t="shared" si="253"/>
        <v>108</v>
      </c>
      <c r="Q2735">
        <f t="shared" si="254"/>
        <v>451.84</v>
      </c>
      <c r="R2735">
        <f t="shared" si="258"/>
        <v>0</v>
      </c>
      <c r="S2735" s="12">
        <f t="shared" si="255"/>
        <v>42044.272847222222</v>
      </c>
      <c r="T2735" s="13">
        <f t="shared" si="256"/>
        <v>42104.231180555551</v>
      </c>
      <c r="U2735">
        <f t="shared" si="257"/>
        <v>2015</v>
      </c>
    </row>
    <row r="2736" spans="1:21" ht="60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 s="9">
        <f t="shared" si="253"/>
        <v>2260300</v>
      </c>
      <c r="Q2736">
        <f t="shared" si="254"/>
        <v>138.66999999999999</v>
      </c>
      <c r="R2736">
        <f t="shared" si="258"/>
        <v>1</v>
      </c>
      <c r="S2736" s="12">
        <f t="shared" si="255"/>
        <v>42626.668888888889</v>
      </c>
      <c r="T2736" s="13">
        <f t="shared" si="256"/>
        <v>42656.915972222225</v>
      </c>
      <c r="U2736">
        <f t="shared" si="257"/>
        <v>2016</v>
      </c>
    </row>
    <row r="2737" spans="1:21" ht="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 s="9">
        <f t="shared" si="253"/>
        <v>978</v>
      </c>
      <c r="Q2737">
        <f t="shared" si="254"/>
        <v>21.64</v>
      </c>
      <c r="R2737">
        <f t="shared" si="258"/>
        <v>1</v>
      </c>
      <c r="S2737" s="12">
        <f t="shared" si="255"/>
        <v>41316.120949074073</v>
      </c>
      <c r="T2737" s="13">
        <f t="shared" si="256"/>
        <v>41346.833333333336</v>
      </c>
      <c r="U2737">
        <f t="shared" si="257"/>
        <v>2013</v>
      </c>
    </row>
    <row r="2738" spans="1:21" ht="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 s="9">
        <f t="shared" si="253"/>
        <v>123</v>
      </c>
      <c r="Q2738">
        <f t="shared" si="254"/>
        <v>169.52</v>
      </c>
      <c r="R2738">
        <f t="shared" si="258"/>
        <v>0</v>
      </c>
      <c r="S2738" s="12">
        <f t="shared" si="255"/>
        <v>41722.666354166664</v>
      </c>
      <c r="T2738" s="13">
        <f t="shared" si="256"/>
        <v>41752.666354166664</v>
      </c>
      <c r="U2738">
        <f t="shared" si="257"/>
        <v>2014</v>
      </c>
    </row>
    <row r="2739" spans="1:21" ht="60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 s="9">
        <f t="shared" si="253"/>
        <v>246</v>
      </c>
      <c r="Q2739">
        <f t="shared" si="254"/>
        <v>161.88</v>
      </c>
      <c r="R2739">
        <f t="shared" si="258"/>
        <v>0</v>
      </c>
      <c r="S2739" s="12">
        <f t="shared" si="255"/>
        <v>41611.917673611111</v>
      </c>
      <c r="T2739" s="13">
        <f t="shared" si="256"/>
        <v>41654.791666666664</v>
      </c>
      <c r="U2739">
        <f t="shared" si="257"/>
        <v>2013</v>
      </c>
    </row>
    <row r="2740" spans="1:21" ht="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 s="9">
        <f t="shared" si="253"/>
        <v>148</v>
      </c>
      <c r="Q2740">
        <f t="shared" si="254"/>
        <v>493.13</v>
      </c>
      <c r="R2740">
        <f t="shared" si="258"/>
        <v>0</v>
      </c>
      <c r="S2740" s="12">
        <f t="shared" si="255"/>
        <v>42620.143564814818</v>
      </c>
      <c r="T2740" s="13">
        <f t="shared" si="256"/>
        <v>42680.143564814818</v>
      </c>
      <c r="U2740">
        <f t="shared" si="257"/>
        <v>2016</v>
      </c>
    </row>
    <row r="2741" spans="1:21" ht="60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 s="9">
        <f t="shared" si="253"/>
        <v>384</v>
      </c>
      <c r="Q2741">
        <f t="shared" si="254"/>
        <v>22.12</v>
      </c>
      <c r="R2741">
        <f t="shared" si="258"/>
        <v>0</v>
      </c>
      <c r="S2741" s="12">
        <f t="shared" si="255"/>
        <v>41719.887928240743</v>
      </c>
      <c r="T2741" s="13">
        <f t="shared" si="256"/>
        <v>41764.887928240743</v>
      </c>
      <c r="U2741">
        <f t="shared" si="257"/>
        <v>2014</v>
      </c>
    </row>
    <row r="2742" spans="1:21" ht="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 s="9">
        <f t="shared" si="253"/>
        <v>103</v>
      </c>
      <c r="Q2742">
        <f t="shared" si="254"/>
        <v>18.239999999999998</v>
      </c>
      <c r="R2742">
        <f t="shared" si="258"/>
        <v>1</v>
      </c>
      <c r="S2742" s="12">
        <f t="shared" si="255"/>
        <v>42045.031851851847</v>
      </c>
      <c r="T2742" s="13">
        <f t="shared" si="256"/>
        <v>42074.99018518519</v>
      </c>
      <c r="U2742">
        <f t="shared" si="257"/>
        <v>2015</v>
      </c>
    </row>
    <row r="2743" spans="1:21" ht="30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 s="9">
        <f t="shared" si="253"/>
        <v>0</v>
      </c>
      <c r="Q2743">
        <f t="shared" si="254"/>
        <v>8.75</v>
      </c>
      <c r="R2743">
        <f t="shared" si="258"/>
        <v>0</v>
      </c>
      <c r="S2743" s="12">
        <f t="shared" si="255"/>
        <v>41911.657430555555</v>
      </c>
      <c r="T2743" s="13">
        <f t="shared" si="256"/>
        <v>41932.088194444441</v>
      </c>
      <c r="U2743">
        <f t="shared" si="257"/>
        <v>2014</v>
      </c>
    </row>
    <row r="2744" spans="1:21" ht="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 s="9">
        <f t="shared" si="253"/>
        <v>29</v>
      </c>
      <c r="Q2744">
        <f t="shared" si="254"/>
        <v>40.61</v>
      </c>
      <c r="R2744">
        <f t="shared" si="258"/>
        <v>0</v>
      </c>
      <c r="S2744" s="12">
        <f t="shared" si="255"/>
        <v>41030.719756944447</v>
      </c>
      <c r="T2744" s="13">
        <f t="shared" si="256"/>
        <v>41044.719756944447</v>
      </c>
      <c r="U2744">
        <f t="shared" si="257"/>
        <v>2012</v>
      </c>
    </row>
    <row r="2745" spans="1:21" ht="60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 t="s">
        <v>7235</v>
      </c>
      <c r="M2745" t="b">
        <v>0</v>
      </c>
      <c r="N2745" t="s">
        <v>8278</v>
      </c>
      <c r="O2745" t="s">
        <v>8314</v>
      </c>
      <c r="P2745" s="9">
        <f t="shared" si="253"/>
        <v>0</v>
      </c>
      <c r="Q2745">
        <f t="shared" si="254"/>
        <v>0</v>
      </c>
      <c r="R2745">
        <f t="shared" si="258"/>
        <v>0</v>
      </c>
      <c r="S2745" s="12">
        <f t="shared" si="255"/>
        <v>42632.328784722224</v>
      </c>
      <c r="T2745" s="13">
        <f t="shared" si="256"/>
        <v>42662.328784722224</v>
      </c>
      <c r="U2745">
        <f t="shared" si="257"/>
        <v>2016</v>
      </c>
    </row>
    <row r="2746" spans="1:21" ht="60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 s="9">
        <f t="shared" si="253"/>
        <v>5</v>
      </c>
      <c r="Q2746">
        <f t="shared" si="254"/>
        <v>37.950000000000003</v>
      </c>
      <c r="R2746">
        <f t="shared" si="258"/>
        <v>0</v>
      </c>
      <c r="S2746" s="12">
        <f t="shared" si="255"/>
        <v>40938.062476851854</v>
      </c>
      <c r="T2746" s="13">
        <f t="shared" si="256"/>
        <v>40968.062476851854</v>
      </c>
      <c r="U2746">
        <f t="shared" si="257"/>
        <v>2012</v>
      </c>
    </row>
    <row r="2747" spans="1:21" ht="60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 s="9">
        <f t="shared" si="253"/>
        <v>22</v>
      </c>
      <c r="Q2747">
        <f t="shared" si="254"/>
        <v>35.729999999999997</v>
      </c>
      <c r="R2747">
        <f t="shared" si="258"/>
        <v>0</v>
      </c>
      <c r="S2747" s="12">
        <f t="shared" si="255"/>
        <v>41044.988055555557</v>
      </c>
      <c r="T2747" s="13">
        <f t="shared" si="256"/>
        <v>41104.988055555557</v>
      </c>
      <c r="U2747">
        <f t="shared" si="257"/>
        <v>2012</v>
      </c>
    </row>
    <row r="2748" spans="1:21" ht="60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 s="9">
        <f t="shared" si="253"/>
        <v>27</v>
      </c>
      <c r="Q2748">
        <f t="shared" si="254"/>
        <v>42.16</v>
      </c>
      <c r="R2748">
        <f t="shared" si="258"/>
        <v>0</v>
      </c>
      <c r="S2748" s="12">
        <f t="shared" si="255"/>
        <v>41850.781377314815</v>
      </c>
      <c r="T2748" s="13">
        <f t="shared" si="256"/>
        <v>41880.781377314815</v>
      </c>
      <c r="U2748">
        <f t="shared" si="257"/>
        <v>2014</v>
      </c>
    </row>
    <row r="2749" spans="1:21" ht="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 s="9">
        <f t="shared" si="253"/>
        <v>28</v>
      </c>
      <c r="Q2749">
        <f t="shared" si="254"/>
        <v>35</v>
      </c>
      <c r="R2749">
        <f t="shared" si="258"/>
        <v>1</v>
      </c>
      <c r="S2749" s="12">
        <f t="shared" si="255"/>
        <v>41044.64811342593</v>
      </c>
      <c r="T2749" s="13">
        <f t="shared" si="256"/>
        <v>41076.131944444445</v>
      </c>
      <c r="U2749">
        <f t="shared" si="257"/>
        <v>2012</v>
      </c>
    </row>
    <row r="2750" spans="1:21" ht="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 s="9">
        <f t="shared" si="253"/>
        <v>1</v>
      </c>
      <c r="Q2750">
        <f t="shared" si="254"/>
        <v>13.25</v>
      </c>
      <c r="R2750">
        <f t="shared" si="258"/>
        <v>0</v>
      </c>
      <c r="S2750" s="12">
        <f t="shared" si="255"/>
        <v>42585.7106712963</v>
      </c>
      <c r="T2750" s="13">
        <f t="shared" si="256"/>
        <v>42615.7106712963</v>
      </c>
      <c r="U2750">
        <f t="shared" si="257"/>
        <v>2016</v>
      </c>
    </row>
    <row r="2751" spans="1:21" ht="30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 s="9">
        <f t="shared" si="253"/>
        <v>1</v>
      </c>
      <c r="Q2751">
        <f t="shared" si="254"/>
        <v>55</v>
      </c>
      <c r="R2751">
        <f t="shared" si="258"/>
        <v>0</v>
      </c>
      <c r="S2751" s="12">
        <f t="shared" si="255"/>
        <v>42068.799039351856</v>
      </c>
      <c r="T2751" s="13">
        <f t="shared" si="256"/>
        <v>42098.757372685184</v>
      </c>
      <c r="U2751">
        <f t="shared" si="257"/>
        <v>2015</v>
      </c>
    </row>
    <row r="2752" spans="1:21" ht="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 t="s">
        <v>7235</v>
      </c>
      <c r="M2752" t="b">
        <v>0</v>
      </c>
      <c r="N2752" t="s">
        <v>8278</v>
      </c>
      <c r="O2752" t="s">
        <v>8314</v>
      </c>
      <c r="P2752" s="9">
        <f t="shared" si="253"/>
        <v>0</v>
      </c>
      <c r="Q2752">
        <f t="shared" si="254"/>
        <v>0</v>
      </c>
      <c r="R2752">
        <f t="shared" si="258"/>
        <v>0</v>
      </c>
      <c r="S2752" s="12">
        <f t="shared" si="255"/>
        <v>41078.899826388886</v>
      </c>
      <c r="T2752" s="13">
        <f t="shared" si="256"/>
        <v>41090.833333333336</v>
      </c>
      <c r="U2752">
        <f t="shared" si="257"/>
        <v>2012</v>
      </c>
    </row>
    <row r="2753" spans="1:21" ht="60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 t="s">
        <v>7235</v>
      </c>
      <c r="M2753" t="b">
        <v>0</v>
      </c>
      <c r="N2753" t="s">
        <v>8278</v>
      </c>
      <c r="O2753" t="s">
        <v>8314</v>
      </c>
      <c r="P2753" s="9">
        <f t="shared" si="253"/>
        <v>0</v>
      </c>
      <c r="Q2753">
        <f t="shared" si="254"/>
        <v>0</v>
      </c>
      <c r="R2753">
        <f t="shared" si="258"/>
        <v>0</v>
      </c>
      <c r="S2753" s="12">
        <f t="shared" si="255"/>
        <v>41747.887060185189</v>
      </c>
      <c r="T2753" s="13">
        <f t="shared" si="256"/>
        <v>41807.887060185189</v>
      </c>
      <c r="U2753">
        <f t="shared" si="257"/>
        <v>2014</v>
      </c>
    </row>
    <row r="2754" spans="1:21" ht="60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 s="9">
        <f t="shared" ref="P2754:P2817" si="259">ROUND(E2754/D2754*100,0)</f>
        <v>11</v>
      </c>
      <c r="Q2754">
        <f t="shared" ref="Q2754:Q2817" si="260">IFERROR(ROUND(E2754/L2754,2),0)</f>
        <v>39.29</v>
      </c>
      <c r="R2754">
        <f t="shared" si="258"/>
        <v>0</v>
      </c>
      <c r="S2754" s="12">
        <f t="shared" ref="S2754:S2817" si="261">(((J2754/60)/60)/24)+DATE(1970,1,1)</f>
        <v>40855.765092592592</v>
      </c>
      <c r="T2754" s="13">
        <f t="shared" ref="T2754:T2817" si="262">(((I2754/60)/60)/24)+DATE(1970,1,1)</f>
        <v>40895.765092592592</v>
      </c>
      <c r="U2754">
        <f t="shared" ref="U2754:U2817" si="263">YEAR(S2754)</f>
        <v>2011</v>
      </c>
    </row>
    <row r="2755" spans="1:21" ht="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 s="9">
        <f t="shared" si="259"/>
        <v>19</v>
      </c>
      <c r="Q2755">
        <f t="shared" si="260"/>
        <v>47.5</v>
      </c>
      <c r="R2755">
        <f t="shared" si="258"/>
        <v>0</v>
      </c>
      <c r="S2755" s="12">
        <f t="shared" si="261"/>
        <v>41117.900729166664</v>
      </c>
      <c r="T2755" s="13">
        <f t="shared" si="262"/>
        <v>41147.900729166664</v>
      </c>
      <c r="U2755">
        <f t="shared" si="263"/>
        <v>2012</v>
      </c>
    </row>
    <row r="2756" spans="1:21" ht="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 t="s">
        <v>7235</v>
      </c>
      <c r="M2756" t="b">
        <v>0</v>
      </c>
      <c r="N2756" t="s">
        <v>8278</v>
      </c>
      <c r="O2756" t="s">
        <v>8314</v>
      </c>
      <c r="P2756" s="9">
        <f t="shared" si="259"/>
        <v>0</v>
      </c>
      <c r="Q2756">
        <f t="shared" si="260"/>
        <v>0</v>
      </c>
      <c r="R2756">
        <f t="shared" si="258"/>
        <v>0</v>
      </c>
      <c r="S2756" s="12">
        <f t="shared" si="261"/>
        <v>41863.636006944449</v>
      </c>
      <c r="T2756" s="13">
        <f t="shared" si="262"/>
        <v>41893.636006944449</v>
      </c>
      <c r="U2756">
        <f t="shared" si="263"/>
        <v>2014</v>
      </c>
    </row>
    <row r="2757" spans="1:21" ht="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 s="9">
        <f t="shared" si="259"/>
        <v>52</v>
      </c>
      <c r="Q2757">
        <f t="shared" si="260"/>
        <v>17.329999999999998</v>
      </c>
      <c r="R2757">
        <f t="shared" si="258"/>
        <v>1</v>
      </c>
      <c r="S2757" s="12">
        <f t="shared" si="261"/>
        <v>42072.790821759263</v>
      </c>
      <c r="T2757" s="13">
        <f t="shared" si="262"/>
        <v>42102.790821759263</v>
      </c>
      <c r="U2757">
        <f t="shared" si="263"/>
        <v>2015</v>
      </c>
    </row>
    <row r="2758" spans="1:21" ht="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 s="9">
        <f t="shared" si="259"/>
        <v>10</v>
      </c>
      <c r="Q2758">
        <f t="shared" si="260"/>
        <v>31.76</v>
      </c>
      <c r="R2758">
        <f t="shared" si="258"/>
        <v>0</v>
      </c>
      <c r="S2758" s="12">
        <f t="shared" si="261"/>
        <v>41620.90047453704</v>
      </c>
      <c r="T2758" s="13">
        <f t="shared" si="262"/>
        <v>41650.90047453704</v>
      </c>
      <c r="U2758">
        <f t="shared" si="263"/>
        <v>2013</v>
      </c>
    </row>
    <row r="2759" spans="1:21" ht="30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 s="9">
        <f t="shared" si="259"/>
        <v>1</v>
      </c>
      <c r="Q2759">
        <f t="shared" si="260"/>
        <v>5</v>
      </c>
      <c r="R2759">
        <f t="shared" si="258"/>
        <v>0</v>
      </c>
      <c r="S2759" s="12">
        <f t="shared" si="261"/>
        <v>42573.65662037037</v>
      </c>
      <c r="T2759" s="13">
        <f t="shared" si="262"/>
        <v>42588.65662037037</v>
      </c>
      <c r="U2759">
        <f t="shared" si="263"/>
        <v>2016</v>
      </c>
    </row>
    <row r="2760" spans="1:21" ht="60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 s="9">
        <f t="shared" si="259"/>
        <v>12</v>
      </c>
      <c r="Q2760">
        <f t="shared" si="260"/>
        <v>39</v>
      </c>
      <c r="R2760">
        <f t="shared" si="258"/>
        <v>0</v>
      </c>
      <c r="S2760" s="12">
        <f t="shared" si="261"/>
        <v>42639.441932870366</v>
      </c>
      <c r="T2760" s="13">
        <f t="shared" si="262"/>
        <v>42653.441932870366</v>
      </c>
      <c r="U2760">
        <f t="shared" si="263"/>
        <v>2016</v>
      </c>
    </row>
    <row r="2761" spans="1:21" ht="60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 s="9">
        <f t="shared" si="259"/>
        <v>11</v>
      </c>
      <c r="Q2761">
        <f t="shared" si="260"/>
        <v>52.5</v>
      </c>
      <c r="R2761">
        <f t="shared" si="258"/>
        <v>0</v>
      </c>
      <c r="S2761" s="12">
        <f t="shared" si="261"/>
        <v>42524.36650462963</v>
      </c>
      <c r="T2761" s="13">
        <f t="shared" si="262"/>
        <v>42567.36650462963</v>
      </c>
      <c r="U2761">
        <f t="shared" si="263"/>
        <v>2016</v>
      </c>
    </row>
    <row r="2762" spans="1:21" ht="60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 t="s">
        <v>7235</v>
      </c>
      <c r="M2762" t="b">
        <v>0</v>
      </c>
      <c r="N2762" t="s">
        <v>8278</v>
      </c>
      <c r="O2762" t="s">
        <v>8314</v>
      </c>
      <c r="P2762" s="9">
        <f t="shared" si="259"/>
        <v>0</v>
      </c>
      <c r="Q2762">
        <f t="shared" si="260"/>
        <v>0</v>
      </c>
      <c r="R2762">
        <f t="shared" si="258"/>
        <v>0</v>
      </c>
      <c r="S2762" s="12">
        <f t="shared" si="261"/>
        <v>41415.461319444446</v>
      </c>
      <c r="T2762" s="13">
        <f t="shared" si="262"/>
        <v>41445.461319444446</v>
      </c>
      <c r="U2762">
        <f t="shared" si="263"/>
        <v>2013</v>
      </c>
    </row>
    <row r="2763" spans="1:21" ht="30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 s="9">
        <f t="shared" si="259"/>
        <v>1</v>
      </c>
      <c r="Q2763">
        <f t="shared" si="260"/>
        <v>9</v>
      </c>
      <c r="R2763">
        <f t="shared" si="258"/>
        <v>0</v>
      </c>
      <c r="S2763" s="12">
        <f t="shared" si="261"/>
        <v>41247.063576388886</v>
      </c>
      <c r="T2763" s="13">
        <f t="shared" si="262"/>
        <v>41277.063576388886</v>
      </c>
      <c r="U2763">
        <f t="shared" si="263"/>
        <v>2012</v>
      </c>
    </row>
    <row r="2764" spans="1:21" ht="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 s="9">
        <f t="shared" si="259"/>
        <v>1</v>
      </c>
      <c r="Q2764">
        <f t="shared" si="260"/>
        <v>25</v>
      </c>
      <c r="R2764">
        <f t="shared" si="258"/>
        <v>0</v>
      </c>
      <c r="S2764" s="12">
        <f t="shared" si="261"/>
        <v>40927.036979166667</v>
      </c>
      <c r="T2764" s="13">
        <f t="shared" si="262"/>
        <v>40986.995312500003</v>
      </c>
      <c r="U2764">
        <f t="shared" si="263"/>
        <v>2012</v>
      </c>
    </row>
    <row r="2765" spans="1:21" ht="30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 s="9">
        <f t="shared" si="259"/>
        <v>0</v>
      </c>
      <c r="Q2765">
        <f t="shared" si="260"/>
        <v>30</v>
      </c>
      <c r="R2765">
        <f t="shared" si="258"/>
        <v>0</v>
      </c>
      <c r="S2765" s="12">
        <f t="shared" si="261"/>
        <v>41373.579675925925</v>
      </c>
      <c r="T2765" s="13">
        <f t="shared" si="262"/>
        <v>41418.579675925925</v>
      </c>
      <c r="U2765">
        <f t="shared" si="263"/>
        <v>2013</v>
      </c>
    </row>
    <row r="2766" spans="1:21" ht="60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 s="9">
        <f t="shared" si="259"/>
        <v>1</v>
      </c>
      <c r="Q2766">
        <f t="shared" si="260"/>
        <v>11.25</v>
      </c>
      <c r="R2766">
        <f t="shared" si="258"/>
        <v>0</v>
      </c>
      <c r="S2766" s="12">
        <f t="shared" si="261"/>
        <v>41030.292025462964</v>
      </c>
      <c r="T2766" s="13">
        <f t="shared" si="262"/>
        <v>41059.791666666664</v>
      </c>
      <c r="U2766">
        <f t="shared" si="263"/>
        <v>2012</v>
      </c>
    </row>
    <row r="2767" spans="1:21" ht="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 t="s">
        <v>7235</v>
      </c>
      <c r="M2767" t="b">
        <v>0</v>
      </c>
      <c r="N2767" t="s">
        <v>8278</v>
      </c>
      <c r="O2767" t="s">
        <v>8314</v>
      </c>
      <c r="P2767" s="9">
        <f t="shared" si="259"/>
        <v>0</v>
      </c>
      <c r="Q2767">
        <f t="shared" si="260"/>
        <v>0</v>
      </c>
      <c r="R2767">
        <f t="shared" si="258"/>
        <v>0</v>
      </c>
      <c r="S2767" s="12">
        <f t="shared" si="261"/>
        <v>41194.579027777778</v>
      </c>
      <c r="T2767" s="13">
        <f t="shared" si="262"/>
        <v>41210.579027777778</v>
      </c>
      <c r="U2767">
        <f t="shared" si="263"/>
        <v>2012</v>
      </c>
    </row>
    <row r="2768" spans="1:21" ht="60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 s="9">
        <f t="shared" si="259"/>
        <v>2</v>
      </c>
      <c r="Q2768">
        <f t="shared" si="260"/>
        <v>25</v>
      </c>
      <c r="R2768">
        <f t="shared" si="258"/>
        <v>0</v>
      </c>
      <c r="S2768" s="12">
        <f t="shared" si="261"/>
        <v>40736.668032407404</v>
      </c>
      <c r="T2768" s="13">
        <f t="shared" si="262"/>
        <v>40766.668032407404</v>
      </c>
      <c r="U2768">
        <f t="shared" si="263"/>
        <v>2011</v>
      </c>
    </row>
    <row r="2769" spans="1:21" ht="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 s="9">
        <f t="shared" si="259"/>
        <v>1</v>
      </c>
      <c r="Q2769">
        <f t="shared" si="260"/>
        <v>11.33</v>
      </c>
      <c r="R2769">
        <f t="shared" si="258"/>
        <v>0</v>
      </c>
      <c r="S2769" s="12">
        <f t="shared" si="261"/>
        <v>42172.958912037036</v>
      </c>
      <c r="T2769" s="13">
        <f t="shared" si="262"/>
        <v>42232.958912037036</v>
      </c>
      <c r="U2769">
        <f t="shared" si="263"/>
        <v>2015</v>
      </c>
    </row>
    <row r="2770" spans="1:21" ht="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 s="9">
        <f t="shared" si="259"/>
        <v>14</v>
      </c>
      <c r="Q2770">
        <f t="shared" si="260"/>
        <v>29.47</v>
      </c>
      <c r="R2770">
        <f t="shared" si="258"/>
        <v>0</v>
      </c>
      <c r="S2770" s="12">
        <f t="shared" si="261"/>
        <v>40967.614849537036</v>
      </c>
      <c r="T2770" s="13">
        <f t="shared" si="262"/>
        <v>40997.573182870372</v>
      </c>
      <c r="U2770">
        <f t="shared" si="263"/>
        <v>2012</v>
      </c>
    </row>
    <row r="2771" spans="1:21" ht="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 s="9">
        <f t="shared" si="259"/>
        <v>0</v>
      </c>
      <c r="Q2771">
        <f t="shared" si="260"/>
        <v>1</v>
      </c>
      <c r="R2771">
        <f t="shared" si="258"/>
        <v>1</v>
      </c>
      <c r="S2771" s="12">
        <f t="shared" si="261"/>
        <v>41745.826273148145</v>
      </c>
      <c r="T2771" s="13">
        <f t="shared" si="262"/>
        <v>41795.826273148145</v>
      </c>
      <c r="U2771">
        <f t="shared" si="263"/>
        <v>2014</v>
      </c>
    </row>
    <row r="2772" spans="1:21" ht="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 s="9">
        <f t="shared" si="259"/>
        <v>10</v>
      </c>
      <c r="Q2772">
        <f t="shared" si="260"/>
        <v>63.1</v>
      </c>
      <c r="R2772">
        <f t="shared" si="258"/>
        <v>0</v>
      </c>
      <c r="S2772" s="12">
        <f t="shared" si="261"/>
        <v>41686.705208333333</v>
      </c>
      <c r="T2772" s="13">
        <f t="shared" si="262"/>
        <v>41716.663541666669</v>
      </c>
      <c r="U2772">
        <f t="shared" si="263"/>
        <v>2014</v>
      </c>
    </row>
    <row r="2773" spans="1:21" ht="60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 t="s">
        <v>7235</v>
      </c>
      <c r="M2773" t="b">
        <v>0</v>
      </c>
      <c r="N2773" t="s">
        <v>8278</v>
      </c>
      <c r="O2773" t="s">
        <v>8314</v>
      </c>
      <c r="P2773" s="9">
        <f t="shared" si="259"/>
        <v>0</v>
      </c>
      <c r="Q2773">
        <f t="shared" si="260"/>
        <v>0</v>
      </c>
      <c r="R2773">
        <f t="shared" si="258"/>
        <v>0</v>
      </c>
      <c r="S2773" s="12">
        <f t="shared" si="261"/>
        <v>41257.531712962962</v>
      </c>
      <c r="T2773" s="13">
        <f t="shared" si="262"/>
        <v>41306.708333333336</v>
      </c>
      <c r="U2773">
        <f t="shared" si="263"/>
        <v>2012</v>
      </c>
    </row>
    <row r="2774" spans="1:21" ht="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 t="s">
        <v>7235</v>
      </c>
      <c r="M2774" t="b">
        <v>0</v>
      </c>
      <c r="N2774" t="s">
        <v>8278</v>
      </c>
      <c r="O2774" t="s">
        <v>8314</v>
      </c>
      <c r="P2774" s="9">
        <f t="shared" si="259"/>
        <v>0</v>
      </c>
      <c r="Q2774">
        <f t="shared" si="260"/>
        <v>0</v>
      </c>
      <c r="R2774">
        <f t="shared" si="258"/>
        <v>0</v>
      </c>
      <c r="S2774" s="12">
        <f t="shared" si="261"/>
        <v>41537.869143518517</v>
      </c>
      <c r="T2774" s="13">
        <f t="shared" si="262"/>
        <v>41552.869143518517</v>
      </c>
      <c r="U2774">
        <f t="shared" si="263"/>
        <v>2013</v>
      </c>
    </row>
    <row r="2775" spans="1:21" ht="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 s="9">
        <f t="shared" si="259"/>
        <v>0</v>
      </c>
      <c r="Q2775">
        <f t="shared" si="260"/>
        <v>1</v>
      </c>
      <c r="R2775">
        <f t="shared" si="258"/>
        <v>1</v>
      </c>
      <c r="S2775" s="12">
        <f t="shared" si="261"/>
        <v>42474.86482638889</v>
      </c>
      <c r="T2775" s="13">
        <f t="shared" si="262"/>
        <v>42484.86482638889</v>
      </c>
      <c r="U2775">
        <f t="shared" si="263"/>
        <v>2016</v>
      </c>
    </row>
    <row r="2776" spans="1:21" ht="60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 s="9">
        <f t="shared" si="259"/>
        <v>14</v>
      </c>
      <c r="Q2776">
        <f t="shared" si="260"/>
        <v>43.85</v>
      </c>
      <c r="R2776">
        <f t="shared" si="258"/>
        <v>0</v>
      </c>
      <c r="S2776" s="12">
        <f t="shared" si="261"/>
        <v>41311.126481481479</v>
      </c>
      <c r="T2776" s="13">
        <f t="shared" si="262"/>
        <v>41341.126481481479</v>
      </c>
      <c r="U2776">
        <f t="shared" si="263"/>
        <v>2013</v>
      </c>
    </row>
    <row r="2777" spans="1:21" ht="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 s="9">
        <f t="shared" si="259"/>
        <v>3</v>
      </c>
      <c r="Q2777">
        <f t="shared" si="260"/>
        <v>75</v>
      </c>
      <c r="R2777">
        <f t="shared" si="258"/>
        <v>0</v>
      </c>
      <c r="S2777" s="12">
        <f t="shared" si="261"/>
        <v>40863.013356481482</v>
      </c>
      <c r="T2777" s="13">
        <f t="shared" si="262"/>
        <v>40893.013356481482</v>
      </c>
      <c r="U2777">
        <f t="shared" si="263"/>
        <v>2011</v>
      </c>
    </row>
    <row r="2778" spans="1:21" ht="60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 s="9">
        <f t="shared" si="259"/>
        <v>8</v>
      </c>
      <c r="Q2778">
        <f t="shared" si="260"/>
        <v>45.97</v>
      </c>
      <c r="R2778">
        <f t="shared" si="258"/>
        <v>0</v>
      </c>
      <c r="S2778" s="12">
        <f t="shared" si="261"/>
        <v>42136.297175925924</v>
      </c>
      <c r="T2778" s="13">
        <f t="shared" si="262"/>
        <v>42167.297175925924</v>
      </c>
      <c r="U2778">
        <f t="shared" si="263"/>
        <v>2015</v>
      </c>
    </row>
    <row r="2779" spans="1:21" ht="60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 s="9">
        <f t="shared" si="259"/>
        <v>0</v>
      </c>
      <c r="Q2779">
        <f t="shared" si="260"/>
        <v>10</v>
      </c>
      <c r="R2779">
        <f t="shared" si="258"/>
        <v>0</v>
      </c>
      <c r="S2779" s="12">
        <f t="shared" si="261"/>
        <v>42172.669027777782</v>
      </c>
      <c r="T2779" s="13">
        <f t="shared" si="262"/>
        <v>42202.669027777782</v>
      </c>
      <c r="U2779">
        <f t="shared" si="263"/>
        <v>2015</v>
      </c>
    </row>
    <row r="2780" spans="1:21" ht="60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 s="9">
        <f t="shared" si="259"/>
        <v>26</v>
      </c>
      <c r="Q2780">
        <f t="shared" si="260"/>
        <v>93.67</v>
      </c>
      <c r="R2780">
        <f t="shared" si="258"/>
        <v>0</v>
      </c>
      <c r="S2780" s="12">
        <f t="shared" si="261"/>
        <v>41846.978078703702</v>
      </c>
      <c r="T2780" s="13">
        <f t="shared" si="262"/>
        <v>41876.978078703702</v>
      </c>
      <c r="U2780">
        <f t="shared" si="263"/>
        <v>2014</v>
      </c>
    </row>
    <row r="2781" spans="1:21" ht="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 s="9">
        <f t="shared" si="259"/>
        <v>2</v>
      </c>
      <c r="Q2781">
        <f t="shared" si="260"/>
        <v>53</v>
      </c>
      <c r="R2781">
        <f t="shared" si="258"/>
        <v>0</v>
      </c>
      <c r="S2781" s="12">
        <f t="shared" si="261"/>
        <v>42300.585891203707</v>
      </c>
      <c r="T2781" s="13">
        <f t="shared" si="262"/>
        <v>42330.627557870372</v>
      </c>
      <c r="U2781">
        <f t="shared" si="263"/>
        <v>2015</v>
      </c>
    </row>
    <row r="2782" spans="1:21" ht="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 t="s">
        <v>7235</v>
      </c>
      <c r="M2782" t="b">
        <v>0</v>
      </c>
      <c r="N2782" t="s">
        <v>8278</v>
      </c>
      <c r="O2782" t="s">
        <v>8314</v>
      </c>
      <c r="P2782" s="9">
        <f t="shared" si="259"/>
        <v>0</v>
      </c>
      <c r="Q2782">
        <f t="shared" si="260"/>
        <v>0</v>
      </c>
      <c r="R2782">
        <f t="shared" si="258"/>
        <v>0</v>
      </c>
      <c r="S2782" s="12">
        <f t="shared" si="261"/>
        <v>42774.447777777779</v>
      </c>
      <c r="T2782" s="13">
        <f t="shared" si="262"/>
        <v>42804.447777777779</v>
      </c>
      <c r="U2782">
        <f t="shared" si="263"/>
        <v>2017</v>
      </c>
    </row>
    <row r="2783" spans="1:21" ht="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 s="9">
        <f t="shared" si="259"/>
        <v>105</v>
      </c>
      <c r="Q2783">
        <f t="shared" si="260"/>
        <v>47</v>
      </c>
      <c r="R2783" t="s">
        <v>8360</v>
      </c>
      <c r="S2783" s="12">
        <f t="shared" si="261"/>
        <v>42018.94159722222</v>
      </c>
      <c r="T2783" s="13">
        <f t="shared" si="262"/>
        <v>42047.291666666672</v>
      </c>
      <c r="U2783">
        <f t="shared" si="263"/>
        <v>2015</v>
      </c>
    </row>
    <row r="2784" spans="1:21" ht="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 s="9">
        <f t="shared" si="259"/>
        <v>120</v>
      </c>
      <c r="Q2784">
        <f t="shared" si="260"/>
        <v>66.67</v>
      </c>
      <c r="R2784" t="s">
        <v>8360</v>
      </c>
      <c r="S2784" s="12">
        <f t="shared" si="261"/>
        <v>42026.924976851849</v>
      </c>
      <c r="T2784" s="13">
        <f t="shared" si="262"/>
        <v>42052.207638888889</v>
      </c>
      <c r="U2784">
        <f t="shared" si="263"/>
        <v>2015</v>
      </c>
    </row>
    <row r="2785" spans="1:21" ht="60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 s="9">
        <f t="shared" si="259"/>
        <v>115</v>
      </c>
      <c r="Q2785">
        <f t="shared" si="260"/>
        <v>18.77</v>
      </c>
      <c r="R2785" t="s">
        <v>8360</v>
      </c>
      <c r="S2785" s="12">
        <f t="shared" si="261"/>
        <v>42103.535254629634</v>
      </c>
      <c r="T2785" s="13">
        <f t="shared" si="262"/>
        <v>42117.535254629634</v>
      </c>
      <c r="U2785">
        <f t="shared" si="263"/>
        <v>2015</v>
      </c>
    </row>
    <row r="2786" spans="1:21" ht="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 s="9">
        <f t="shared" si="259"/>
        <v>119</v>
      </c>
      <c r="Q2786">
        <f t="shared" si="260"/>
        <v>66.11</v>
      </c>
      <c r="R2786" t="s">
        <v>8361</v>
      </c>
      <c r="S2786" s="12">
        <f t="shared" si="261"/>
        <v>41920.787534722222</v>
      </c>
      <c r="T2786" s="13">
        <f t="shared" si="262"/>
        <v>41941.787534722222</v>
      </c>
      <c r="U2786">
        <f t="shared" si="263"/>
        <v>2014</v>
      </c>
    </row>
    <row r="2787" spans="1:21" ht="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 s="9">
        <f t="shared" si="259"/>
        <v>105</v>
      </c>
      <c r="Q2787">
        <f t="shared" si="260"/>
        <v>36.86</v>
      </c>
      <c r="R2787" t="s">
        <v>8361</v>
      </c>
      <c r="S2787" s="12">
        <f t="shared" si="261"/>
        <v>42558.189432870371</v>
      </c>
      <c r="T2787" s="13">
        <f t="shared" si="262"/>
        <v>42587.875</v>
      </c>
      <c r="U2787">
        <f t="shared" si="263"/>
        <v>2016</v>
      </c>
    </row>
    <row r="2788" spans="1:21" ht="30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 s="9">
        <f t="shared" si="259"/>
        <v>118</v>
      </c>
      <c r="Q2788">
        <f t="shared" si="260"/>
        <v>39.81</v>
      </c>
      <c r="R2788" t="s">
        <v>8360</v>
      </c>
      <c r="S2788" s="12">
        <f t="shared" si="261"/>
        <v>41815.569212962961</v>
      </c>
      <c r="T2788" s="13">
        <f t="shared" si="262"/>
        <v>41829.569212962961</v>
      </c>
      <c r="U2788">
        <f t="shared" si="263"/>
        <v>2014</v>
      </c>
    </row>
    <row r="2789" spans="1:21" ht="60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 s="9">
        <f t="shared" si="259"/>
        <v>120</v>
      </c>
      <c r="Q2789">
        <f t="shared" si="260"/>
        <v>31.5</v>
      </c>
      <c r="R2789" t="s">
        <v>8360</v>
      </c>
      <c r="S2789" s="12">
        <f t="shared" si="261"/>
        <v>41808.198518518519</v>
      </c>
      <c r="T2789" s="13">
        <f t="shared" si="262"/>
        <v>41838.198518518519</v>
      </c>
      <c r="U2789">
        <f t="shared" si="263"/>
        <v>2014</v>
      </c>
    </row>
    <row r="2790" spans="1:21" ht="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 s="9">
        <f t="shared" si="259"/>
        <v>103</v>
      </c>
      <c r="Q2790">
        <f t="shared" si="260"/>
        <v>102.5</v>
      </c>
      <c r="R2790" t="s">
        <v>8360</v>
      </c>
      <c r="S2790" s="12">
        <f t="shared" si="261"/>
        <v>42550.701886574068</v>
      </c>
      <c r="T2790" s="13">
        <f t="shared" si="262"/>
        <v>42580.701886574068</v>
      </c>
      <c r="U2790">
        <f t="shared" si="263"/>
        <v>2016</v>
      </c>
    </row>
    <row r="2791" spans="1:21" ht="30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 s="9">
        <f t="shared" si="259"/>
        <v>101</v>
      </c>
      <c r="Q2791">
        <f t="shared" si="260"/>
        <v>126.46</v>
      </c>
      <c r="R2791" t="s">
        <v>8360</v>
      </c>
      <c r="S2791" s="12">
        <f t="shared" si="261"/>
        <v>42056.013124999998</v>
      </c>
      <c r="T2791" s="13">
        <f t="shared" si="262"/>
        <v>42075.166666666672</v>
      </c>
      <c r="U2791">
        <f t="shared" si="263"/>
        <v>2015</v>
      </c>
    </row>
    <row r="2792" spans="1:21" ht="60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 s="9">
        <f t="shared" si="259"/>
        <v>105</v>
      </c>
      <c r="Q2792">
        <f t="shared" si="260"/>
        <v>47.88</v>
      </c>
      <c r="R2792" t="s">
        <v>8360</v>
      </c>
      <c r="S2792" s="12">
        <f t="shared" si="261"/>
        <v>42016.938692129625</v>
      </c>
      <c r="T2792" s="13">
        <f t="shared" si="262"/>
        <v>42046.938692129625</v>
      </c>
      <c r="U2792">
        <f t="shared" si="263"/>
        <v>2015</v>
      </c>
    </row>
    <row r="2793" spans="1:21" ht="60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 s="9">
        <f t="shared" si="259"/>
        <v>103</v>
      </c>
      <c r="Q2793">
        <f t="shared" si="260"/>
        <v>73.209999999999994</v>
      </c>
      <c r="R2793" t="s">
        <v>8360</v>
      </c>
      <c r="S2793" s="12">
        <f t="shared" si="261"/>
        <v>42591.899988425925</v>
      </c>
      <c r="T2793" s="13">
        <f t="shared" si="262"/>
        <v>42622.166666666672</v>
      </c>
      <c r="U2793">
        <f t="shared" si="263"/>
        <v>2016</v>
      </c>
    </row>
    <row r="2794" spans="1:21" ht="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 s="9">
        <f t="shared" si="259"/>
        <v>108</v>
      </c>
      <c r="Q2794">
        <f t="shared" si="260"/>
        <v>89.67</v>
      </c>
      <c r="R2794" t="s">
        <v>8360</v>
      </c>
      <c r="S2794" s="12">
        <f t="shared" si="261"/>
        <v>42183.231006944443</v>
      </c>
      <c r="T2794" s="13">
        <f t="shared" si="262"/>
        <v>42228.231006944443</v>
      </c>
      <c r="U2794">
        <f t="shared" si="263"/>
        <v>2015</v>
      </c>
    </row>
    <row r="2795" spans="1:21" ht="60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 s="9">
        <f t="shared" si="259"/>
        <v>111</v>
      </c>
      <c r="Q2795">
        <f t="shared" si="260"/>
        <v>151.46</v>
      </c>
      <c r="R2795" t="s">
        <v>8362</v>
      </c>
      <c r="S2795" s="12">
        <f t="shared" si="261"/>
        <v>42176.419039351851</v>
      </c>
      <c r="T2795" s="13">
        <f t="shared" si="262"/>
        <v>42206.419039351851</v>
      </c>
      <c r="U2795">
        <f t="shared" si="263"/>
        <v>2015</v>
      </c>
    </row>
    <row r="2796" spans="1:21" ht="60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 s="9">
        <f t="shared" si="259"/>
        <v>150</v>
      </c>
      <c r="Q2796">
        <f t="shared" si="260"/>
        <v>25</v>
      </c>
      <c r="R2796" t="s">
        <v>8359</v>
      </c>
      <c r="S2796" s="12">
        <f t="shared" si="261"/>
        <v>42416.691655092596</v>
      </c>
      <c r="T2796" s="13">
        <f t="shared" si="262"/>
        <v>42432.791666666672</v>
      </c>
      <c r="U2796">
        <f t="shared" si="263"/>
        <v>2016</v>
      </c>
    </row>
    <row r="2797" spans="1:21" ht="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 s="9">
        <f t="shared" si="259"/>
        <v>104</v>
      </c>
      <c r="Q2797">
        <f t="shared" si="260"/>
        <v>36.5</v>
      </c>
      <c r="R2797" t="s">
        <v>8359</v>
      </c>
      <c r="S2797" s="12">
        <f t="shared" si="261"/>
        <v>41780.525937500002</v>
      </c>
      <c r="T2797" s="13">
        <f t="shared" si="262"/>
        <v>41796.958333333336</v>
      </c>
      <c r="U2797">
        <f t="shared" si="263"/>
        <v>2014</v>
      </c>
    </row>
    <row r="2798" spans="1:21" ht="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 s="9">
        <f t="shared" si="259"/>
        <v>116</v>
      </c>
      <c r="Q2798">
        <f t="shared" si="260"/>
        <v>44</v>
      </c>
      <c r="R2798" t="s">
        <v>8359</v>
      </c>
      <c r="S2798" s="12">
        <f t="shared" si="261"/>
        <v>41795.528101851851</v>
      </c>
      <c r="T2798" s="13">
        <f t="shared" si="262"/>
        <v>41825.528101851851</v>
      </c>
      <c r="U2798">
        <f t="shared" si="263"/>
        <v>2014</v>
      </c>
    </row>
    <row r="2799" spans="1:21" ht="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 s="9">
        <f t="shared" si="259"/>
        <v>103</v>
      </c>
      <c r="Q2799">
        <f t="shared" si="260"/>
        <v>87.36</v>
      </c>
      <c r="R2799" t="s">
        <v>8361</v>
      </c>
      <c r="S2799" s="12">
        <f t="shared" si="261"/>
        <v>41798.94027777778</v>
      </c>
      <c r="T2799" s="13">
        <f t="shared" si="262"/>
        <v>41828.94027777778</v>
      </c>
      <c r="U2799">
        <f t="shared" si="263"/>
        <v>2014</v>
      </c>
    </row>
    <row r="2800" spans="1:21" ht="60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 s="9">
        <f t="shared" si="259"/>
        <v>101</v>
      </c>
      <c r="Q2800">
        <f t="shared" si="260"/>
        <v>36.47</v>
      </c>
      <c r="R2800" t="s">
        <v>8361</v>
      </c>
      <c r="S2800" s="12">
        <f t="shared" si="261"/>
        <v>42201.675011574072</v>
      </c>
      <c r="T2800" s="13">
        <f t="shared" si="262"/>
        <v>42216.666666666672</v>
      </c>
      <c r="U2800">
        <f t="shared" si="263"/>
        <v>2015</v>
      </c>
    </row>
    <row r="2801" spans="1:21" ht="60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 s="9">
        <f t="shared" si="259"/>
        <v>117</v>
      </c>
      <c r="Q2801">
        <f t="shared" si="260"/>
        <v>44.86</v>
      </c>
      <c r="R2801" t="s">
        <v>8361</v>
      </c>
      <c r="S2801" s="12">
        <f t="shared" si="261"/>
        <v>42507.264699074076</v>
      </c>
      <c r="T2801" s="13">
        <f t="shared" si="262"/>
        <v>42538.666666666672</v>
      </c>
      <c r="U2801">
        <f t="shared" si="263"/>
        <v>2016</v>
      </c>
    </row>
    <row r="2802" spans="1:21" ht="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 s="9">
        <f t="shared" si="259"/>
        <v>133</v>
      </c>
      <c r="Q2802">
        <f t="shared" si="260"/>
        <v>42.9</v>
      </c>
      <c r="R2802" t="s">
        <v>8360</v>
      </c>
      <c r="S2802" s="12">
        <f t="shared" si="261"/>
        <v>41948.552847222221</v>
      </c>
      <c r="T2802" s="13">
        <f t="shared" si="262"/>
        <v>42008.552847222221</v>
      </c>
      <c r="U2802">
        <f t="shared" si="263"/>
        <v>2014</v>
      </c>
    </row>
    <row r="2803" spans="1:21" ht="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 s="9">
        <f t="shared" si="259"/>
        <v>133</v>
      </c>
      <c r="Q2803">
        <f t="shared" si="260"/>
        <v>51.23</v>
      </c>
      <c r="R2803" t="s">
        <v>8359</v>
      </c>
      <c r="S2803" s="12">
        <f t="shared" si="261"/>
        <v>41900.243159722224</v>
      </c>
      <c r="T2803" s="13">
        <f t="shared" si="262"/>
        <v>41922.458333333336</v>
      </c>
      <c r="U2803">
        <f t="shared" si="263"/>
        <v>2014</v>
      </c>
    </row>
    <row r="2804" spans="1:21" ht="60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 s="9">
        <f t="shared" si="259"/>
        <v>102</v>
      </c>
      <c r="Q2804">
        <f t="shared" si="260"/>
        <v>33.94</v>
      </c>
      <c r="R2804" t="s">
        <v>8360</v>
      </c>
      <c r="S2804" s="12">
        <f t="shared" si="261"/>
        <v>42192.64707175926</v>
      </c>
      <c r="T2804" s="13">
        <f t="shared" si="262"/>
        <v>42222.64707175926</v>
      </c>
      <c r="U2804">
        <f t="shared" si="263"/>
        <v>2015</v>
      </c>
    </row>
    <row r="2805" spans="1:21" ht="60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 s="9">
        <f t="shared" si="259"/>
        <v>128</v>
      </c>
      <c r="Q2805">
        <f t="shared" si="260"/>
        <v>90.74</v>
      </c>
      <c r="R2805" t="s">
        <v>8362</v>
      </c>
      <c r="S2805" s="12">
        <f t="shared" si="261"/>
        <v>42158.065694444449</v>
      </c>
      <c r="T2805" s="13">
        <f t="shared" si="262"/>
        <v>42201</v>
      </c>
      <c r="U2805">
        <f t="shared" si="263"/>
        <v>2015</v>
      </c>
    </row>
    <row r="2806" spans="1:21" ht="60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 s="9">
        <f t="shared" si="259"/>
        <v>115</v>
      </c>
      <c r="Q2806">
        <f t="shared" si="260"/>
        <v>50</v>
      </c>
      <c r="R2806" t="s">
        <v>8360</v>
      </c>
      <c r="S2806" s="12">
        <f t="shared" si="261"/>
        <v>41881.453587962962</v>
      </c>
      <c r="T2806" s="13">
        <f t="shared" si="262"/>
        <v>41911.453587962962</v>
      </c>
      <c r="U2806">
        <f t="shared" si="263"/>
        <v>2014</v>
      </c>
    </row>
    <row r="2807" spans="1:21" ht="60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 s="9">
        <f t="shared" si="259"/>
        <v>110</v>
      </c>
      <c r="Q2807">
        <f t="shared" si="260"/>
        <v>24.44</v>
      </c>
      <c r="R2807" t="s">
        <v>8359</v>
      </c>
      <c r="S2807" s="12">
        <f t="shared" si="261"/>
        <v>42213.505474537036</v>
      </c>
      <c r="T2807" s="13">
        <f t="shared" si="262"/>
        <v>42238.505474537036</v>
      </c>
      <c r="U2807">
        <f t="shared" si="263"/>
        <v>2015</v>
      </c>
    </row>
    <row r="2808" spans="1:21" ht="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 s="9">
        <f t="shared" si="259"/>
        <v>112</v>
      </c>
      <c r="Q2808">
        <f t="shared" si="260"/>
        <v>44.25</v>
      </c>
      <c r="R2808" t="s">
        <v>8360</v>
      </c>
      <c r="S2808" s="12">
        <f t="shared" si="261"/>
        <v>42185.267245370371</v>
      </c>
      <c r="T2808" s="13">
        <f t="shared" si="262"/>
        <v>42221.458333333328</v>
      </c>
      <c r="U2808">
        <f t="shared" si="263"/>
        <v>2015</v>
      </c>
    </row>
    <row r="2809" spans="1:21" ht="30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 s="9">
        <f t="shared" si="259"/>
        <v>126</v>
      </c>
      <c r="Q2809">
        <f t="shared" si="260"/>
        <v>67.739999999999995</v>
      </c>
      <c r="R2809" t="s">
        <v>8361</v>
      </c>
      <c r="S2809" s="12">
        <f t="shared" si="261"/>
        <v>42154.873124999998</v>
      </c>
      <c r="T2809" s="13">
        <f t="shared" si="262"/>
        <v>42184.873124999998</v>
      </c>
      <c r="U2809">
        <f t="shared" si="263"/>
        <v>2015</v>
      </c>
    </row>
    <row r="2810" spans="1:21" ht="60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 s="9">
        <f t="shared" si="259"/>
        <v>100</v>
      </c>
      <c r="Q2810">
        <f t="shared" si="260"/>
        <v>65.38</v>
      </c>
      <c r="R2810" t="s">
        <v>8360</v>
      </c>
      <c r="S2810" s="12">
        <f t="shared" si="261"/>
        <v>42208.84646990741</v>
      </c>
      <c r="T2810" s="13">
        <f t="shared" si="262"/>
        <v>42238.84646990741</v>
      </c>
      <c r="U2810">
        <f t="shared" si="263"/>
        <v>2015</v>
      </c>
    </row>
    <row r="2811" spans="1:21" ht="60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 s="9">
        <f t="shared" si="259"/>
        <v>102</v>
      </c>
      <c r="Q2811">
        <f t="shared" si="260"/>
        <v>121.9</v>
      </c>
      <c r="R2811" t="s">
        <v>8360</v>
      </c>
      <c r="S2811" s="12">
        <f t="shared" si="261"/>
        <v>42451.496817129635</v>
      </c>
      <c r="T2811" s="13">
        <f t="shared" si="262"/>
        <v>42459.610416666663</v>
      </c>
      <c r="U2811">
        <f t="shared" si="263"/>
        <v>2016</v>
      </c>
    </row>
    <row r="2812" spans="1:21" ht="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 s="9">
        <f t="shared" si="259"/>
        <v>108</v>
      </c>
      <c r="Q2812">
        <f t="shared" si="260"/>
        <v>47.46</v>
      </c>
      <c r="R2812" t="s">
        <v>8360</v>
      </c>
      <c r="S2812" s="12">
        <f t="shared" si="261"/>
        <v>41759.13962962963</v>
      </c>
      <c r="T2812" s="13">
        <f t="shared" si="262"/>
        <v>41791.165972222225</v>
      </c>
      <c r="U2812">
        <f t="shared" si="263"/>
        <v>2014</v>
      </c>
    </row>
    <row r="2813" spans="1:21" ht="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 s="9">
        <f t="shared" si="259"/>
        <v>100</v>
      </c>
      <c r="Q2813">
        <f t="shared" si="260"/>
        <v>92.84</v>
      </c>
      <c r="R2813" t="s">
        <v>8362</v>
      </c>
      <c r="S2813" s="12">
        <f t="shared" si="261"/>
        <v>42028.496562500004</v>
      </c>
      <c r="T2813" s="13">
        <f t="shared" si="262"/>
        <v>42058.496562500004</v>
      </c>
      <c r="U2813">
        <f t="shared" si="263"/>
        <v>2015</v>
      </c>
    </row>
    <row r="2814" spans="1:21" ht="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 s="9">
        <f t="shared" si="259"/>
        <v>113</v>
      </c>
      <c r="Q2814">
        <f t="shared" si="260"/>
        <v>68.25</v>
      </c>
      <c r="R2814" t="s">
        <v>8361</v>
      </c>
      <c r="S2814" s="12">
        <f t="shared" si="261"/>
        <v>42054.74418981481</v>
      </c>
      <c r="T2814" s="13">
        <f t="shared" si="262"/>
        <v>42100.166666666672</v>
      </c>
      <c r="U2814">
        <f t="shared" si="263"/>
        <v>2015</v>
      </c>
    </row>
    <row r="2815" spans="1:21" ht="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 s="9">
        <f t="shared" si="259"/>
        <v>128</v>
      </c>
      <c r="Q2815">
        <f t="shared" si="260"/>
        <v>37.21</v>
      </c>
      <c r="R2815" t="s">
        <v>8360</v>
      </c>
      <c r="S2815" s="12">
        <f t="shared" si="261"/>
        <v>42693.742604166662</v>
      </c>
      <c r="T2815" s="13">
        <f t="shared" si="262"/>
        <v>42718.742604166662</v>
      </c>
      <c r="U2815">
        <f t="shared" si="263"/>
        <v>2016</v>
      </c>
    </row>
    <row r="2816" spans="1:21" ht="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 s="9">
        <f t="shared" si="259"/>
        <v>108</v>
      </c>
      <c r="Q2816">
        <f t="shared" si="260"/>
        <v>25.25</v>
      </c>
      <c r="R2816" t="s">
        <v>8360</v>
      </c>
      <c r="S2816" s="12">
        <f t="shared" si="261"/>
        <v>42103.399479166663</v>
      </c>
      <c r="T2816" s="13">
        <f t="shared" si="262"/>
        <v>42133.399479166663</v>
      </c>
      <c r="U2816">
        <f t="shared" si="263"/>
        <v>2015</v>
      </c>
    </row>
    <row r="2817" spans="1:21" ht="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 s="9">
        <f t="shared" si="259"/>
        <v>242</v>
      </c>
      <c r="Q2817">
        <f t="shared" si="260"/>
        <v>43.21</v>
      </c>
      <c r="R2817" t="s">
        <v>8359</v>
      </c>
      <c r="S2817" s="12">
        <f t="shared" si="261"/>
        <v>42559.776724537034</v>
      </c>
      <c r="T2817" s="13">
        <f t="shared" si="262"/>
        <v>42589.776724537034</v>
      </c>
      <c r="U2817">
        <f t="shared" si="263"/>
        <v>2016</v>
      </c>
    </row>
    <row r="2818" spans="1:21" ht="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 s="9">
        <f t="shared" ref="P2818:P2881" si="264">ROUND(E2818/D2818*100,0)</f>
        <v>142</v>
      </c>
      <c r="Q2818">
        <f t="shared" ref="Q2818:Q2881" si="265">IFERROR(ROUND(E2818/L2818,2),0)</f>
        <v>25.13</v>
      </c>
      <c r="R2818" t="s">
        <v>8360</v>
      </c>
      <c r="S2818" s="12">
        <f t="shared" ref="S2818:S2881" si="266">(((J2818/60)/60)/24)+DATE(1970,1,1)</f>
        <v>42188.467499999999</v>
      </c>
      <c r="T2818" s="13">
        <f t="shared" ref="T2818:T2881" si="267">(((I2818/60)/60)/24)+DATE(1970,1,1)</f>
        <v>42218.666666666672</v>
      </c>
      <c r="U2818">
        <f t="shared" ref="U2818:U2881" si="268">YEAR(S2818)</f>
        <v>2015</v>
      </c>
    </row>
    <row r="2819" spans="1:21" ht="60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 s="9">
        <f t="shared" si="264"/>
        <v>130</v>
      </c>
      <c r="Q2819">
        <f t="shared" si="265"/>
        <v>23.64</v>
      </c>
      <c r="R2819" t="s">
        <v>8359</v>
      </c>
      <c r="S2819" s="12">
        <f t="shared" si="266"/>
        <v>42023.634976851856</v>
      </c>
      <c r="T2819" s="13">
        <f t="shared" si="267"/>
        <v>42063.634976851856</v>
      </c>
      <c r="U2819">
        <f t="shared" si="268"/>
        <v>2015</v>
      </c>
    </row>
    <row r="2820" spans="1:21" ht="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 s="9">
        <f t="shared" si="264"/>
        <v>106</v>
      </c>
      <c r="Q2820">
        <f t="shared" si="265"/>
        <v>103.95</v>
      </c>
      <c r="R2820" t="s">
        <v>8362</v>
      </c>
      <c r="S2820" s="12">
        <f t="shared" si="266"/>
        <v>42250.598217592589</v>
      </c>
      <c r="T2820" s="13">
        <f t="shared" si="267"/>
        <v>42270.598217592589</v>
      </c>
      <c r="U2820">
        <f t="shared" si="268"/>
        <v>2015</v>
      </c>
    </row>
    <row r="2821" spans="1:21" ht="60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 s="9">
        <f t="shared" si="264"/>
        <v>105</v>
      </c>
      <c r="Q2821">
        <f t="shared" si="265"/>
        <v>50.38</v>
      </c>
      <c r="R2821" t="s">
        <v>8361</v>
      </c>
      <c r="S2821" s="12">
        <f t="shared" si="266"/>
        <v>42139.525567129633</v>
      </c>
      <c r="T2821" s="13">
        <f t="shared" si="267"/>
        <v>42169.525567129633</v>
      </c>
      <c r="U2821">
        <f t="shared" si="268"/>
        <v>2015</v>
      </c>
    </row>
    <row r="2822" spans="1:21" ht="60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 s="9">
        <f t="shared" si="264"/>
        <v>136</v>
      </c>
      <c r="Q2822">
        <f t="shared" si="265"/>
        <v>13.6</v>
      </c>
      <c r="R2822" t="s">
        <v>8359</v>
      </c>
      <c r="S2822" s="12">
        <f t="shared" si="266"/>
        <v>42401.610983796301</v>
      </c>
      <c r="T2822" s="13">
        <f t="shared" si="267"/>
        <v>42426</v>
      </c>
      <c r="U2822">
        <f t="shared" si="268"/>
        <v>2016</v>
      </c>
    </row>
    <row r="2823" spans="1:21" ht="60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 s="9">
        <f t="shared" si="264"/>
        <v>100</v>
      </c>
      <c r="Q2823">
        <f t="shared" si="265"/>
        <v>28.57</v>
      </c>
      <c r="R2823" t="s">
        <v>8360</v>
      </c>
      <c r="S2823" s="12">
        <f t="shared" si="266"/>
        <v>41875.922858796301</v>
      </c>
      <c r="T2823" s="13">
        <f t="shared" si="267"/>
        <v>41905.922858796301</v>
      </c>
      <c r="U2823">
        <f t="shared" si="268"/>
        <v>2014</v>
      </c>
    </row>
    <row r="2824" spans="1:21" ht="60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 s="9">
        <f t="shared" si="264"/>
        <v>100</v>
      </c>
      <c r="Q2824">
        <f t="shared" si="265"/>
        <v>63.83</v>
      </c>
      <c r="R2824" t="s">
        <v>8361</v>
      </c>
      <c r="S2824" s="12">
        <f t="shared" si="266"/>
        <v>42060.683935185181</v>
      </c>
      <c r="T2824" s="13">
        <f t="shared" si="267"/>
        <v>42090.642268518524</v>
      </c>
      <c r="U2824">
        <f t="shared" si="268"/>
        <v>2015</v>
      </c>
    </row>
    <row r="2825" spans="1:21" ht="60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 s="9">
        <f t="shared" si="264"/>
        <v>124</v>
      </c>
      <c r="Q2825">
        <f t="shared" si="265"/>
        <v>8.86</v>
      </c>
      <c r="R2825" t="s">
        <v>8359</v>
      </c>
      <c r="S2825" s="12">
        <f t="shared" si="266"/>
        <v>42067.011643518519</v>
      </c>
      <c r="T2825" s="13">
        <f t="shared" si="267"/>
        <v>42094.957638888889</v>
      </c>
      <c r="U2825">
        <f t="shared" si="268"/>
        <v>2015</v>
      </c>
    </row>
    <row r="2826" spans="1:21" ht="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 s="9">
        <f t="shared" si="264"/>
        <v>117</v>
      </c>
      <c r="Q2826">
        <f t="shared" si="265"/>
        <v>50.67</v>
      </c>
      <c r="R2826" t="s">
        <v>8359</v>
      </c>
      <c r="S2826" s="12">
        <f t="shared" si="266"/>
        <v>42136.270787037036</v>
      </c>
      <c r="T2826" s="13">
        <f t="shared" si="267"/>
        <v>42168.071527777778</v>
      </c>
      <c r="U2826">
        <f t="shared" si="268"/>
        <v>2015</v>
      </c>
    </row>
    <row r="2827" spans="1:21" ht="60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 s="9">
        <f t="shared" si="264"/>
        <v>103</v>
      </c>
      <c r="Q2827">
        <f t="shared" si="265"/>
        <v>60.78</v>
      </c>
      <c r="R2827" t="s">
        <v>8360</v>
      </c>
      <c r="S2827" s="12">
        <f t="shared" si="266"/>
        <v>42312.792662037042</v>
      </c>
      <c r="T2827" s="13">
        <f t="shared" si="267"/>
        <v>42342.792662037042</v>
      </c>
      <c r="U2827">
        <f t="shared" si="268"/>
        <v>2015</v>
      </c>
    </row>
    <row r="2828" spans="1:21" ht="60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 s="9">
        <f t="shared" si="264"/>
        <v>108</v>
      </c>
      <c r="Q2828">
        <f t="shared" si="265"/>
        <v>113.42</v>
      </c>
      <c r="R2828" t="s">
        <v>8360</v>
      </c>
      <c r="S2828" s="12">
        <f t="shared" si="266"/>
        <v>42171.034861111111</v>
      </c>
      <c r="T2828" s="13">
        <f t="shared" si="267"/>
        <v>42195.291666666672</v>
      </c>
      <c r="U2828">
        <f t="shared" si="268"/>
        <v>2015</v>
      </c>
    </row>
    <row r="2829" spans="1:21" ht="60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 s="9">
        <f t="shared" si="264"/>
        <v>120</v>
      </c>
      <c r="Q2829">
        <f t="shared" si="265"/>
        <v>104.57</v>
      </c>
      <c r="R2829" t="s">
        <v>8360</v>
      </c>
      <c r="S2829" s="12">
        <f t="shared" si="266"/>
        <v>42494.683634259258</v>
      </c>
      <c r="T2829" s="13">
        <f t="shared" si="267"/>
        <v>42524.6875</v>
      </c>
      <c r="U2829">
        <f t="shared" si="268"/>
        <v>2016</v>
      </c>
    </row>
    <row r="2830" spans="1:21" ht="60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 s="9">
        <f t="shared" si="264"/>
        <v>100</v>
      </c>
      <c r="Q2830">
        <f t="shared" si="265"/>
        <v>98.31</v>
      </c>
      <c r="R2830" t="s">
        <v>8361</v>
      </c>
      <c r="S2830" s="12">
        <f t="shared" si="266"/>
        <v>42254.264687499999</v>
      </c>
      <c r="T2830" s="13">
        <f t="shared" si="267"/>
        <v>42279.958333333328</v>
      </c>
      <c r="U2830">
        <f t="shared" si="268"/>
        <v>2015</v>
      </c>
    </row>
    <row r="2831" spans="1:21" ht="60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 s="9">
        <f t="shared" si="264"/>
        <v>107</v>
      </c>
      <c r="Q2831">
        <f t="shared" si="265"/>
        <v>35.04</v>
      </c>
      <c r="R2831" t="s">
        <v>8360</v>
      </c>
      <c r="S2831" s="12">
        <f t="shared" si="266"/>
        <v>42495.434236111112</v>
      </c>
      <c r="T2831" s="13">
        <f t="shared" si="267"/>
        <v>42523.434236111112</v>
      </c>
      <c r="U2831">
        <f t="shared" si="268"/>
        <v>2016</v>
      </c>
    </row>
    <row r="2832" spans="1:21" ht="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 s="9">
        <f t="shared" si="264"/>
        <v>100</v>
      </c>
      <c r="Q2832">
        <f t="shared" si="265"/>
        <v>272.73</v>
      </c>
      <c r="R2832" t="s">
        <v>8360</v>
      </c>
      <c r="S2832" s="12">
        <f t="shared" si="266"/>
        <v>41758.839675925927</v>
      </c>
      <c r="T2832" s="13">
        <f t="shared" si="267"/>
        <v>41771.165972222225</v>
      </c>
      <c r="U2832">
        <f t="shared" si="268"/>
        <v>2014</v>
      </c>
    </row>
    <row r="2833" spans="1:21" ht="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 s="9">
        <f t="shared" si="264"/>
        <v>111</v>
      </c>
      <c r="Q2833">
        <f t="shared" si="265"/>
        <v>63.85</v>
      </c>
      <c r="R2833" t="s">
        <v>8360</v>
      </c>
      <c r="S2833" s="12">
        <f t="shared" si="266"/>
        <v>42171.824884259258</v>
      </c>
      <c r="T2833" s="13">
        <f t="shared" si="267"/>
        <v>42201.824884259258</v>
      </c>
      <c r="U2833">
        <f t="shared" si="268"/>
        <v>2015</v>
      </c>
    </row>
    <row r="2834" spans="1:21" ht="60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 s="9">
        <f t="shared" si="264"/>
        <v>115</v>
      </c>
      <c r="Q2834">
        <f t="shared" si="265"/>
        <v>30.19</v>
      </c>
      <c r="R2834" t="s">
        <v>8360</v>
      </c>
      <c r="S2834" s="12">
        <f t="shared" si="266"/>
        <v>41938.709421296298</v>
      </c>
      <c r="T2834" s="13">
        <f t="shared" si="267"/>
        <v>41966.916666666672</v>
      </c>
      <c r="U2834">
        <f t="shared" si="268"/>
        <v>2014</v>
      </c>
    </row>
    <row r="2835" spans="1:2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 s="9">
        <f t="shared" si="264"/>
        <v>108</v>
      </c>
      <c r="Q2835">
        <f t="shared" si="265"/>
        <v>83.51</v>
      </c>
      <c r="R2835" t="s">
        <v>8360</v>
      </c>
      <c r="S2835" s="12">
        <f t="shared" si="266"/>
        <v>42268.127696759257</v>
      </c>
      <c r="T2835" s="13">
        <f t="shared" si="267"/>
        <v>42288.083333333328</v>
      </c>
      <c r="U2835">
        <f t="shared" si="268"/>
        <v>2015</v>
      </c>
    </row>
    <row r="2836" spans="1:21" ht="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 s="9">
        <f t="shared" si="264"/>
        <v>170</v>
      </c>
      <c r="Q2836">
        <f t="shared" si="265"/>
        <v>64.760000000000005</v>
      </c>
      <c r="R2836" t="s">
        <v>8359</v>
      </c>
      <c r="S2836" s="12">
        <f t="shared" si="266"/>
        <v>42019.959837962961</v>
      </c>
      <c r="T2836" s="13">
        <f t="shared" si="267"/>
        <v>42034.959837962961</v>
      </c>
      <c r="U2836">
        <f t="shared" si="268"/>
        <v>2015</v>
      </c>
    </row>
    <row r="2837" spans="1:21" ht="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 s="9">
        <f t="shared" si="264"/>
        <v>187</v>
      </c>
      <c r="Q2837">
        <f t="shared" si="265"/>
        <v>20.12</v>
      </c>
      <c r="R2837" t="s">
        <v>8360</v>
      </c>
      <c r="S2837" s="12">
        <f t="shared" si="266"/>
        <v>42313.703900462962</v>
      </c>
      <c r="T2837" s="13">
        <f t="shared" si="267"/>
        <v>42343</v>
      </c>
      <c r="U2837">
        <f t="shared" si="268"/>
        <v>2015</v>
      </c>
    </row>
    <row r="2838" spans="1:21" ht="60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 s="9">
        <f t="shared" si="264"/>
        <v>108</v>
      </c>
      <c r="Q2838">
        <f t="shared" si="265"/>
        <v>44.09</v>
      </c>
      <c r="R2838" t="s">
        <v>8359</v>
      </c>
      <c r="S2838" s="12">
        <f t="shared" si="266"/>
        <v>42746.261782407411</v>
      </c>
      <c r="T2838" s="13">
        <f t="shared" si="267"/>
        <v>42784.207638888889</v>
      </c>
      <c r="U2838">
        <f t="shared" si="268"/>
        <v>2017</v>
      </c>
    </row>
    <row r="2839" spans="1:21" ht="60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 s="9">
        <f t="shared" si="264"/>
        <v>100</v>
      </c>
      <c r="Q2839">
        <f t="shared" si="265"/>
        <v>40.479999999999997</v>
      </c>
      <c r="R2839" t="s">
        <v>8359</v>
      </c>
      <c r="S2839" s="12">
        <f t="shared" si="266"/>
        <v>42307.908379629633</v>
      </c>
      <c r="T2839" s="13">
        <f t="shared" si="267"/>
        <v>42347.950046296297</v>
      </c>
      <c r="U2839">
        <f t="shared" si="268"/>
        <v>2015</v>
      </c>
    </row>
    <row r="2840" spans="1:21" ht="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 s="9">
        <f t="shared" si="264"/>
        <v>120</v>
      </c>
      <c r="Q2840">
        <f t="shared" si="265"/>
        <v>44.54</v>
      </c>
      <c r="R2840" t="s">
        <v>8360</v>
      </c>
      <c r="S2840" s="12">
        <f t="shared" si="266"/>
        <v>41842.607592592591</v>
      </c>
      <c r="T2840" s="13">
        <f t="shared" si="267"/>
        <v>41864.916666666664</v>
      </c>
      <c r="U2840">
        <f t="shared" si="268"/>
        <v>2014</v>
      </c>
    </row>
    <row r="2841" spans="1:21" ht="60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 s="9">
        <f t="shared" si="264"/>
        <v>111</v>
      </c>
      <c r="Q2841">
        <f t="shared" si="265"/>
        <v>125.81</v>
      </c>
      <c r="R2841" t="s">
        <v>8360</v>
      </c>
      <c r="S2841" s="12">
        <f t="shared" si="266"/>
        <v>41853.240208333329</v>
      </c>
      <c r="T2841" s="13">
        <f t="shared" si="267"/>
        <v>41876.207638888889</v>
      </c>
      <c r="U2841">
        <f t="shared" si="268"/>
        <v>2014</v>
      </c>
    </row>
    <row r="2842" spans="1:21" ht="60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 s="9">
        <f t="shared" si="264"/>
        <v>104</v>
      </c>
      <c r="Q2842">
        <f t="shared" si="265"/>
        <v>19.7</v>
      </c>
      <c r="R2842" t="s">
        <v>8360</v>
      </c>
      <c r="S2842" s="12">
        <f t="shared" si="266"/>
        <v>42060.035636574074</v>
      </c>
      <c r="T2842" s="13">
        <f t="shared" si="267"/>
        <v>42081.708333333328</v>
      </c>
      <c r="U2842">
        <f t="shared" si="268"/>
        <v>2015</v>
      </c>
    </row>
    <row r="2843" spans="1:21" ht="60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 s="9">
        <f t="shared" si="264"/>
        <v>1</v>
      </c>
      <c r="Q2843">
        <f t="shared" si="265"/>
        <v>10</v>
      </c>
      <c r="R2843" t="s">
        <v>8360</v>
      </c>
      <c r="S2843" s="12">
        <f t="shared" si="266"/>
        <v>42291.739548611105</v>
      </c>
      <c r="T2843" s="13">
        <f t="shared" si="267"/>
        <v>42351.781215277777</v>
      </c>
      <c r="U2843">
        <f t="shared" si="268"/>
        <v>2015</v>
      </c>
    </row>
    <row r="2844" spans="1:21" ht="60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 t="s">
        <v>7235</v>
      </c>
      <c r="M2844" t="b">
        <v>0</v>
      </c>
      <c r="N2844" t="s">
        <v>8273</v>
      </c>
      <c r="O2844" t="s">
        <v>8274</v>
      </c>
      <c r="P2844" s="9">
        <f t="shared" si="264"/>
        <v>0</v>
      </c>
      <c r="Q2844">
        <f t="shared" si="265"/>
        <v>0</v>
      </c>
      <c r="R2844" t="s">
        <v>8360</v>
      </c>
      <c r="S2844" s="12">
        <f t="shared" si="266"/>
        <v>41784.952488425923</v>
      </c>
      <c r="T2844" s="13">
        <f t="shared" si="267"/>
        <v>41811.458333333336</v>
      </c>
      <c r="U2844">
        <f t="shared" si="268"/>
        <v>2014</v>
      </c>
    </row>
    <row r="2845" spans="1:21" ht="60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 t="s">
        <v>7235</v>
      </c>
      <c r="M2845" t="b">
        <v>0</v>
      </c>
      <c r="N2845" t="s">
        <v>8273</v>
      </c>
      <c r="O2845" t="s">
        <v>8274</v>
      </c>
      <c r="P2845" s="9">
        <f t="shared" si="264"/>
        <v>0</v>
      </c>
      <c r="Q2845">
        <f t="shared" si="265"/>
        <v>0</v>
      </c>
      <c r="R2845" t="s">
        <v>8360</v>
      </c>
      <c r="S2845" s="12">
        <f t="shared" si="266"/>
        <v>42492.737847222219</v>
      </c>
      <c r="T2845" s="13">
        <f t="shared" si="267"/>
        <v>42534.166666666672</v>
      </c>
      <c r="U2845">
        <f t="shared" si="268"/>
        <v>2016</v>
      </c>
    </row>
    <row r="2846" spans="1:21" ht="60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 s="9">
        <f t="shared" si="264"/>
        <v>5</v>
      </c>
      <c r="Q2846">
        <f t="shared" si="265"/>
        <v>30</v>
      </c>
      <c r="R2846" t="s">
        <v>8359</v>
      </c>
      <c r="S2846" s="12">
        <f t="shared" si="266"/>
        <v>42709.546064814815</v>
      </c>
      <c r="T2846" s="13">
        <f t="shared" si="267"/>
        <v>42739.546064814815</v>
      </c>
      <c r="U2846">
        <f t="shared" si="268"/>
        <v>2016</v>
      </c>
    </row>
    <row r="2847" spans="1:21" ht="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 s="9">
        <f t="shared" si="264"/>
        <v>32</v>
      </c>
      <c r="Q2847">
        <f t="shared" si="265"/>
        <v>60.67</v>
      </c>
      <c r="R2847" t="s">
        <v>8361</v>
      </c>
      <c r="S2847" s="12">
        <f t="shared" si="266"/>
        <v>42103.016585648147</v>
      </c>
      <c r="T2847" s="13">
        <f t="shared" si="267"/>
        <v>42163.016585648147</v>
      </c>
      <c r="U2847">
        <f t="shared" si="268"/>
        <v>2015</v>
      </c>
    </row>
    <row r="2848" spans="1:21" ht="60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 t="s">
        <v>7235</v>
      </c>
      <c r="M2848" t="b">
        <v>0</v>
      </c>
      <c r="N2848" t="s">
        <v>8273</v>
      </c>
      <c r="O2848" t="s">
        <v>8274</v>
      </c>
      <c r="P2848" s="9">
        <f t="shared" si="264"/>
        <v>0</v>
      </c>
      <c r="Q2848">
        <f t="shared" si="265"/>
        <v>0</v>
      </c>
      <c r="R2848" t="s">
        <v>8361</v>
      </c>
      <c r="S2848" s="12">
        <f t="shared" si="266"/>
        <v>42108.692060185189</v>
      </c>
      <c r="T2848" s="13">
        <f t="shared" si="267"/>
        <v>42153.692060185189</v>
      </c>
      <c r="U2848">
        <f t="shared" si="268"/>
        <v>2015</v>
      </c>
    </row>
    <row r="2849" spans="1:21" ht="60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 t="s">
        <v>7235</v>
      </c>
      <c r="M2849" t="b">
        <v>0</v>
      </c>
      <c r="N2849" t="s">
        <v>8273</v>
      </c>
      <c r="O2849" t="s">
        <v>8274</v>
      </c>
      <c r="P2849" s="9">
        <f t="shared" si="264"/>
        <v>0</v>
      </c>
      <c r="Q2849">
        <f t="shared" si="265"/>
        <v>0</v>
      </c>
      <c r="R2849" t="s">
        <v>8360</v>
      </c>
      <c r="S2849" s="12">
        <f t="shared" si="266"/>
        <v>42453.806307870371</v>
      </c>
      <c r="T2849" s="13">
        <f t="shared" si="267"/>
        <v>42513.806307870371</v>
      </c>
      <c r="U2849">
        <f t="shared" si="268"/>
        <v>2016</v>
      </c>
    </row>
    <row r="2850" spans="1:21" ht="60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 s="9">
        <f t="shared" si="264"/>
        <v>0</v>
      </c>
      <c r="Q2850">
        <f t="shared" si="265"/>
        <v>23.33</v>
      </c>
      <c r="R2850" t="s">
        <v>8367</v>
      </c>
      <c r="S2850" s="12">
        <f t="shared" si="266"/>
        <v>42123.648831018523</v>
      </c>
      <c r="T2850" s="13">
        <f t="shared" si="267"/>
        <v>42153.648831018523</v>
      </c>
      <c r="U2850">
        <f t="shared" si="268"/>
        <v>2015</v>
      </c>
    </row>
    <row r="2851" spans="1:21" ht="60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 s="9">
        <f t="shared" si="264"/>
        <v>1</v>
      </c>
      <c r="Q2851">
        <f t="shared" si="265"/>
        <v>5</v>
      </c>
      <c r="R2851" t="s">
        <v>8359</v>
      </c>
      <c r="S2851" s="12">
        <f t="shared" si="266"/>
        <v>42453.428240740745</v>
      </c>
      <c r="T2851" s="13">
        <f t="shared" si="267"/>
        <v>42483.428240740745</v>
      </c>
      <c r="U2851">
        <f t="shared" si="268"/>
        <v>2016</v>
      </c>
    </row>
    <row r="2852" spans="1:21" ht="60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 s="9">
        <f t="shared" si="264"/>
        <v>4</v>
      </c>
      <c r="Q2852">
        <f t="shared" si="265"/>
        <v>23.92</v>
      </c>
      <c r="R2852" t="s">
        <v>8361</v>
      </c>
      <c r="S2852" s="12">
        <f t="shared" si="266"/>
        <v>41858.007071759261</v>
      </c>
      <c r="T2852" s="13">
        <f t="shared" si="267"/>
        <v>41888.007071759261</v>
      </c>
      <c r="U2852">
        <f t="shared" si="268"/>
        <v>2014</v>
      </c>
    </row>
    <row r="2853" spans="1:21" ht="60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 t="s">
        <v>7235</v>
      </c>
      <c r="M2853" t="b">
        <v>0</v>
      </c>
      <c r="N2853" t="s">
        <v>8273</v>
      </c>
      <c r="O2853" t="s">
        <v>8274</v>
      </c>
      <c r="P2853" s="9">
        <f t="shared" si="264"/>
        <v>0</v>
      </c>
      <c r="Q2853">
        <f t="shared" si="265"/>
        <v>0</v>
      </c>
      <c r="R2853" t="s">
        <v>8360</v>
      </c>
      <c r="S2853" s="12">
        <f t="shared" si="266"/>
        <v>42390.002650462964</v>
      </c>
      <c r="T2853" s="13">
        <f t="shared" si="267"/>
        <v>42398.970138888893</v>
      </c>
      <c r="U2853">
        <f t="shared" si="268"/>
        <v>2016</v>
      </c>
    </row>
    <row r="2854" spans="1:21" ht="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 s="9">
        <f t="shared" si="264"/>
        <v>2</v>
      </c>
      <c r="Q2854">
        <f t="shared" si="265"/>
        <v>15.83</v>
      </c>
      <c r="R2854" t="s">
        <v>8361</v>
      </c>
      <c r="S2854" s="12">
        <f t="shared" si="266"/>
        <v>41781.045173611114</v>
      </c>
      <c r="T2854" s="13">
        <f t="shared" si="267"/>
        <v>41811.045173611114</v>
      </c>
      <c r="U2854">
        <f t="shared" si="268"/>
        <v>2014</v>
      </c>
    </row>
    <row r="2855" spans="1:21" ht="60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 t="s">
        <v>7235</v>
      </c>
      <c r="M2855" t="b">
        <v>0</v>
      </c>
      <c r="N2855" t="s">
        <v>8273</v>
      </c>
      <c r="O2855" t="s">
        <v>8274</v>
      </c>
      <c r="P2855" s="9">
        <f t="shared" si="264"/>
        <v>0</v>
      </c>
      <c r="Q2855">
        <f t="shared" si="265"/>
        <v>0</v>
      </c>
      <c r="R2855" t="s">
        <v>8361</v>
      </c>
      <c r="S2855" s="12">
        <f t="shared" si="266"/>
        <v>41836.190937499996</v>
      </c>
      <c r="T2855" s="13">
        <f t="shared" si="267"/>
        <v>41896.190937499996</v>
      </c>
      <c r="U2855">
        <f t="shared" si="268"/>
        <v>2014</v>
      </c>
    </row>
    <row r="2856" spans="1:21" ht="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 s="9">
        <f t="shared" si="264"/>
        <v>42</v>
      </c>
      <c r="Q2856">
        <f t="shared" si="265"/>
        <v>29.79</v>
      </c>
      <c r="R2856" t="s">
        <v>8360</v>
      </c>
      <c r="S2856" s="12">
        <f t="shared" si="266"/>
        <v>42111.71665509259</v>
      </c>
      <c r="T2856" s="13">
        <f t="shared" si="267"/>
        <v>42131.71665509259</v>
      </c>
      <c r="U2856">
        <f t="shared" si="268"/>
        <v>2015</v>
      </c>
    </row>
    <row r="2857" spans="1:21" ht="60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 s="9">
        <f t="shared" si="264"/>
        <v>50</v>
      </c>
      <c r="Q2857">
        <f t="shared" si="265"/>
        <v>60</v>
      </c>
      <c r="R2857" t="s">
        <v>8359</v>
      </c>
      <c r="S2857" s="12">
        <f t="shared" si="266"/>
        <v>42370.007766203707</v>
      </c>
      <c r="T2857" s="13">
        <f t="shared" si="267"/>
        <v>42398.981944444444</v>
      </c>
      <c r="U2857">
        <f t="shared" si="268"/>
        <v>2016</v>
      </c>
    </row>
    <row r="2858" spans="1:21" ht="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 s="9">
        <f t="shared" si="264"/>
        <v>5</v>
      </c>
      <c r="Q2858">
        <f t="shared" si="265"/>
        <v>24.33</v>
      </c>
      <c r="R2858" t="s">
        <v>8360</v>
      </c>
      <c r="S2858" s="12">
        <f t="shared" si="266"/>
        <v>42165.037581018521</v>
      </c>
      <c r="T2858" s="13">
        <f t="shared" si="267"/>
        <v>42224.898611111115</v>
      </c>
      <c r="U2858">
        <f t="shared" si="268"/>
        <v>2015</v>
      </c>
    </row>
    <row r="2859" spans="1:21" ht="60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 s="9">
        <f t="shared" si="264"/>
        <v>20</v>
      </c>
      <c r="Q2859">
        <f t="shared" si="265"/>
        <v>500</v>
      </c>
      <c r="R2859" t="s">
        <v>8367</v>
      </c>
      <c r="S2859" s="12">
        <f t="shared" si="266"/>
        <v>42726.920081018514</v>
      </c>
      <c r="T2859" s="13">
        <f t="shared" si="267"/>
        <v>42786.75</v>
      </c>
      <c r="U2859">
        <f t="shared" si="268"/>
        <v>2016</v>
      </c>
    </row>
    <row r="2860" spans="1:21" ht="60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 t="s">
        <v>7235</v>
      </c>
      <c r="M2860" t="b">
        <v>0</v>
      </c>
      <c r="N2860" t="s">
        <v>8273</v>
      </c>
      <c r="O2860" t="s">
        <v>8274</v>
      </c>
      <c r="P2860" s="9">
        <f t="shared" si="264"/>
        <v>0</v>
      </c>
      <c r="Q2860">
        <f t="shared" si="265"/>
        <v>0</v>
      </c>
      <c r="R2860" t="s">
        <v>8360</v>
      </c>
      <c r="S2860" s="12">
        <f t="shared" si="266"/>
        <v>41954.545081018514</v>
      </c>
      <c r="T2860" s="13">
        <f t="shared" si="267"/>
        <v>41978.477777777778</v>
      </c>
      <c r="U2860">
        <f t="shared" si="268"/>
        <v>2014</v>
      </c>
    </row>
    <row r="2861" spans="1:21" ht="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 s="9">
        <f t="shared" si="264"/>
        <v>2</v>
      </c>
      <c r="Q2861">
        <f t="shared" si="265"/>
        <v>35</v>
      </c>
      <c r="R2861" t="s">
        <v>8360</v>
      </c>
      <c r="S2861" s="12">
        <f t="shared" si="266"/>
        <v>42233.362314814818</v>
      </c>
      <c r="T2861" s="13">
        <f t="shared" si="267"/>
        <v>42293.362314814818</v>
      </c>
      <c r="U2861">
        <f t="shared" si="268"/>
        <v>2015</v>
      </c>
    </row>
    <row r="2862" spans="1:21" ht="60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 s="9">
        <f t="shared" si="264"/>
        <v>7</v>
      </c>
      <c r="Q2862">
        <f t="shared" si="265"/>
        <v>29.56</v>
      </c>
      <c r="R2862" t="s">
        <v>8360</v>
      </c>
      <c r="S2862" s="12">
        <f t="shared" si="266"/>
        <v>42480.800648148142</v>
      </c>
      <c r="T2862" s="13">
        <f t="shared" si="267"/>
        <v>42540.800648148142</v>
      </c>
      <c r="U2862">
        <f t="shared" si="268"/>
        <v>2016</v>
      </c>
    </row>
    <row r="2863" spans="1:21" ht="60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 s="9">
        <f t="shared" si="264"/>
        <v>32</v>
      </c>
      <c r="Q2863">
        <f t="shared" si="265"/>
        <v>26.67</v>
      </c>
      <c r="R2863" t="s">
        <v>8359</v>
      </c>
      <c r="S2863" s="12">
        <f t="shared" si="266"/>
        <v>42257.590833333335</v>
      </c>
      <c r="T2863" s="13">
        <f t="shared" si="267"/>
        <v>42271.590833333335</v>
      </c>
      <c r="U2863">
        <f t="shared" si="268"/>
        <v>2015</v>
      </c>
    </row>
    <row r="2864" spans="1:21" ht="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 s="9">
        <f t="shared" si="264"/>
        <v>0</v>
      </c>
      <c r="Q2864">
        <f t="shared" si="265"/>
        <v>18.329999999999998</v>
      </c>
      <c r="R2864" t="s">
        <v>8362</v>
      </c>
      <c r="S2864" s="12">
        <f t="shared" si="266"/>
        <v>41784.789687500001</v>
      </c>
      <c r="T2864" s="13">
        <f t="shared" si="267"/>
        <v>41814.789687500001</v>
      </c>
      <c r="U2864">
        <f t="shared" si="268"/>
        <v>2014</v>
      </c>
    </row>
    <row r="2865" spans="1:21" ht="60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 s="9">
        <f t="shared" si="264"/>
        <v>0</v>
      </c>
      <c r="Q2865">
        <f t="shared" si="265"/>
        <v>20</v>
      </c>
      <c r="R2865" t="s">
        <v>8370</v>
      </c>
      <c r="S2865" s="12">
        <f t="shared" si="266"/>
        <v>41831.675034722226</v>
      </c>
      <c r="T2865" s="13">
        <f t="shared" si="267"/>
        <v>41891.675034722226</v>
      </c>
      <c r="U2865">
        <f t="shared" si="268"/>
        <v>2014</v>
      </c>
    </row>
    <row r="2866" spans="1:2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 s="9">
        <f t="shared" si="264"/>
        <v>2</v>
      </c>
      <c r="Q2866">
        <f t="shared" si="265"/>
        <v>13.33</v>
      </c>
      <c r="R2866" t="s">
        <v>8360</v>
      </c>
      <c r="S2866" s="12">
        <f t="shared" si="266"/>
        <v>42172.613506944443</v>
      </c>
      <c r="T2866" s="13">
        <f t="shared" si="267"/>
        <v>42202.554166666669</v>
      </c>
      <c r="U2866">
        <f t="shared" si="268"/>
        <v>2015</v>
      </c>
    </row>
    <row r="2867" spans="1:21" ht="60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 t="s">
        <v>7235</v>
      </c>
      <c r="M2867" t="b">
        <v>0</v>
      </c>
      <c r="N2867" t="s">
        <v>8273</v>
      </c>
      <c r="O2867" t="s">
        <v>8274</v>
      </c>
      <c r="P2867" s="9">
        <f t="shared" si="264"/>
        <v>0</v>
      </c>
      <c r="Q2867">
        <f t="shared" si="265"/>
        <v>0</v>
      </c>
      <c r="R2867" t="s">
        <v>8360</v>
      </c>
      <c r="S2867" s="12">
        <f t="shared" si="266"/>
        <v>41950.114108796297</v>
      </c>
      <c r="T2867" s="13">
        <f t="shared" si="267"/>
        <v>42010.114108796297</v>
      </c>
      <c r="U2867">
        <f t="shared" si="268"/>
        <v>2014</v>
      </c>
    </row>
    <row r="2868" spans="1:21" ht="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 s="9">
        <f t="shared" si="264"/>
        <v>1</v>
      </c>
      <c r="Q2868">
        <f t="shared" si="265"/>
        <v>22.5</v>
      </c>
      <c r="R2868" t="s">
        <v>8361</v>
      </c>
      <c r="S2868" s="12">
        <f t="shared" si="266"/>
        <v>42627.955104166671</v>
      </c>
      <c r="T2868" s="13">
        <f t="shared" si="267"/>
        <v>42657.916666666672</v>
      </c>
      <c r="U2868">
        <f t="shared" si="268"/>
        <v>2016</v>
      </c>
    </row>
    <row r="2869" spans="1:21" ht="60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 s="9">
        <f t="shared" si="264"/>
        <v>20</v>
      </c>
      <c r="Q2869">
        <f t="shared" si="265"/>
        <v>50.4</v>
      </c>
      <c r="R2869" t="s">
        <v>8360</v>
      </c>
      <c r="S2869" s="12">
        <f t="shared" si="266"/>
        <v>42531.195277777777</v>
      </c>
      <c r="T2869" s="13">
        <f t="shared" si="267"/>
        <v>42555.166666666672</v>
      </c>
      <c r="U2869">
        <f t="shared" si="268"/>
        <v>2016</v>
      </c>
    </row>
    <row r="2870" spans="1:21" ht="60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 s="9">
        <f t="shared" si="264"/>
        <v>42</v>
      </c>
      <c r="Q2870">
        <f t="shared" si="265"/>
        <v>105.03</v>
      </c>
      <c r="R2870" t="s">
        <v>8363</v>
      </c>
      <c r="S2870" s="12">
        <f t="shared" si="266"/>
        <v>42618.827013888891</v>
      </c>
      <c r="T2870" s="13">
        <f t="shared" si="267"/>
        <v>42648.827013888891</v>
      </c>
      <c r="U2870">
        <f t="shared" si="268"/>
        <v>2016</v>
      </c>
    </row>
    <row r="2871" spans="1:21" ht="60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 s="9">
        <f t="shared" si="264"/>
        <v>1</v>
      </c>
      <c r="Q2871">
        <f t="shared" si="265"/>
        <v>35.4</v>
      </c>
      <c r="R2871" t="s">
        <v>8364</v>
      </c>
      <c r="S2871" s="12">
        <f t="shared" si="266"/>
        <v>42540.593530092592</v>
      </c>
      <c r="T2871" s="13">
        <f t="shared" si="267"/>
        <v>42570.593530092592</v>
      </c>
      <c r="U2871">
        <f t="shared" si="268"/>
        <v>2016</v>
      </c>
    </row>
    <row r="2872" spans="1:21" ht="60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 s="9">
        <f t="shared" si="264"/>
        <v>15</v>
      </c>
      <c r="Q2872">
        <f t="shared" si="265"/>
        <v>83.33</v>
      </c>
      <c r="R2872" t="s">
        <v>8361</v>
      </c>
      <c r="S2872" s="12">
        <f t="shared" si="266"/>
        <v>41746.189409722225</v>
      </c>
      <c r="T2872" s="13">
        <f t="shared" si="267"/>
        <v>41776.189409722225</v>
      </c>
      <c r="U2872">
        <f t="shared" si="268"/>
        <v>2014</v>
      </c>
    </row>
    <row r="2873" spans="1:21" ht="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 s="9">
        <f t="shared" si="264"/>
        <v>5</v>
      </c>
      <c r="Q2873">
        <f t="shared" si="265"/>
        <v>35.92</v>
      </c>
      <c r="R2873" t="s">
        <v>8362</v>
      </c>
      <c r="S2873" s="12">
        <f t="shared" si="266"/>
        <v>41974.738576388889</v>
      </c>
      <c r="T2873" s="13">
        <f t="shared" si="267"/>
        <v>41994.738576388889</v>
      </c>
      <c r="U2873">
        <f t="shared" si="268"/>
        <v>2014</v>
      </c>
    </row>
    <row r="2874" spans="1:21" ht="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 t="s">
        <v>7235</v>
      </c>
      <c r="M2874" t="b">
        <v>0</v>
      </c>
      <c r="N2874" t="s">
        <v>8273</v>
      </c>
      <c r="O2874" t="s">
        <v>8274</v>
      </c>
      <c r="P2874" s="9">
        <f t="shared" si="264"/>
        <v>0</v>
      </c>
      <c r="Q2874">
        <f t="shared" si="265"/>
        <v>0</v>
      </c>
      <c r="R2874" t="s">
        <v>8360</v>
      </c>
      <c r="S2874" s="12">
        <f t="shared" si="266"/>
        <v>42115.11618055556</v>
      </c>
      <c r="T2874" s="13">
        <f t="shared" si="267"/>
        <v>42175.11618055556</v>
      </c>
      <c r="U2874">
        <f t="shared" si="268"/>
        <v>2015</v>
      </c>
    </row>
    <row r="2875" spans="1:21" ht="60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 s="9">
        <f t="shared" si="264"/>
        <v>38</v>
      </c>
      <c r="Q2875">
        <f t="shared" si="265"/>
        <v>119.13</v>
      </c>
      <c r="R2875" t="s">
        <v>8360</v>
      </c>
      <c r="S2875" s="12">
        <f t="shared" si="266"/>
        <v>42002.817488425921</v>
      </c>
      <c r="T2875" s="13">
        <f t="shared" si="267"/>
        <v>42032.817488425921</v>
      </c>
      <c r="U2875">
        <f t="shared" si="268"/>
        <v>2014</v>
      </c>
    </row>
    <row r="2876" spans="1:21" ht="60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 s="9">
        <f t="shared" si="264"/>
        <v>5</v>
      </c>
      <c r="Q2876">
        <f t="shared" si="265"/>
        <v>90.33</v>
      </c>
      <c r="R2876" t="s">
        <v>8361</v>
      </c>
      <c r="S2876" s="12">
        <f t="shared" si="266"/>
        <v>42722.84474537037</v>
      </c>
      <c r="T2876" s="13">
        <f t="shared" si="267"/>
        <v>42752.84474537037</v>
      </c>
      <c r="U2876">
        <f t="shared" si="268"/>
        <v>2016</v>
      </c>
    </row>
    <row r="2877" spans="1:21" ht="60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 s="9">
        <f t="shared" si="264"/>
        <v>0</v>
      </c>
      <c r="Q2877">
        <f t="shared" si="265"/>
        <v>2.33</v>
      </c>
      <c r="R2877" t="s">
        <v>8364</v>
      </c>
      <c r="S2877" s="12">
        <f t="shared" si="266"/>
        <v>42465.128391203703</v>
      </c>
      <c r="T2877" s="13">
        <f t="shared" si="267"/>
        <v>42495.128391203703</v>
      </c>
      <c r="U2877">
        <f t="shared" si="268"/>
        <v>2016</v>
      </c>
    </row>
    <row r="2878" spans="1:21" ht="60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 t="s">
        <v>7235</v>
      </c>
      <c r="M2878" t="b">
        <v>0</v>
      </c>
      <c r="N2878" t="s">
        <v>8273</v>
      </c>
      <c r="O2878" t="s">
        <v>8274</v>
      </c>
      <c r="P2878" s="9">
        <f t="shared" si="264"/>
        <v>0</v>
      </c>
      <c r="Q2878">
        <f t="shared" si="265"/>
        <v>0</v>
      </c>
      <c r="R2878" t="s">
        <v>8370</v>
      </c>
      <c r="S2878" s="12">
        <f t="shared" si="266"/>
        <v>42171.743969907402</v>
      </c>
      <c r="T2878" s="13">
        <f t="shared" si="267"/>
        <v>42201.743969907402</v>
      </c>
      <c r="U2878">
        <f t="shared" si="268"/>
        <v>2015</v>
      </c>
    </row>
    <row r="2879" spans="1:21" ht="60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 s="9">
        <f t="shared" si="264"/>
        <v>11</v>
      </c>
      <c r="Q2879">
        <f t="shared" si="265"/>
        <v>108.33</v>
      </c>
      <c r="R2879" t="s">
        <v>8361</v>
      </c>
      <c r="S2879" s="12">
        <f t="shared" si="266"/>
        <v>42672.955138888887</v>
      </c>
      <c r="T2879" s="13">
        <f t="shared" si="267"/>
        <v>42704.708333333328</v>
      </c>
      <c r="U2879">
        <f t="shared" si="268"/>
        <v>2016</v>
      </c>
    </row>
    <row r="2880" spans="1:21" ht="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 s="9">
        <f t="shared" si="264"/>
        <v>2</v>
      </c>
      <c r="Q2880">
        <f t="shared" si="265"/>
        <v>15.75</v>
      </c>
      <c r="R2880" t="s">
        <v>8360</v>
      </c>
      <c r="S2880" s="12">
        <f t="shared" si="266"/>
        <v>42128.615682870368</v>
      </c>
      <c r="T2880" s="13">
        <f t="shared" si="267"/>
        <v>42188.615682870368</v>
      </c>
      <c r="U2880">
        <f t="shared" si="268"/>
        <v>2015</v>
      </c>
    </row>
    <row r="2881" spans="1:21" ht="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 s="9">
        <f t="shared" si="264"/>
        <v>0</v>
      </c>
      <c r="Q2881">
        <f t="shared" si="265"/>
        <v>29</v>
      </c>
      <c r="R2881" t="s">
        <v>8362</v>
      </c>
      <c r="S2881" s="12">
        <f t="shared" si="266"/>
        <v>42359.725243055553</v>
      </c>
      <c r="T2881" s="13">
        <f t="shared" si="267"/>
        <v>42389.725243055553</v>
      </c>
      <c r="U2881">
        <f t="shared" si="268"/>
        <v>2015</v>
      </c>
    </row>
    <row r="2882" spans="1:21" ht="60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 s="9">
        <f t="shared" ref="P2882:P2945" si="269">ROUND(E2882/D2882*100,0)</f>
        <v>23</v>
      </c>
      <c r="Q2882">
        <f t="shared" ref="Q2882:Q2945" si="270">IFERROR(ROUND(E2882/L2882,2),0)</f>
        <v>96.55</v>
      </c>
      <c r="R2882" t="s">
        <v>8362</v>
      </c>
      <c r="S2882" s="12">
        <f t="shared" ref="S2882:S2945" si="271">(((J2882/60)/60)/24)+DATE(1970,1,1)</f>
        <v>42192.905694444446</v>
      </c>
      <c r="T2882" s="13">
        <f t="shared" ref="T2882:T2945" si="272">(((I2882/60)/60)/24)+DATE(1970,1,1)</f>
        <v>42236.711805555555</v>
      </c>
      <c r="U2882">
        <f t="shared" ref="U2882:U2945" si="273">YEAR(S2882)</f>
        <v>2015</v>
      </c>
    </row>
    <row r="2883" spans="1:21" ht="60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 t="s">
        <v>7235</v>
      </c>
      <c r="M2883" t="b">
        <v>0</v>
      </c>
      <c r="N2883" t="s">
        <v>8273</v>
      </c>
      <c r="O2883" t="s">
        <v>8274</v>
      </c>
      <c r="P2883" s="9">
        <f t="shared" si="269"/>
        <v>0</v>
      </c>
      <c r="Q2883">
        <f t="shared" si="270"/>
        <v>0</v>
      </c>
      <c r="R2883" t="s">
        <v>8361</v>
      </c>
      <c r="S2883" s="12">
        <f t="shared" si="271"/>
        <v>41916.597638888888</v>
      </c>
      <c r="T2883" s="13">
        <f t="shared" si="272"/>
        <v>41976.639305555553</v>
      </c>
      <c r="U2883">
        <f t="shared" si="273"/>
        <v>2014</v>
      </c>
    </row>
    <row r="2884" spans="1:21" ht="60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 s="9">
        <f t="shared" si="269"/>
        <v>34</v>
      </c>
      <c r="Q2884">
        <f t="shared" si="270"/>
        <v>63</v>
      </c>
      <c r="R2884" t="s">
        <v>8359</v>
      </c>
      <c r="S2884" s="12">
        <f t="shared" si="271"/>
        <v>42461.596273148149</v>
      </c>
      <c r="T2884" s="13">
        <f t="shared" si="272"/>
        <v>42491.596273148149</v>
      </c>
      <c r="U2884">
        <f t="shared" si="273"/>
        <v>2016</v>
      </c>
    </row>
    <row r="2885" spans="1:21" ht="60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 s="9">
        <f t="shared" si="269"/>
        <v>19</v>
      </c>
      <c r="Q2885">
        <f t="shared" si="270"/>
        <v>381.6</v>
      </c>
      <c r="R2885" t="s">
        <v>8362</v>
      </c>
      <c r="S2885" s="12">
        <f t="shared" si="271"/>
        <v>42370.90320601852</v>
      </c>
      <c r="T2885" s="13">
        <f t="shared" si="272"/>
        <v>42406.207638888889</v>
      </c>
      <c r="U2885">
        <f t="shared" si="273"/>
        <v>2016</v>
      </c>
    </row>
    <row r="2886" spans="1:21" ht="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 s="9">
        <f t="shared" si="269"/>
        <v>0</v>
      </c>
      <c r="Q2886">
        <f t="shared" si="270"/>
        <v>46.25</v>
      </c>
      <c r="R2886" t="s">
        <v>8369</v>
      </c>
      <c r="S2886" s="12">
        <f t="shared" si="271"/>
        <v>41948.727256944447</v>
      </c>
      <c r="T2886" s="13">
        <f t="shared" si="272"/>
        <v>41978.727256944447</v>
      </c>
      <c r="U2886">
        <f t="shared" si="273"/>
        <v>2014</v>
      </c>
    </row>
    <row r="2887" spans="1:21" ht="30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 s="9">
        <f t="shared" si="269"/>
        <v>33</v>
      </c>
      <c r="Q2887">
        <f t="shared" si="270"/>
        <v>26</v>
      </c>
      <c r="R2887" t="s">
        <v>8359</v>
      </c>
      <c r="S2887" s="12">
        <f t="shared" si="271"/>
        <v>42047.07640046296</v>
      </c>
      <c r="T2887" s="13">
        <f t="shared" si="272"/>
        <v>42077.034733796296</v>
      </c>
      <c r="U2887">
        <f t="shared" si="273"/>
        <v>2015</v>
      </c>
    </row>
    <row r="2888" spans="1:21" ht="60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 s="9">
        <f t="shared" si="269"/>
        <v>5</v>
      </c>
      <c r="Q2888">
        <f t="shared" si="270"/>
        <v>10</v>
      </c>
      <c r="R2888" t="s">
        <v>8359</v>
      </c>
      <c r="S2888" s="12">
        <f t="shared" si="271"/>
        <v>42261.632916666669</v>
      </c>
      <c r="T2888" s="13">
        <f t="shared" si="272"/>
        <v>42266.165972222225</v>
      </c>
      <c r="U2888">
        <f t="shared" si="273"/>
        <v>2015</v>
      </c>
    </row>
    <row r="2889" spans="1:21" ht="60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 s="9">
        <f t="shared" si="269"/>
        <v>0</v>
      </c>
      <c r="Q2889">
        <f t="shared" si="270"/>
        <v>5</v>
      </c>
      <c r="R2889" t="s">
        <v>8360</v>
      </c>
      <c r="S2889" s="12">
        <f t="shared" si="271"/>
        <v>41985.427361111113</v>
      </c>
      <c r="T2889" s="13">
        <f t="shared" si="272"/>
        <v>42015.427361111113</v>
      </c>
      <c r="U2889">
        <f t="shared" si="273"/>
        <v>2014</v>
      </c>
    </row>
    <row r="2890" spans="1:21" ht="60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 t="s">
        <v>7235</v>
      </c>
      <c r="M2890" t="b">
        <v>0</v>
      </c>
      <c r="N2890" t="s">
        <v>8273</v>
      </c>
      <c r="O2890" t="s">
        <v>8274</v>
      </c>
      <c r="P2890" s="9">
        <f t="shared" si="269"/>
        <v>0</v>
      </c>
      <c r="Q2890">
        <f t="shared" si="270"/>
        <v>0</v>
      </c>
      <c r="R2890" t="s">
        <v>8366</v>
      </c>
      <c r="S2890" s="12">
        <f t="shared" si="271"/>
        <v>41922.535185185188</v>
      </c>
      <c r="T2890" s="13">
        <f t="shared" si="272"/>
        <v>41930.207638888889</v>
      </c>
      <c r="U2890">
        <f t="shared" si="273"/>
        <v>2014</v>
      </c>
    </row>
    <row r="2891" spans="1:21" ht="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 s="9">
        <f t="shared" si="269"/>
        <v>38</v>
      </c>
      <c r="Q2891">
        <f t="shared" si="270"/>
        <v>81.569999999999993</v>
      </c>
      <c r="R2891" t="s">
        <v>8360</v>
      </c>
      <c r="S2891" s="12">
        <f t="shared" si="271"/>
        <v>41850.863252314812</v>
      </c>
      <c r="T2891" s="13">
        <f t="shared" si="272"/>
        <v>41880.863252314812</v>
      </c>
      <c r="U2891">
        <f t="shared" si="273"/>
        <v>2014</v>
      </c>
    </row>
    <row r="2892" spans="1:21" ht="60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 s="9">
        <f t="shared" si="269"/>
        <v>1</v>
      </c>
      <c r="Q2892">
        <f t="shared" si="270"/>
        <v>7</v>
      </c>
      <c r="R2892" t="s">
        <v>8360</v>
      </c>
      <c r="S2892" s="12">
        <f t="shared" si="271"/>
        <v>41831.742962962962</v>
      </c>
      <c r="T2892" s="13">
        <f t="shared" si="272"/>
        <v>41860.125</v>
      </c>
      <c r="U2892">
        <f t="shared" si="273"/>
        <v>2014</v>
      </c>
    </row>
    <row r="2893" spans="1:21" ht="60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 s="9">
        <f t="shared" si="269"/>
        <v>3</v>
      </c>
      <c r="Q2893">
        <f t="shared" si="270"/>
        <v>27.3</v>
      </c>
      <c r="R2893" t="s">
        <v>8362</v>
      </c>
      <c r="S2893" s="12">
        <f t="shared" si="271"/>
        <v>42415.883425925931</v>
      </c>
      <c r="T2893" s="13">
        <f t="shared" si="272"/>
        <v>42475.84175925926</v>
      </c>
      <c r="U2893">
        <f t="shared" si="273"/>
        <v>2016</v>
      </c>
    </row>
    <row r="2894" spans="1:21" ht="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 s="9">
        <f t="shared" si="269"/>
        <v>9</v>
      </c>
      <c r="Q2894">
        <f t="shared" si="270"/>
        <v>29.41</v>
      </c>
      <c r="R2894" t="s">
        <v>8361</v>
      </c>
      <c r="S2894" s="12">
        <f t="shared" si="271"/>
        <v>41869.714166666665</v>
      </c>
      <c r="T2894" s="13">
        <f t="shared" si="272"/>
        <v>41876.875</v>
      </c>
      <c r="U2894">
        <f t="shared" si="273"/>
        <v>2014</v>
      </c>
    </row>
    <row r="2895" spans="1:21" ht="30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 s="9">
        <f t="shared" si="269"/>
        <v>1</v>
      </c>
      <c r="Q2895">
        <f t="shared" si="270"/>
        <v>12.5</v>
      </c>
      <c r="R2895" t="s">
        <v>8361</v>
      </c>
      <c r="S2895" s="12">
        <f t="shared" si="271"/>
        <v>41953.773090277777</v>
      </c>
      <c r="T2895" s="13">
        <f t="shared" si="272"/>
        <v>42013.083333333328</v>
      </c>
      <c r="U2895">
        <f t="shared" si="273"/>
        <v>2014</v>
      </c>
    </row>
    <row r="2896" spans="1:21" ht="30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 t="s">
        <v>7235</v>
      </c>
      <c r="M2896" t="b">
        <v>0</v>
      </c>
      <c r="N2896" t="s">
        <v>8273</v>
      </c>
      <c r="O2896" t="s">
        <v>8274</v>
      </c>
      <c r="P2896" s="9">
        <f t="shared" si="269"/>
        <v>0</v>
      </c>
      <c r="Q2896">
        <f t="shared" si="270"/>
        <v>0</v>
      </c>
      <c r="R2896" t="s">
        <v>8370</v>
      </c>
      <c r="S2896" s="12">
        <f t="shared" si="271"/>
        <v>42037.986284722225</v>
      </c>
      <c r="T2896" s="13">
        <f t="shared" si="272"/>
        <v>42097.944618055553</v>
      </c>
      <c r="U2896">
        <f t="shared" si="273"/>
        <v>2015</v>
      </c>
    </row>
    <row r="2897" spans="1:21" ht="60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 s="9">
        <f t="shared" si="269"/>
        <v>5</v>
      </c>
      <c r="Q2897">
        <f t="shared" si="270"/>
        <v>5.75</v>
      </c>
      <c r="R2897" t="s">
        <v>8359</v>
      </c>
      <c r="S2897" s="12">
        <f t="shared" si="271"/>
        <v>41811.555462962962</v>
      </c>
      <c r="T2897" s="13">
        <f t="shared" si="272"/>
        <v>41812.875</v>
      </c>
      <c r="U2897">
        <f t="shared" si="273"/>
        <v>2014</v>
      </c>
    </row>
    <row r="2898" spans="1:21" ht="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 s="9">
        <f t="shared" si="269"/>
        <v>21</v>
      </c>
      <c r="Q2898">
        <f t="shared" si="270"/>
        <v>52.08</v>
      </c>
      <c r="R2898" t="s">
        <v>8360</v>
      </c>
      <c r="S2898" s="12">
        <f t="shared" si="271"/>
        <v>42701.908807870372</v>
      </c>
      <c r="T2898" s="13">
        <f t="shared" si="272"/>
        <v>42716.25</v>
      </c>
      <c r="U2898">
        <f t="shared" si="273"/>
        <v>2016</v>
      </c>
    </row>
    <row r="2899" spans="1:21" ht="60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 s="9">
        <f t="shared" si="269"/>
        <v>5</v>
      </c>
      <c r="Q2899">
        <f t="shared" si="270"/>
        <v>183.33</v>
      </c>
      <c r="R2899" t="s">
        <v>8362</v>
      </c>
      <c r="S2899" s="12">
        <f t="shared" si="271"/>
        <v>42258.646504629629</v>
      </c>
      <c r="T2899" s="13">
        <f t="shared" si="272"/>
        <v>42288.645196759258</v>
      </c>
      <c r="U2899">
        <f t="shared" si="273"/>
        <v>2015</v>
      </c>
    </row>
    <row r="2900" spans="1:21" ht="60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 s="9">
        <f t="shared" si="269"/>
        <v>4</v>
      </c>
      <c r="Q2900">
        <f t="shared" si="270"/>
        <v>26.33</v>
      </c>
      <c r="R2900" t="s">
        <v>8361</v>
      </c>
      <c r="S2900" s="12">
        <f t="shared" si="271"/>
        <v>42278.664965277778</v>
      </c>
      <c r="T2900" s="13">
        <f t="shared" si="272"/>
        <v>42308.664965277778</v>
      </c>
      <c r="U2900">
        <f t="shared" si="273"/>
        <v>2015</v>
      </c>
    </row>
    <row r="2901" spans="1:21" ht="60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 t="s">
        <v>7235</v>
      </c>
      <c r="M2901" t="b">
        <v>0</v>
      </c>
      <c r="N2901" t="s">
        <v>8273</v>
      </c>
      <c r="O2901" t="s">
        <v>8274</v>
      </c>
      <c r="P2901" s="9">
        <f t="shared" si="269"/>
        <v>0</v>
      </c>
      <c r="Q2901">
        <f t="shared" si="270"/>
        <v>0</v>
      </c>
      <c r="R2901" t="s">
        <v>8362</v>
      </c>
      <c r="S2901" s="12">
        <f t="shared" si="271"/>
        <v>42515.078217592592</v>
      </c>
      <c r="T2901" s="13">
        <f t="shared" si="272"/>
        <v>42575.078217592592</v>
      </c>
      <c r="U2901">
        <f t="shared" si="273"/>
        <v>2016</v>
      </c>
    </row>
    <row r="2902" spans="1:21" ht="60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 s="9">
        <f t="shared" si="269"/>
        <v>62</v>
      </c>
      <c r="Q2902">
        <f t="shared" si="270"/>
        <v>486.43</v>
      </c>
      <c r="R2902" t="s">
        <v>8361</v>
      </c>
      <c r="S2902" s="12">
        <f t="shared" si="271"/>
        <v>41830.234166666669</v>
      </c>
      <c r="T2902" s="13">
        <f t="shared" si="272"/>
        <v>41860.234166666669</v>
      </c>
      <c r="U2902">
        <f t="shared" si="273"/>
        <v>2014</v>
      </c>
    </row>
    <row r="2903" spans="1:21" ht="60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 s="9">
        <f t="shared" si="269"/>
        <v>1</v>
      </c>
      <c r="Q2903">
        <f t="shared" si="270"/>
        <v>3</v>
      </c>
      <c r="R2903" t="s">
        <v>8359</v>
      </c>
      <c r="S2903" s="12">
        <f t="shared" si="271"/>
        <v>41982.904386574075</v>
      </c>
      <c r="T2903" s="13">
        <f t="shared" si="272"/>
        <v>42042.904386574075</v>
      </c>
      <c r="U2903">
        <f t="shared" si="273"/>
        <v>2014</v>
      </c>
    </row>
    <row r="2904" spans="1:21" ht="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 s="9">
        <f t="shared" si="269"/>
        <v>0</v>
      </c>
      <c r="Q2904">
        <f t="shared" si="270"/>
        <v>25</v>
      </c>
      <c r="R2904" t="s">
        <v>8370</v>
      </c>
      <c r="S2904" s="12">
        <f t="shared" si="271"/>
        <v>42210.439768518518</v>
      </c>
      <c r="T2904" s="13">
        <f t="shared" si="272"/>
        <v>42240.439768518518</v>
      </c>
      <c r="U2904">
        <f t="shared" si="273"/>
        <v>2015</v>
      </c>
    </row>
    <row r="2905" spans="1:21" ht="60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 s="9">
        <f t="shared" si="269"/>
        <v>1</v>
      </c>
      <c r="Q2905">
        <f t="shared" si="270"/>
        <v>9.75</v>
      </c>
      <c r="R2905" t="s">
        <v>8361</v>
      </c>
      <c r="S2905" s="12">
        <f t="shared" si="271"/>
        <v>42196.166874999995</v>
      </c>
      <c r="T2905" s="13">
        <f t="shared" si="272"/>
        <v>42256.166874999995</v>
      </c>
      <c r="U2905">
        <f t="shared" si="273"/>
        <v>2015</v>
      </c>
    </row>
    <row r="2906" spans="1:21" ht="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 s="9">
        <f t="shared" si="269"/>
        <v>5</v>
      </c>
      <c r="Q2906">
        <f t="shared" si="270"/>
        <v>18.75</v>
      </c>
      <c r="R2906" t="s">
        <v>8360</v>
      </c>
      <c r="S2906" s="12">
        <f t="shared" si="271"/>
        <v>41940.967951388891</v>
      </c>
      <c r="T2906" s="13">
        <f t="shared" si="272"/>
        <v>41952.5</v>
      </c>
      <c r="U2906">
        <f t="shared" si="273"/>
        <v>2014</v>
      </c>
    </row>
    <row r="2907" spans="1:21" ht="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 s="9">
        <f t="shared" si="269"/>
        <v>18</v>
      </c>
      <c r="Q2907">
        <f t="shared" si="270"/>
        <v>36.590000000000003</v>
      </c>
      <c r="R2907" t="s">
        <v>8360</v>
      </c>
      <c r="S2907" s="12">
        <f t="shared" si="271"/>
        <v>42606.056863425925</v>
      </c>
      <c r="T2907" s="13">
        <f t="shared" si="272"/>
        <v>42620.056863425925</v>
      </c>
      <c r="U2907">
        <f t="shared" si="273"/>
        <v>2016</v>
      </c>
    </row>
    <row r="2908" spans="1:21" ht="60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 s="9">
        <f t="shared" si="269"/>
        <v>9</v>
      </c>
      <c r="Q2908">
        <f t="shared" si="270"/>
        <v>80.709999999999994</v>
      </c>
      <c r="R2908" t="s">
        <v>8361</v>
      </c>
      <c r="S2908" s="12">
        <f t="shared" si="271"/>
        <v>42199.648912037039</v>
      </c>
      <c r="T2908" s="13">
        <f t="shared" si="272"/>
        <v>42217.041666666672</v>
      </c>
      <c r="U2908">
        <f t="shared" si="273"/>
        <v>2015</v>
      </c>
    </row>
    <row r="2909" spans="1:21" ht="60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 s="9">
        <f t="shared" si="269"/>
        <v>0</v>
      </c>
      <c r="Q2909">
        <f t="shared" si="270"/>
        <v>1</v>
      </c>
      <c r="R2909" t="s">
        <v>8360</v>
      </c>
      <c r="S2909" s="12">
        <f t="shared" si="271"/>
        <v>42444.877743055549</v>
      </c>
      <c r="T2909" s="13">
        <f t="shared" si="272"/>
        <v>42504.877743055549</v>
      </c>
      <c r="U2909">
        <f t="shared" si="273"/>
        <v>2016</v>
      </c>
    </row>
    <row r="2910" spans="1:21" ht="60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 s="9">
        <f t="shared" si="269"/>
        <v>3</v>
      </c>
      <c r="Q2910">
        <f t="shared" si="270"/>
        <v>52.8</v>
      </c>
      <c r="R2910" t="s">
        <v>8361</v>
      </c>
      <c r="S2910" s="12">
        <f t="shared" si="271"/>
        <v>42499.731701388882</v>
      </c>
      <c r="T2910" s="13">
        <f t="shared" si="272"/>
        <v>42529.731701388882</v>
      </c>
      <c r="U2910">
        <f t="shared" si="273"/>
        <v>2016</v>
      </c>
    </row>
    <row r="2911" spans="1:21" ht="60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 s="9">
        <f t="shared" si="269"/>
        <v>0</v>
      </c>
      <c r="Q2911">
        <f t="shared" si="270"/>
        <v>20</v>
      </c>
      <c r="R2911" t="s">
        <v>8370</v>
      </c>
      <c r="S2911" s="12">
        <f t="shared" si="271"/>
        <v>41929.266215277778</v>
      </c>
      <c r="T2911" s="13">
        <f t="shared" si="272"/>
        <v>41968.823611111111</v>
      </c>
      <c r="U2911">
        <f t="shared" si="273"/>
        <v>2014</v>
      </c>
    </row>
    <row r="2912" spans="1:21" ht="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 s="9">
        <f t="shared" si="269"/>
        <v>0</v>
      </c>
      <c r="Q2912">
        <f t="shared" si="270"/>
        <v>1</v>
      </c>
      <c r="R2912" t="s">
        <v>8366</v>
      </c>
      <c r="S2912" s="12">
        <f t="shared" si="271"/>
        <v>42107.841284722221</v>
      </c>
      <c r="T2912" s="13">
        <f t="shared" si="272"/>
        <v>42167.841284722221</v>
      </c>
      <c r="U2912">
        <f t="shared" si="273"/>
        <v>2015</v>
      </c>
    </row>
    <row r="2913" spans="1:21" ht="60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 s="9">
        <f t="shared" si="269"/>
        <v>37</v>
      </c>
      <c r="Q2913">
        <f t="shared" si="270"/>
        <v>46.93</v>
      </c>
      <c r="R2913" t="s">
        <v>8360</v>
      </c>
      <c r="S2913" s="12">
        <f t="shared" si="271"/>
        <v>42142.768819444449</v>
      </c>
      <c r="T2913" s="13">
        <f t="shared" si="272"/>
        <v>42182.768819444449</v>
      </c>
      <c r="U2913">
        <f t="shared" si="273"/>
        <v>2015</v>
      </c>
    </row>
    <row r="2914" spans="1:21" ht="60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 s="9">
        <f t="shared" si="269"/>
        <v>14</v>
      </c>
      <c r="Q2914">
        <f t="shared" si="270"/>
        <v>78.08</v>
      </c>
      <c r="R2914" t="s">
        <v>8362</v>
      </c>
      <c r="S2914" s="12">
        <f t="shared" si="271"/>
        <v>42354.131643518514</v>
      </c>
      <c r="T2914" s="13">
        <f t="shared" si="272"/>
        <v>42384.131643518514</v>
      </c>
      <c r="U2914">
        <f t="shared" si="273"/>
        <v>2015</v>
      </c>
    </row>
    <row r="2915" spans="1:21" ht="60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 s="9">
        <f t="shared" si="269"/>
        <v>0</v>
      </c>
      <c r="Q2915">
        <f t="shared" si="270"/>
        <v>1</v>
      </c>
      <c r="R2915" t="s">
        <v>8362</v>
      </c>
      <c r="S2915" s="12">
        <f t="shared" si="271"/>
        <v>41828.922905092593</v>
      </c>
      <c r="T2915" s="13">
        <f t="shared" si="272"/>
        <v>41888.922905092593</v>
      </c>
      <c r="U2915">
        <f t="shared" si="273"/>
        <v>2014</v>
      </c>
    </row>
    <row r="2916" spans="1:21" ht="30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 s="9">
        <f t="shared" si="269"/>
        <v>0</v>
      </c>
      <c r="Q2916">
        <f t="shared" si="270"/>
        <v>1</v>
      </c>
      <c r="R2916" t="s">
        <v>8365</v>
      </c>
      <c r="S2916" s="12">
        <f t="shared" si="271"/>
        <v>42017.907337962963</v>
      </c>
      <c r="T2916" s="13">
        <f t="shared" si="272"/>
        <v>42077.865671296298</v>
      </c>
      <c r="U2916">
        <f t="shared" si="273"/>
        <v>2015</v>
      </c>
    </row>
    <row r="2917" spans="1:21" ht="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 s="9">
        <f t="shared" si="269"/>
        <v>61</v>
      </c>
      <c r="Q2917">
        <f t="shared" si="270"/>
        <v>203.67</v>
      </c>
      <c r="R2917" t="s">
        <v>8360</v>
      </c>
      <c r="S2917" s="12">
        <f t="shared" si="271"/>
        <v>42415.398032407407</v>
      </c>
      <c r="T2917" s="13">
        <f t="shared" si="272"/>
        <v>42445.356365740736</v>
      </c>
      <c r="U2917">
        <f t="shared" si="273"/>
        <v>2016</v>
      </c>
    </row>
    <row r="2918" spans="1:21" ht="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 s="9">
        <f t="shared" si="269"/>
        <v>8</v>
      </c>
      <c r="Q2918">
        <f t="shared" si="270"/>
        <v>20.71</v>
      </c>
      <c r="R2918" t="s">
        <v>8360</v>
      </c>
      <c r="S2918" s="12">
        <f t="shared" si="271"/>
        <v>41755.476724537039</v>
      </c>
      <c r="T2918" s="13">
        <f t="shared" si="272"/>
        <v>41778.476724537039</v>
      </c>
      <c r="U2918">
        <f t="shared" si="273"/>
        <v>2014</v>
      </c>
    </row>
    <row r="2919" spans="1:21" ht="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 s="9">
        <f t="shared" si="269"/>
        <v>22</v>
      </c>
      <c r="Q2919">
        <f t="shared" si="270"/>
        <v>48.56</v>
      </c>
      <c r="R2919" t="s">
        <v>8360</v>
      </c>
      <c r="S2919" s="12">
        <f t="shared" si="271"/>
        <v>42245.234340277777</v>
      </c>
      <c r="T2919" s="13">
        <f t="shared" si="272"/>
        <v>42263.234340277777</v>
      </c>
      <c r="U2919">
        <f t="shared" si="273"/>
        <v>2015</v>
      </c>
    </row>
    <row r="2920" spans="1:21" ht="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 s="9">
        <f t="shared" si="269"/>
        <v>27</v>
      </c>
      <c r="Q2920">
        <f t="shared" si="270"/>
        <v>68.099999999999994</v>
      </c>
      <c r="R2920" t="s">
        <v>8361</v>
      </c>
      <c r="S2920" s="12">
        <f t="shared" si="271"/>
        <v>42278.629710648151</v>
      </c>
      <c r="T2920" s="13">
        <f t="shared" si="272"/>
        <v>42306.629710648151</v>
      </c>
      <c r="U2920">
        <f t="shared" si="273"/>
        <v>2015</v>
      </c>
    </row>
    <row r="2921" spans="1:21" ht="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 s="9">
        <f t="shared" si="269"/>
        <v>9</v>
      </c>
      <c r="Q2921">
        <f t="shared" si="270"/>
        <v>8.5</v>
      </c>
      <c r="R2921" t="s">
        <v>8359</v>
      </c>
      <c r="S2921" s="12">
        <f t="shared" si="271"/>
        <v>41826.61954861111</v>
      </c>
      <c r="T2921" s="13">
        <f t="shared" si="272"/>
        <v>41856.61954861111</v>
      </c>
      <c r="U2921">
        <f t="shared" si="273"/>
        <v>2014</v>
      </c>
    </row>
    <row r="2922" spans="1:21" ht="60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 s="9">
        <f t="shared" si="269"/>
        <v>27</v>
      </c>
      <c r="Q2922">
        <f t="shared" si="270"/>
        <v>51.62</v>
      </c>
      <c r="R2922" t="s">
        <v>8360</v>
      </c>
      <c r="S2922" s="12">
        <f t="shared" si="271"/>
        <v>42058.792476851857</v>
      </c>
      <c r="T2922" s="13">
        <f t="shared" si="272"/>
        <v>42088.750810185185</v>
      </c>
      <c r="U2922">
        <f t="shared" si="273"/>
        <v>2015</v>
      </c>
    </row>
    <row r="2923" spans="1:21" ht="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 s="9">
        <f t="shared" si="269"/>
        <v>129</v>
      </c>
      <c r="Q2923">
        <f t="shared" si="270"/>
        <v>43</v>
      </c>
      <c r="R2923">
        <f t="shared" ref="R2923:R2962" si="274">IF(D2923&lt;1000,1,0)</f>
        <v>1</v>
      </c>
      <c r="S2923" s="12">
        <f t="shared" si="271"/>
        <v>41877.886620370373</v>
      </c>
      <c r="T2923" s="13">
        <f t="shared" si="272"/>
        <v>41907.886620370373</v>
      </c>
      <c r="U2923">
        <f t="shared" si="273"/>
        <v>2014</v>
      </c>
    </row>
    <row r="2924" spans="1:21" ht="60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 s="9">
        <f t="shared" si="269"/>
        <v>100</v>
      </c>
      <c r="Q2924">
        <f t="shared" si="270"/>
        <v>83.33</v>
      </c>
      <c r="R2924">
        <f t="shared" si="274"/>
        <v>1</v>
      </c>
      <c r="S2924" s="12">
        <f t="shared" si="271"/>
        <v>42097.874155092592</v>
      </c>
      <c r="T2924" s="13">
        <f t="shared" si="272"/>
        <v>42142.874155092592</v>
      </c>
      <c r="U2924">
        <f t="shared" si="273"/>
        <v>2015</v>
      </c>
    </row>
    <row r="2925" spans="1:21" ht="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 s="9">
        <f t="shared" si="269"/>
        <v>100</v>
      </c>
      <c r="Q2925">
        <f t="shared" si="270"/>
        <v>30</v>
      </c>
      <c r="R2925">
        <f t="shared" si="274"/>
        <v>1</v>
      </c>
      <c r="S2925" s="12">
        <f t="shared" si="271"/>
        <v>42013.15253472222</v>
      </c>
      <c r="T2925" s="13">
        <f t="shared" si="272"/>
        <v>42028.125</v>
      </c>
      <c r="U2925">
        <f t="shared" si="273"/>
        <v>2015</v>
      </c>
    </row>
    <row r="2926" spans="1:21" ht="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 s="9">
        <f t="shared" si="269"/>
        <v>103</v>
      </c>
      <c r="Q2926">
        <f t="shared" si="270"/>
        <v>175.51</v>
      </c>
      <c r="R2926">
        <f t="shared" si="274"/>
        <v>0</v>
      </c>
      <c r="S2926" s="12">
        <f t="shared" si="271"/>
        <v>42103.556828703702</v>
      </c>
      <c r="T2926" s="13">
        <f t="shared" si="272"/>
        <v>42133.165972222225</v>
      </c>
      <c r="U2926">
        <f t="shared" si="273"/>
        <v>2015</v>
      </c>
    </row>
    <row r="2927" spans="1:21" ht="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 s="9">
        <f t="shared" si="269"/>
        <v>102</v>
      </c>
      <c r="Q2927">
        <f t="shared" si="270"/>
        <v>231.66</v>
      </c>
      <c r="R2927">
        <f t="shared" si="274"/>
        <v>0</v>
      </c>
      <c r="S2927" s="12">
        <f t="shared" si="271"/>
        <v>41863.584120370368</v>
      </c>
      <c r="T2927" s="13">
        <f t="shared" si="272"/>
        <v>41893.584120370368</v>
      </c>
      <c r="U2927">
        <f t="shared" si="273"/>
        <v>2014</v>
      </c>
    </row>
    <row r="2928" spans="1:21" ht="60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 s="9">
        <f t="shared" si="269"/>
        <v>125</v>
      </c>
      <c r="Q2928">
        <f t="shared" si="270"/>
        <v>75</v>
      </c>
      <c r="R2928">
        <f t="shared" si="274"/>
        <v>0</v>
      </c>
      <c r="S2928" s="12">
        <f t="shared" si="271"/>
        <v>42044.765960648147</v>
      </c>
      <c r="T2928" s="13">
        <f t="shared" si="272"/>
        <v>42058.765960648147</v>
      </c>
      <c r="U2928">
        <f t="shared" si="273"/>
        <v>2015</v>
      </c>
    </row>
    <row r="2929" spans="1:21" ht="60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 s="9">
        <f t="shared" si="269"/>
        <v>131</v>
      </c>
      <c r="Q2929">
        <f t="shared" si="270"/>
        <v>112.14</v>
      </c>
      <c r="R2929">
        <f t="shared" si="274"/>
        <v>0</v>
      </c>
      <c r="S2929" s="12">
        <f t="shared" si="271"/>
        <v>41806.669317129628</v>
      </c>
      <c r="T2929" s="13">
        <f t="shared" si="272"/>
        <v>41835.208333333336</v>
      </c>
      <c r="U2929">
        <f t="shared" si="273"/>
        <v>2014</v>
      </c>
    </row>
    <row r="2930" spans="1:21" ht="30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 s="9">
        <f t="shared" si="269"/>
        <v>100</v>
      </c>
      <c r="Q2930">
        <f t="shared" si="270"/>
        <v>41.67</v>
      </c>
      <c r="R2930">
        <f t="shared" si="274"/>
        <v>0</v>
      </c>
      <c r="S2930" s="12">
        <f t="shared" si="271"/>
        <v>42403.998217592598</v>
      </c>
      <c r="T2930" s="13">
        <f t="shared" si="272"/>
        <v>42433.998217592598</v>
      </c>
      <c r="U2930">
        <f t="shared" si="273"/>
        <v>2016</v>
      </c>
    </row>
    <row r="2931" spans="1:21" ht="60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 s="9">
        <f t="shared" si="269"/>
        <v>102</v>
      </c>
      <c r="Q2931">
        <f t="shared" si="270"/>
        <v>255.17</v>
      </c>
      <c r="R2931">
        <f t="shared" si="274"/>
        <v>0</v>
      </c>
      <c r="S2931" s="12">
        <f t="shared" si="271"/>
        <v>41754.564328703702</v>
      </c>
      <c r="T2931" s="13">
        <f t="shared" si="272"/>
        <v>41784.564328703702</v>
      </c>
      <c r="U2931">
        <f t="shared" si="273"/>
        <v>2014</v>
      </c>
    </row>
    <row r="2932" spans="1:21" ht="60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 s="9">
        <f t="shared" si="269"/>
        <v>101</v>
      </c>
      <c r="Q2932">
        <f t="shared" si="270"/>
        <v>162.77000000000001</v>
      </c>
      <c r="R2932">
        <f t="shared" si="274"/>
        <v>0</v>
      </c>
      <c r="S2932" s="12">
        <f t="shared" si="271"/>
        <v>42101.584074074075</v>
      </c>
      <c r="T2932" s="13">
        <f t="shared" si="272"/>
        <v>42131.584074074075</v>
      </c>
      <c r="U2932">
        <f t="shared" si="273"/>
        <v>2015</v>
      </c>
    </row>
    <row r="2933" spans="1:21" ht="60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 s="9">
        <f t="shared" si="269"/>
        <v>106</v>
      </c>
      <c r="Q2933">
        <f t="shared" si="270"/>
        <v>88.33</v>
      </c>
      <c r="R2933">
        <f t="shared" si="274"/>
        <v>1</v>
      </c>
      <c r="S2933" s="12">
        <f t="shared" si="271"/>
        <v>41872.291238425925</v>
      </c>
      <c r="T2933" s="13">
        <f t="shared" si="272"/>
        <v>41897.255555555559</v>
      </c>
      <c r="U2933">
        <f t="shared" si="273"/>
        <v>2014</v>
      </c>
    </row>
    <row r="2934" spans="1:21" ht="60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 s="9">
        <f t="shared" si="269"/>
        <v>105</v>
      </c>
      <c r="Q2934">
        <f t="shared" si="270"/>
        <v>85.74</v>
      </c>
      <c r="R2934">
        <f t="shared" si="274"/>
        <v>0</v>
      </c>
      <c r="S2934" s="12">
        <f t="shared" si="271"/>
        <v>42025.164780092593</v>
      </c>
      <c r="T2934" s="13">
        <f t="shared" si="272"/>
        <v>42056.458333333328</v>
      </c>
      <c r="U2934">
        <f t="shared" si="273"/>
        <v>2015</v>
      </c>
    </row>
    <row r="2935" spans="1:21" ht="60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 s="9">
        <f t="shared" si="269"/>
        <v>103</v>
      </c>
      <c r="Q2935">
        <f t="shared" si="270"/>
        <v>47.57</v>
      </c>
      <c r="R2935">
        <f t="shared" si="274"/>
        <v>0</v>
      </c>
      <c r="S2935" s="12">
        <f t="shared" si="271"/>
        <v>42495.956631944442</v>
      </c>
      <c r="T2935" s="13">
        <f t="shared" si="272"/>
        <v>42525.956631944442</v>
      </c>
      <c r="U2935">
        <f t="shared" si="273"/>
        <v>2016</v>
      </c>
    </row>
    <row r="2936" spans="1:21" ht="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 s="9">
        <f t="shared" si="269"/>
        <v>108</v>
      </c>
      <c r="Q2936">
        <f t="shared" si="270"/>
        <v>72.97</v>
      </c>
      <c r="R2936">
        <f t="shared" si="274"/>
        <v>0</v>
      </c>
      <c r="S2936" s="12">
        <f t="shared" si="271"/>
        <v>41775.636157407411</v>
      </c>
      <c r="T2936" s="13">
        <f t="shared" si="272"/>
        <v>41805.636157407411</v>
      </c>
      <c r="U2936">
        <f t="shared" si="273"/>
        <v>2014</v>
      </c>
    </row>
    <row r="2937" spans="1:21" ht="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 s="9">
        <f t="shared" si="269"/>
        <v>101</v>
      </c>
      <c r="Q2937">
        <f t="shared" si="270"/>
        <v>90.54</v>
      </c>
      <c r="R2937">
        <f t="shared" si="274"/>
        <v>0</v>
      </c>
      <c r="S2937" s="12">
        <f t="shared" si="271"/>
        <v>42553.583425925928</v>
      </c>
      <c r="T2937" s="13">
        <f t="shared" si="272"/>
        <v>42611.708333333328</v>
      </c>
      <c r="U2937">
        <f t="shared" si="273"/>
        <v>2016</v>
      </c>
    </row>
    <row r="2938" spans="1:21" ht="60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 s="9">
        <f t="shared" si="269"/>
        <v>128</v>
      </c>
      <c r="Q2938">
        <f t="shared" si="270"/>
        <v>37.65</v>
      </c>
      <c r="R2938">
        <f t="shared" si="274"/>
        <v>0</v>
      </c>
      <c r="S2938" s="12">
        <f t="shared" si="271"/>
        <v>41912.650729166664</v>
      </c>
      <c r="T2938" s="13">
        <f t="shared" si="272"/>
        <v>41925.207638888889</v>
      </c>
      <c r="U2938">
        <f t="shared" si="273"/>
        <v>2014</v>
      </c>
    </row>
    <row r="2939" spans="1:21" ht="30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 s="9">
        <f t="shared" si="269"/>
        <v>133</v>
      </c>
      <c r="Q2939">
        <f t="shared" si="270"/>
        <v>36.36</v>
      </c>
      <c r="R2939">
        <f t="shared" si="274"/>
        <v>0</v>
      </c>
      <c r="S2939" s="12">
        <f t="shared" si="271"/>
        <v>41803.457326388889</v>
      </c>
      <c r="T2939" s="13">
        <f t="shared" si="272"/>
        <v>41833.457326388889</v>
      </c>
      <c r="U2939">
        <f t="shared" si="273"/>
        <v>2014</v>
      </c>
    </row>
    <row r="2940" spans="1:21" ht="60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 s="9">
        <f t="shared" si="269"/>
        <v>101</v>
      </c>
      <c r="Q2940">
        <f t="shared" si="270"/>
        <v>126.72</v>
      </c>
      <c r="R2940">
        <f t="shared" si="274"/>
        <v>0</v>
      </c>
      <c r="S2940" s="12">
        <f t="shared" si="271"/>
        <v>42004.703865740739</v>
      </c>
      <c r="T2940" s="13">
        <f t="shared" si="272"/>
        <v>42034.703865740739</v>
      </c>
      <c r="U2940">
        <f t="shared" si="273"/>
        <v>2014</v>
      </c>
    </row>
    <row r="2941" spans="1:21" ht="60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 s="9">
        <f t="shared" si="269"/>
        <v>103</v>
      </c>
      <c r="Q2941">
        <f t="shared" si="270"/>
        <v>329.2</v>
      </c>
      <c r="R2941">
        <f t="shared" si="274"/>
        <v>0</v>
      </c>
      <c r="S2941" s="12">
        <f t="shared" si="271"/>
        <v>41845.809166666666</v>
      </c>
      <c r="T2941" s="13">
        <f t="shared" si="272"/>
        <v>41879.041666666664</v>
      </c>
      <c r="U2941">
        <f t="shared" si="273"/>
        <v>2014</v>
      </c>
    </row>
    <row r="2942" spans="1:21" ht="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 s="9">
        <f t="shared" si="269"/>
        <v>107</v>
      </c>
      <c r="Q2942">
        <f t="shared" si="270"/>
        <v>81.239999999999995</v>
      </c>
      <c r="R2942">
        <f t="shared" si="274"/>
        <v>0</v>
      </c>
      <c r="S2942" s="12">
        <f t="shared" si="271"/>
        <v>41982.773356481484</v>
      </c>
      <c r="T2942" s="13">
        <f t="shared" si="272"/>
        <v>42022.773356481484</v>
      </c>
      <c r="U2942">
        <f t="shared" si="273"/>
        <v>2014</v>
      </c>
    </row>
    <row r="2943" spans="1:21" ht="60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 s="9">
        <f t="shared" si="269"/>
        <v>0</v>
      </c>
      <c r="Q2943">
        <f t="shared" si="270"/>
        <v>1</v>
      </c>
      <c r="R2943">
        <f t="shared" si="274"/>
        <v>0</v>
      </c>
      <c r="S2943" s="12">
        <f t="shared" si="271"/>
        <v>42034.960127314815</v>
      </c>
      <c r="T2943" s="13">
        <f t="shared" si="272"/>
        <v>42064.960127314815</v>
      </c>
      <c r="U2943">
        <f t="shared" si="273"/>
        <v>2015</v>
      </c>
    </row>
    <row r="2944" spans="1:21" ht="60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 s="9">
        <f t="shared" si="269"/>
        <v>20</v>
      </c>
      <c r="Q2944">
        <f t="shared" si="270"/>
        <v>202.23</v>
      </c>
      <c r="R2944">
        <f t="shared" si="274"/>
        <v>0</v>
      </c>
      <c r="S2944" s="12">
        <f t="shared" si="271"/>
        <v>42334.803923611107</v>
      </c>
      <c r="T2944" s="13">
        <f t="shared" si="272"/>
        <v>42354.845833333333</v>
      </c>
      <c r="U2944">
        <f t="shared" si="273"/>
        <v>2015</v>
      </c>
    </row>
    <row r="2945" spans="1:21" ht="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 t="s">
        <v>7235</v>
      </c>
      <c r="M2945" t="b">
        <v>0</v>
      </c>
      <c r="N2945" t="s">
        <v>8273</v>
      </c>
      <c r="O2945" t="s">
        <v>8313</v>
      </c>
      <c r="P2945" s="9">
        <f t="shared" si="269"/>
        <v>0</v>
      </c>
      <c r="Q2945">
        <f t="shared" si="270"/>
        <v>0</v>
      </c>
      <c r="R2945">
        <f t="shared" si="274"/>
        <v>0</v>
      </c>
      <c r="S2945" s="12">
        <f t="shared" si="271"/>
        <v>42077.129398148143</v>
      </c>
      <c r="T2945" s="13">
        <f t="shared" si="272"/>
        <v>42107.129398148143</v>
      </c>
      <c r="U2945">
        <f t="shared" si="273"/>
        <v>2015</v>
      </c>
    </row>
    <row r="2946" spans="1:21" ht="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 s="9">
        <f t="shared" ref="P2946:P3009" si="275">ROUND(E2946/D2946*100,0)</f>
        <v>1</v>
      </c>
      <c r="Q2946">
        <f t="shared" ref="Q2946:Q3009" si="276">IFERROR(ROUND(E2946/L2946,2),0)</f>
        <v>100</v>
      </c>
      <c r="R2946">
        <f t="shared" si="274"/>
        <v>0</v>
      </c>
      <c r="S2946" s="12">
        <f t="shared" ref="S2946:S3009" si="277">(((J2946/60)/60)/24)+DATE(1970,1,1)</f>
        <v>42132.9143287037</v>
      </c>
      <c r="T2946" s="13">
        <f t="shared" ref="T2946:T3009" si="278">(((I2946/60)/60)/24)+DATE(1970,1,1)</f>
        <v>42162.9143287037</v>
      </c>
      <c r="U2946">
        <f t="shared" ref="U2946:U3009" si="279">YEAR(S2946)</f>
        <v>2015</v>
      </c>
    </row>
    <row r="2947" spans="1:21" ht="60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 t="s">
        <v>7235</v>
      </c>
      <c r="M2947" t="b">
        <v>0</v>
      </c>
      <c r="N2947" t="s">
        <v>8273</v>
      </c>
      <c r="O2947" t="s">
        <v>8313</v>
      </c>
      <c r="P2947" s="9">
        <f t="shared" si="275"/>
        <v>0</v>
      </c>
      <c r="Q2947">
        <f t="shared" si="276"/>
        <v>0</v>
      </c>
      <c r="R2947">
        <f t="shared" si="274"/>
        <v>0</v>
      </c>
      <c r="S2947" s="12">
        <f t="shared" si="277"/>
        <v>42118.139583333337</v>
      </c>
      <c r="T2947" s="13">
        <f t="shared" si="278"/>
        <v>42148.139583333337</v>
      </c>
      <c r="U2947">
        <f t="shared" si="279"/>
        <v>2015</v>
      </c>
    </row>
    <row r="2948" spans="1:21" ht="60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 s="9">
        <f t="shared" si="275"/>
        <v>0</v>
      </c>
      <c r="Q2948">
        <f t="shared" si="276"/>
        <v>1</v>
      </c>
      <c r="R2948">
        <f t="shared" si="274"/>
        <v>0</v>
      </c>
      <c r="S2948" s="12">
        <f t="shared" si="277"/>
        <v>42567.531157407408</v>
      </c>
      <c r="T2948" s="13">
        <f t="shared" si="278"/>
        <v>42597.531157407408</v>
      </c>
      <c r="U2948">
        <f t="shared" si="279"/>
        <v>2016</v>
      </c>
    </row>
    <row r="2949" spans="1:21" ht="60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 s="9">
        <f t="shared" si="275"/>
        <v>4</v>
      </c>
      <c r="Q2949">
        <f t="shared" si="276"/>
        <v>82.46</v>
      </c>
      <c r="R2949">
        <f t="shared" si="274"/>
        <v>0</v>
      </c>
      <c r="S2949" s="12">
        <f t="shared" si="277"/>
        <v>42649.562118055561</v>
      </c>
      <c r="T2949" s="13">
        <f t="shared" si="278"/>
        <v>42698.715972222228</v>
      </c>
      <c r="U2949">
        <f t="shared" si="279"/>
        <v>2016</v>
      </c>
    </row>
    <row r="2950" spans="1:21" ht="60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 s="9">
        <f t="shared" si="275"/>
        <v>0</v>
      </c>
      <c r="Q2950">
        <f t="shared" si="276"/>
        <v>2.67</v>
      </c>
      <c r="R2950">
        <f t="shared" si="274"/>
        <v>0</v>
      </c>
      <c r="S2950" s="12">
        <f t="shared" si="277"/>
        <v>42097.649224537032</v>
      </c>
      <c r="T2950" s="13">
        <f t="shared" si="278"/>
        <v>42157.649224537032</v>
      </c>
      <c r="U2950">
        <f t="shared" si="279"/>
        <v>2015</v>
      </c>
    </row>
    <row r="2951" spans="1:21" ht="60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 s="9">
        <f t="shared" si="275"/>
        <v>3</v>
      </c>
      <c r="Q2951">
        <f t="shared" si="276"/>
        <v>12.5</v>
      </c>
      <c r="R2951">
        <f t="shared" si="274"/>
        <v>0</v>
      </c>
      <c r="S2951" s="12">
        <f t="shared" si="277"/>
        <v>42297.823113425926</v>
      </c>
      <c r="T2951" s="13">
        <f t="shared" si="278"/>
        <v>42327.864780092597</v>
      </c>
      <c r="U2951">
        <f t="shared" si="279"/>
        <v>2015</v>
      </c>
    </row>
    <row r="2952" spans="1:21" ht="60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 t="s">
        <v>7235</v>
      </c>
      <c r="M2952" t="b">
        <v>0</v>
      </c>
      <c r="N2952" t="s">
        <v>8273</v>
      </c>
      <c r="O2952" t="s">
        <v>8313</v>
      </c>
      <c r="P2952" s="9">
        <f t="shared" si="275"/>
        <v>0</v>
      </c>
      <c r="Q2952">
        <f t="shared" si="276"/>
        <v>0</v>
      </c>
      <c r="R2952">
        <f t="shared" si="274"/>
        <v>0</v>
      </c>
      <c r="S2952" s="12">
        <f t="shared" si="277"/>
        <v>42362.36518518519</v>
      </c>
      <c r="T2952" s="13">
        <f t="shared" si="278"/>
        <v>42392.36518518519</v>
      </c>
      <c r="U2952">
        <f t="shared" si="279"/>
        <v>2015</v>
      </c>
    </row>
    <row r="2953" spans="1:21" ht="60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 s="9">
        <f t="shared" si="275"/>
        <v>2</v>
      </c>
      <c r="Q2953">
        <f t="shared" si="276"/>
        <v>18.899999999999999</v>
      </c>
      <c r="R2953">
        <f t="shared" si="274"/>
        <v>0</v>
      </c>
      <c r="S2953" s="12">
        <f t="shared" si="277"/>
        <v>41872.802928240737</v>
      </c>
      <c r="T2953" s="13">
        <f t="shared" si="278"/>
        <v>41917.802928240737</v>
      </c>
      <c r="U2953">
        <f t="shared" si="279"/>
        <v>2014</v>
      </c>
    </row>
    <row r="2954" spans="1:21" ht="60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 s="9">
        <f t="shared" si="275"/>
        <v>8</v>
      </c>
      <c r="Q2954">
        <f t="shared" si="276"/>
        <v>200.63</v>
      </c>
      <c r="R2954">
        <f t="shared" si="274"/>
        <v>0</v>
      </c>
      <c r="S2954" s="12">
        <f t="shared" si="277"/>
        <v>42628.690266203703</v>
      </c>
      <c r="T2954" s="13">
        <f t="shared" si="278"/>
        <v>42660.166666666672</v>
      </c>
      <c r="U2954">
        <f t="shared" si="279"/>
        <v>2016</v>
      </c>
    </row>
    <row r="2955" spans="1:21" ht="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 s="9">
        <f t="shared" si="275"/>
        <v>0</v>
      </c>
      <c r="Q2955">
        <f t="shared" si="276"/>
        <v>201.67</v>
      </c>
      <c r="R2955">
        <f t="shared" si="274"/>
        <v>0</v>
      </c>
      <c r="S2955" s="12">
        <f t="shared" si="277"/>
        <v>42255.791909722218</v>
      </c>
      <c r="T2955" s="13">
        <f t="shared" si="278"/>
        <v>42285.791909722218</v>
      </c>
      <c r="U2955">
        <f t="shared" si="279"/>
        <v>2015</v>
      </c>
    </row>
    <row r="2956" spans="1:21" ht="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 t="s">
        <v>7235</v>
      </c>
      <c r="M2956" t="b">
        <v>0</v>
      </c>
      <c r="N2956" t="s">
        <v>8273</v>
      </c>
      <c r="O2956" t="s">
        <v>8313</v>
      </c>
      <c r="P2956" s="9">
        <f t="shared" si="275"/>
        <v>0</v>
      </c>
      <c r="Q2956">
        <f t="shared" si="276"/>
        <v>0</v>
      </c>
      <c r="R2956">
        <f t="shared" si="274"/>
        <v>0</v>
      </c>
      <c r="S2956" s="12">
        <f t="shared" si="277"/>
        <v>42790.583368055552</v>
      </c>
      <c r="T2956" s="13">
        <f t="shared" si="278"/>
        <v>42810.541701388895</v>
      </c>
      <c r="U2956">
        <f t="shared" si="279"/>
        <v>2017</v>
      </c>
    </row>
    <row r="2957" spans="1:21" ht="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 s="9">
        <f t="shared" si="275"/>
        <v>60</v>
      </c>
      <c r="Q2957">
        <f t="shared" si="276"/>
        <v>65</v>
      </c>
      <c r="R2957">
        <f t="shared" si="274"/>
        <v>0</v>
      </c>
      <c r="S2957" s="12">
        <f t="shared" si="277"/>
        <v>42141.741307870368</v>
      </c>
      <c r="T2957" s="13">
        <f t="shared" si="278"/>
        <v>42171.741307870368</v>
      </c>
      <c r="U2957">
        <f t="shared" si="279"/>
        <v>2015</v>
      </c>
    </row>
    <row r="2958" spans="1:21" ht="60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 s="9">
        <f t="shared" si="275"/>
        <v>17</v>
      </c>
      <c r="Q2958">
        <f t="shared" si="276"/>
        <v>66.099999999999994</v>
      </c>
      <c r="R2958">
        <f t="shared" si="274"/>
        <v>0</v>
      </c>
      <c r="S2958" s="12">
        <f t="shared" si="277"/>
        <v>42464.958912037036</v>
      </c>
      <c r="T2958" s="13">
        <f t="shared" si="278"/>
        <v>42494.958912037036</v>
      </c>
      <c r="U2958">
        <f t="shared" si="279"/>
        <v>2016</v>
      </c>
    </row>
    <row r="2959" spans="1:21" ht="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 s="9">
        <f t="shared" si="275"/>
        <v>2</v>
      </c>
      <c r="Q2959">
        <f t="shared" si="276"/>
        <v>93.33</v>
      </c>
      <c r="R2959">
        <f t="shared" si="274"/>
        <v>0</v>
      </c>
      <c r="S2959" s="12">
        <f t="shared" si="277"/>
        <v>42031.011249999996</v>
      </c>
      <c r="T2959" s="13">
        <f t="shared" si="278"/>
        <v>42090.969583333332</v>
      </c>
      <c r="U2959">
        <f t="shared" si="279"/>
        <v>2015</v>
      </c>
    </row>
    <row r="2960" spans="1:21" ht="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 t="s">
        <v>7235</v>
      </c>
      <c r="M2960" t="b">
        <v>0</v>
      </c>
      <c r="N2960" t="s">
        <v>8273</v>
      </c>
      <c r="O2960" t="s">
        <v>8313</v>
      </c>
      <c r="P2960" s="9">
        <f t="shared" si="275"/>
        <v>0</v>
      </c>
      <c r="Q2960">
        <f t="shared" si="276"/>
        <v>0</v>
      </c>
      <c r="R2960">
        <f t="shared" si="274"/>
        <v>0</v>
      </c>
      <c r="S2960" s="12">
        <f t="shared" si="277"/>
        <v>42438.779131944444</v>
      </c>
      <c r="T2960" s="13">
        <f t="shared" si="278"/>
        <v>42498.73746527778</v>
      </c>
      <c r="U2960">
        <f t="shared" si="279"/>
        <v>2016</v>
      </c>
    </row>
    <row r="2961" spans="1:21" ht="60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 t="s">
        <v>7235</v>
      </c>
      <c r="M2961" t="b">
        <v>0</v>
      </c>
      <c r="N2961" t="s">
        <v>8273</v>
      </c>
      <c r="O2961" t="s">
        <v>8313</v>
      </c>
      <c r="P2961" s="9">
        <f t="shared" si="275"/>
        <v>0</v>
      </c>
      <c r="Q2961">
        <f t="shared" si="276"/>
        <v>0</v>
      </c>
      <c r="R2961">
        <f t="shared" si="274"/>
        <v>0</v>
      </c>
      <c r="S2961" s="12">
        <f t="shared" si="277"/>
        <v>42498.008391203708</v>
      </c>
      <c r="T2961" s="13">
        <f t="shared" si="278"/>
        <v>42528.008391203708</v>
      </c>
      <c r="U2961">
        <f t="shared" si="279"/>
        <v>2016</v>
      </c>
    </row>
    <row r="2962" spans="1:21" ht="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 t="s">
        <v>7235</v>
      </c>
      <c r="M2962" t="b">
        <v>0</v>
      </c>
      <c r="N2962" t="s">
        <v>8273</v>
      </c>
      <c r="O2962" t="s">
        <v>8313</v>
      </c>
      <c r="P2962" s="9">
        <f t="shared" si="275"/>
        <v>0</v>
      </c>
      <c r="Q2962">
        <f t="shared" si="276"/>
        <v>0</v>
      </c>
      <c r="R2962">
        <f t="shared" si="274"/>
        <v>0</v>
      </c>
      <c r="S2962" s="12">
        <f t="shared" si="277"/>
        <v>41863.757210648146</v>
      </c>
      <c r="T2962" s="13">
        <f t="shared" si="278"/>
        <v>41893.757210648146</v>
      </c>
      <c r="U2962">
        <f t="shared" si="279"/>
        <v>2014</v>
      </c>
    </row>
    <row r="2963" spans="1:21" ht="60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 s="9">
        <f t="shared" si="275"/>
        <v>110</v>
      </c>
      <c r="Q2963">
        <f t="shared" si="276"/>
        <v>50.75</v>
      </c>
      <c r="R2963" t="s">
        <v>8361</v>
      </c>
      <c r="S2963" s="12">
        <f t="shared" si="277"/>
        <v>42061.212488425925</v>
      </c>
      <c r="T2963" s="13">
        <f t="shared" si="278"/>
        <v>42089.166666666672</v>
      </c>
      <c r="U2963">
        <f t="shared" si="279"/>
        <v>2015</v>
      </c>
    </row>
    <row r="2964" spans="1:21" ht="60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 s="9">
        <f t="shared" si="275"/>
        <v>122</v>
      </c>
      <c r="Q2964">
        <f t="shared" si="276"/>
        <v>60.9</v>
      </c>
      <c r="R2964" t="s">
        <v>8360</v>
      </c>
      <c r="S2964" s="12">
        <f t="shared" si="277"/>
        <v>42036.24428240741</v>
      </c>
      <c r="T2964" s="13">
        <f t="shared" si="278"/>
        <v>42064.290972222225</v>
      </c>
      <c r="U2964">
        <f t="shared" si="279"/>
        <v>2015</v>
      </c>
    </row>
    <row r="2965" spans="1:21" ht="60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 s="9">
        <f t="shared" si="275"/>
        <v>107</v>
      </c>
      <c r="Q2965">
        <f t="shared" si="276"/>
        <v>109.03</v>
      </c>
      <c r="R2965" t="s">
        <v>8362</v>
      </c>
      <c r="S2965" s="12">
        <f t="shared" si="277"/>
        <v>42157.470185185186</v>
      </c>
      <c r="T2965" s="13">
        <f t="shared" si="278"/>
        <v>42187.470185185186</v>
      </c>
      <c r="U2965">
        <f t="shared" si="279"/>
        <v>2015</v>
      </c>
    </row>
    <row r="2966" spans="1:21" ht="60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 s="9">
        <f t="shared" si="275"/>
        <v>101</v>
      </c>
      <c r="Q2966">
        <f t="shared" si="276"/>
        <v>25.69</v>
      </c>
      <c r="R2966" t="s">
        <v>8361</v>
      </c>
      <c r="S2966" s="12">
        <f t="shared" si="277"/>
        <v>41827.909942129627</v>
      </c>
      <c r="T2966" s="13">
        <f t="shared" si="278"/>
        <v>41857.897222222222</v>
      </c>
      <c r="U2966">
        <f t="shared" si="279"/>
        <v>2014</v>
      </c>
    </row>
    <row r="2967" spans="1:21" ht="60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 s="9">
        <f t="shared" si="275"/>
        <v>109</v>
      </c>
      <c r="Q2967">
        <f t="shared" si="276"/>
        <v>41.92</v>
      </c>
      <c r="R2967" t="s">
        <v>8360</v>
      </c>
      <c r="S2967" s="12">
        <f t="shared" si="277"/>
        <v>42162.729548611111</v>
      </c>
      <c r="T2967" s="13">
        <f t="shared" si="278"/>
        <v>42192.729548611111</v>
      </c>
      <c r="U2967">
        <f t="shared" si="279"/>
        <v>2015</v>
      </c>
    </row>
    <row r="2968" spans="1:21" ht="60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 s="9">
        <f t="shared" si="275"/>
        <v>114</v>
      </c>
      <c r="Q2968">
        <f t="shared" si="276"/>
        <v>88.77</v>
      </c>
      <c r="R2968" t="s">
        <v>8362</v>
      </c>
      <c r="S2968" s="12">
        <f t="shared" si="277"/>
        <v>42233.738564814819</v>
      </c>
      <c r="T2968" s="13">
        <f t="shared" si="278"/>
        <v>42263.738564814819</v>
      </c>
      <c r="U2968">
        <f t="shared" si="279"/>
        <v>2015</v>
      </c>
    </row>
    <row r="2969" spans="1:21" ht="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 s="9">
        <f t="shared" si="275"/>
        <v>114</v>
      </c>
      <c r="Q2969">
        <f t="shared" si="276"/>
        <v>80.23</v>
      </c>
      <c r="R2969" t="s">
        <v>8361</v>
      </c>
      <c r="S2969" s="12">
        <f t="shared" si="277"/>
        <v>42042.197824074072</v>
      </c>
      <c r="T2969" s="13">
        <f t="shared" si="278"/>
        <v>42072.156157407408</v>
      </c>
      <c r="U2969">
        <f t="shared" si="279"/>
        <v>2015</v>
      </c>
    </row>
    <row r="2970" spans="1:21" ht="30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 s="9">
        <f t="shared" si="275"/>
        <v>106</v>
      </c>
      <c r="Q2970">
        <f t="shared" si="276"/>
        <v>78.94</v>
      </c>
      <c r="R2970" t="s">
        <v>8360</v>
      </c>
      <c r="S2970" s="12">
        <f t="shared" si="277"/>
        <v>42585.523842592593</v>
      </c>
      <c r="T2970" s="13">
        <f t="shared" si="278"/>
        <v>42599.165972222225</v>
      </c>
      <c r="U2970">
        <f t="shared" si="279"/>
        <v>2016</v>
      </c>
    </row>
    <row r="2971" spans="1:21" ht="60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 s="9">
        <f t="shared" si="275"/>
        <v>163</v>
      </c>
      <c r="Q2971">
        <f t="shared" si="276"/>
        <v>95.59</v>
      </c>
      <c r="R2971" t="s">
        <v>8360</v>
      </c>
      <c r="S2971" s="12">
        <f t="shared" si="277"/>
        <v>42097.786493055552</v>
      </c>
      <c r="T2971" s="13">
        <f t="shared" si="278"/>
        <v>42127.952083333337</v>
      </c>
      <c r="U2971">
        <f t="shared" si="279"/>
        <v>2015</v>
      </c>
    </row>
    <row r="2972" spans="1:21" ht="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 s="9">
        <f t="shared" si="275"/>
        <v>106</v>
      </c>
      <c r="Q2972">
        <f t="shared" si="276"/>
        <v>69.89</v>
      </c>
      <c r="R2972" t="s">
        <v>8361</v>
      </c>
      <c r="S2972" s="12">
        <f t="shared" si="277"/>
        <v>41808.669571759259</v>
      </c>
      <c r="T2972" s="13">
        <f t="shared" si="278"/>
        <v>41838.669571759259</v>
      </c>
      <c r="U2972">
        <f t="shared" si="279"/>
        <v>2014</v>
      </c>
    </row>
    <row r="2973" spans="1:21" ht="60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 s="9">
        <f t="shared" si="275"/>
        <v>100</v>
      </c>
      <c r="Q2973">
        <f t="shared" si="276"/>
        <v>74.53</v>
      </c>
      <c r="R2973" t="s">
        <v>8360</v>
      </c>
      <c r="S2973" s="12">
        <f t="shared" si="277"/>
        <v>41852.658310185187</v>
      </c>
      <c r="T2973" s="13">
        <f t="shared" si="278"/>
        <v>41882.658310185187</v>
      </c>
      <c r="U2973">
        <f t="shared" si="279"/>
        <v>2014</v>
      </c>
    </row>
    <row r="2974" spans="1:21" ht="30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 s="9">
        <f t="shared" si="275"/>
        <v>105</v>
      </c>
      <c r="Q2974">
        <f t="shared" si="276"/>
        <v>123.94</v>
      </c>
      <c r="R2974" t="s">
        <v>8360</v>
      </c>
      <c r="S2974" s="12">
        <f t="shared" si="277"/>
        <v>42694.110185185185</v>
      </c>
      <c r="T2974" s="13">
        <f t="shared" si="278"/>
        <v>42709.041666666672</v>
      </c>
      <c r="U2974">
        <f t="shared" si="279"/>
        <v>2016</v>
      </c>
    </row>
    <row r="2975" spans="1:21" ht="60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 s="9">
        <f t="shared" si="275"/>
        <v>175</v>
      </c>
      <c r="Q2975">
        <f t="shared" si="276"/>
        <v>264.85000000000002</v>
      </c>
      <c r="R2975" t="s">
        <v>8361</v>
      </c>
      <c r="S2975" s="12">
        <f t="shared" si="277"/>
        <v>42341.818379629629</v>
      </c>
      <c r="T2975" s="13">
        <f t="shared" si="278"/>
        <v>42370.166666666672</v>
      </c>
      <c r="U2975">
        <f t="shared" si="279"/>
        <v>2015</v>
      </c>
    </row>
    <row r="2976" spans="1:21" ht="60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 s="9">
        <f t="shared" si="275"/>
        <v>102</v>
      </c>
      <c r="Q2976">
        <f t="shared" si="276"/>
        <v>58.62</v>
      </c>
      <c r="R2976" t="s">
        <v>8361</v>
      </c>
      <c r="S2976" s="12">
        <f t="shared" si="277"/>
        <v>41880.061006944445</v>
      </c>
      <c r="T2976" s="13">
        <f t="shared" si="278"/>
        <v>41908.065972222219</v>
      </c>
      <c r="U2976">
        <f t="shared" si="279"/>
        <v>2014</v>
      </c>
    </row>
    <row r="2977" spans="1:21" ht="60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 s="9">
        <f t="shared" si="275"/>
        <v>100</v>
      </c>
      <c r="Q2977">
        <f t="shared" si="276"/>
        <v>70.88</v>
      </c>
      <c r="R2977" t="s">
        <v>8361</v>
      </c>
      <c r="S2977" s="12">
        <f t="shared" si="277"/>
        <v>41941.683865740742</v>
      </c>
      <c r="T2977" s="13">
        <f t="shared" si="278"/>
        <v>41970.125</v>
      </c>
      <c r="U2977">
        <f t="shared" si="279"/>
        <v>2014</v>
      </c>
    </row>
    <row r="2978" spans="1:21" ht="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 s="9">
        <f t="shared" si="275"/>
        <v>171</v>
      </c>
      <c r="Q2978">
        <f t="shared" si="276"/>
        <v>8.57</v>
      </c>
      <c r="R2978" t="s">
        <v>8359</v>
      </c>
      <c r="S2978" s="12">
        <f t="shared" si="277"/>
        <v>42425.730671296296</v>
      </c>
      <c r="T2978" s="13">
        <f t="shared" si="278"/>
        <v>42442.5</v>
      </c>
      <c r="U2978">
        <f t="shared" si="279"/>
        <v>2016</v>
      </c>
    </row>
    <row r="2979" spans="1:21" ht="60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 s="9">
        <f t="shared" si="275"/>
        <v>114</v>
      </c>
      <c r="Q2979">
        <f t="shared" si="276"/>
        <v>113.57</v>
      </c>
      <c r="R2979" t="s">
        <v>8360</v>
      </c>
      <c r="S2979" s="12">
        <f t="shared" si="277"/>
        <v>42026.88118055556</v>
      </c>
      <c r="T2979" s="13">
        <f t="shared" si="278"/>
        <v>42086.093055555553</v>
      </c>
      <c r="U2979">
        <f t="shared" si="279"/>
        <v>2015</v>
      </c>
    </row>
    <row r="2980" spans="1:21" ht="60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 s="9">
        <f t="shared" si="275"/>
        <v>129</v>
      </c>
      <c r="Q2980">
        <f t="shared" si="276"/>
        <v>60.69</v>
      </c>
      <c r="R2980" t="s">
        <v>8359</v>
      </c>
      <c r="S2980" s="12">
        <f t="shared" si="277"/>
        <v>41922.640590277777</v>
      </c>
      <c r="T2980" s="13">
        <f t="shared" si="278"/>
        <v>41932.249305555553</v>
      </c>
      <c r="U2980">
        <f t="shared" si="279"/>
        <v>2014</v>
      </c>
    </row>
    <row r="2981" spans="1:21" ht="60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 s="9">
        <f t="shared" si="275"/>
        <v>101</v>
      </c>
      <c r="Q2981">
        <f t="shared" si="276"/>
        <v>110.22</v>
      </c>
      <c r="R2981" t="s">
        <v>8361</v>
      </c>
      <c r="S2981" s="12">
        <f t="shared" si="277"/>
        <v>41993.824340277773</v>
      </c>
      <c r="T2981" s="13">
        <f t="shared" si="278"/>
        <v>42010.25</v>
      </c>
      <c r="U2981">
        <f t="shared" si="279"/>
        <v>2014</v>
      </c>
    </row>
    <row r="2982" spans="1:21" ht="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 s="9">
        <f t="shared" si="275"/>
        <v>109</v>
      </c>
      <c r="Q2982">
        <f t="shared" si="276"/>
        <v>136.46</v>
      </c>
      <c r="R2982" t="s">
        <v>8360</v>
      </c>
      <c r="S2982" s="12">
        <f t="shared" si="277"/>
        <v>42219.915856481486</v>
      </c>
      <c r="T2982" s="13">
        <f t="shared" si="278"/>
        <v>42240.083333333328</v>
      </c>
      <c r="U2982">
        <f t="shared" si="279"/>
        <v>2015</v>
      </c>
    </row>
    <row r="2983" spans="1:21" ht="60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 s="9">
        <f t="shared" si="275"/>
        <v>129</v>
      </c>
      <c r="Q2983">
        <f t="shared" si="276"/>
        <v>53.16</v>
      </c>
      <c r="R2983">
        <f t="shared" ref="R2983:R3014" si="280">IF(D2983&lt;1000,1,0)</f>
        <v>0</v>
      </c>
      <c r="S2983" s="12">
        <f t="shared" si="277"/>
        <v>42225.559675925921</v>
      </c>
      <c r="T2983" s="13">
        <f t="shared" si="278"/>
        <v>42270.559675925921</v>
      </c>
      <c r="U2983">
        <f t="shared" si="279"/>
        <v>2015</v>
      </c>
    </row>
    <row r="2984" spans="1:21" ht="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 s="9">
        <f t="shared" si="275"/>
        <v>102</v>
      </c>
      <c r="Q2984">
        <f t="shared" si="276"/>
        <v>86.49</v>
      </c>
      <c r="R2984">
        <f t="shared" si="280"/>
        <v>0</v>
      </c>
      <c r="S2984" s="12">
        <f t="shared" si="277"/>
        <v>42381.686840277776</v>
      </c>
      <c r="T2984" s="13">
        <f t="shared" si="278"/>
        <v>42411.686840277776</v>
      </c>
      <c r="U2984">
        <f t="shared" si="279"/>
        <v>2016</v>
      </c>
    </row>
    <row r="2985" spans="1:21" ht="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 s="9">
        <f t="shared" si="275"/>
        <v>147</v>
      </c>
      <c r="Q2985">
        <f t="shared" si="276"/>
        <v>155.24</v>
      </c>
      <c r="R2985">
        <f t="shared" si="280"/>
        <v>0</v>
      </c>
      <c r="S2985" s="12">
        <f t="shared" si="277"/>
        <v>41894.632361111115</v>
      </c>
      <c r="T2985" s="13">
        <f t="shared" si="278"/>
        <v>41954.674027777779</v>
      </c>
      <c r="U2985">
        <f t="shared" si="279"/>
        <v>2014</v>
      </c>
    </row>
    <row r="2986" spans="1:21" ht="60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 s="9">
        <f t="shared" si="275"/>
        <v>100</v>
      </c>
      <c r="Q2986">
        <f t="shared" si="276"/>
        <v>115.08</v>
      </c>
      <c r="R2986">
        <f t="shared" si="280"/>
        <v>0</v>
      </c>
      <c r="S2986" s="12">
        <f t="shared" si="277"/>
        <v>42576.278715277775</v>
      </c>
      <c r="T2986" s="13">
        <f t="shared" si="278"/>
        <v>42606.278715277775</v>
      </c>
      <c r="U2986">
        <f t="shared" si="279"/>
        <v>2016</v>
      </c>
    </row>
    <row r="2987" spans="1:21" ht="60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 s="9">
        <f t="shared" si="275"/>
        <v>122</v>
      </c>
      <c r="Q2987">
        <f t="shared" si="276"/>
        <v>109.59</v>
      </c>
      <c r="R2987">
        <f t="shared" si="280"/>
        <v>0</v>
      </c>
      <c r="S2987" s="12">
        <f t="shared" si="277"/>
        <v>42654.973703703698</v>
      </c>
      <c r="T2987" s="13">
        <f t="shared" si="278"/>
        <v>42674.166666666672</v>
      </c>
      <c r="U2987">
        <f t="shared" si="279"/>
        <v>2016</v>
      </c>
    </row>
    <row r="2988" spans="1:21" ht="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 s="9">
        <f t="shared" si="275"/>
        <v>106</v>
      </c>
      <c r="Q2988">
        <f t="shared" si="276"/>
        <v>45.21</v>
      </c>
      <c r="R2988">
        <f t="shared" si="280"/>
        <v>0</v>
      </c>
      <c r="S2988" s="12">
        <f t="shared" si="277"/>
        <v>42431.500069444446</v>
      </c>
      <c r="T2988" s="13">
        <f t="shared" si="278"/>
        <v>42491.458402777775</v>
      </c>
      <c r="U2988">
        <f t="shared" si="279"/>
        <v>2016</v>
      </c>
    </row>
    <row r="2989" spans="1:21" ht="60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 s="9">
        <f t="shared" si="275"/>
        <v>110</v>
      </c>
      <c r="Q2989">
        <f t="shared" si="276"/>
        <v>104.15</v>
      </c>
      <c r="R2989">
        <f t="shared" si="280"/>
        <v>0</v>
      </c>
      <c r="S2989" s="12">
        <f t="shared" si="277"/>
        <v>42627.307303240741</v>
      </c>
      <c r="T2989" s="13">
        <f t="shared" si="278"/>
        <v>42656</v>
      </c>
      <c r="U2989">
        <f t="shared" si="279"/>
        <v>2016</v>
      </c>
    </row>
    <row r="2990" spans="1:21" ht="60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 s="9">
        <f t="shared" si="275"/>
        <v>100</v>
      </c>
      <c r="Q2990">
        <f t="shared" si="276"/>
        <v>35.71</v>
      </c>
      <c r="R2990">
        <f t="shared" si="280"/>
        <v>0</v>
      </c>
      <c r="S2990" s="12">
        <f t="shared" si="277"/>
        <v>42511.362048611118</v>
      </c>
      <c r="T2990" s="13">
        <f t="shared" si="278"/>
        <v>42541.362048611118</v>
      </c>
      <c r="U2990">
        <f t="shared" si="279"/>
        <v>2016</v>
      </c>
    </row>
    <row r="2991" spans="1:2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 s="9">
        <f t="shared" si="275"/>
        <v>177</v>
      </c>
      <c r="Q2991">
        <f t="shared" si="276"/>
        <v>97</v>
      </c>
      <c r="R2991">
        <f t="shared" si="280"/>
        <v>0</v>
      </c>
      <c r="S2991" s="12">
        <f t="shared" si="277"/>
        <v>42337.02039351852</v>
      </c>
      <c r="T2991" s="13">
        <f t="shared" si="278"/>
        <v>42359.207638888889</v>
      </c>
      <c r="U2991">
        <f t="shared" si="279"/>
        <v>2015</v>
      </c>
    </row>
    <row r="2992" spans="1:21" ht="60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 s="9">
        <f t="shared" si="275"/>
        <v>100</v>
      </c>
      <c r="Q2992">
        <f t="shared" si="276"/>
        <v>370.37</v>
      </c>
      <c r="R2992">
        <f t="shared" si="280"/>
        <v>0</v>
      </c>
      <c r="S2992" s="12">
        <f t="shared" si="277"/>
        <v>42341.57430555555</v>
      </c>
      <c r="T2992" s="13">
        <f t="shared" si="278"/>
        <v>42376.57430555555</v>
      </c>
      <c r="U2992">
        <f t="shared" si="279"/>
        <v>2015</v>
      </c>
    </row>
    <row r="2993" spans="1:21" ht="60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 s="9">
        <f t="shared" si="275"/>
        <v>103</v>
      </c>
      <c r="Q2993">
        <f t="shared" si="276"/>
        <v>94.41</v>
      </c>
      <c r="R2993">
        <f t="shared" si="280"/>
        <v>0</v>
      </c>
      <c r="S2993" s="12">
        <f t="shared" si="277"/>
        <v>42740.837152777778</v>
      </c>
      <c r="T2993" s="13">
        <f t="shared" si="278"/>
        <v>42762.837152777778</v>
      </c>
      <c r="U2993">
        <f t="shared" si="279"/>
        <v>2017</v>
      </c>
    </row>
    <row r="2994" spans="1:21" ht="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 s="9">
        <f t="shared" si="275"/>
        <v>105</v>
      </c>
      <c r="Q2994">
        <f t="shared" si="276"/>
        <v>48.98</v>
      </c>
      <c r="R2994">
        <f t="shared" si="280"/>
        <v>0</v>
      </c>
      <c r="S2994" s="12">
        <f t="shared" si="277"/>
        <v>42622.767476851848</v>
      </c>
      <c r="T2994" s="13">
        <f t="shared" si="278"/>
        <v>42652.767476851848</v>
      </c>
      <c r="U2994">
        <f t="shared" si="279"/>
        <v>2016</v>
      </c>
    </row>
    <row r="2995" spans="1:2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 s="9">
        <f t="shared" si="275"/>
        <v>100</v>
      </c>
      <c r="Q2995">
        <f t="shared" si="276"/>
        <v>45.59</v>
      </c>
      <c r="R2995">
        <f t="shared" si="280"/>
        <v>0</v>
      </c>
      <c r="S2995" s="12">
        <f t="shared" si="277"/>
        <v>42390.838738425926</v>
      </c>
      <c r="T2995" s="13">
        <f t="shared" si="278"/>
        <v>42420.838738425926</v>
      </c>
      <c r="U2995">
        <f t="shared" si="279"/>
        <v>2016</v>
      </c>
    </row>
    <row r="2996" spans="1:21" ht="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 s="9">
        <f t="shared" si="275"/>
        <v>458</v>
      </c>
      <c r="Q2996">
        <f t="shared" si="276"/>
        <v>23.28</v>
      </c>
      <c r="R2996">
        <f t="shared" si="280"/>
        <v>1</v>
      </c>
      <c r="S2996" s="12">
        <f t="shared" si="277"/>
        <v>41885.478842592594</v>
      </c>
      <c r="T2996" s="13">
        <f t="shared" si="278"/>
        <v>41915.478842592594</v>
      </c>
      <c r="U2996">
        <f t="shared" si="279"/>
        <v>2014</v>
      </c>
    </row>
    <row r="2997" spans="1:21" ht="60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 s="9">
        <f t="shared" si="275"/>
        <v>105</v>
      </c>
      <c r="Q2997">
        <f t="shared" si="276"/>
        <v>63.23</v>
      </c>
      <c r="R2997">
        <f t="shared" si="280"/>
        <v>0</v>
      </c>
      <c r="S2997" s="12">
        <f t="shared" si="277"/>
        <v>42724.665173611109</v>
      </c>
      <c r="T2997" s="13">
        <f t="shared" si="278"/>
        <v>42754.665173611109</v>
      </c>
      <c r="U2997">
        <f t="shared" si="279"/>
        <v>2016</v>
      </c>
    </row>
    <row r="2998" spans="1:21" ht="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 s="9">
        <f t="shared" si="275"/>
        <v>172</v>
      </c>
      <c r="Q2998">
        <f t="shared" si="276"/>
        <v>153.52000000000001</v>
      </c>
      <c r="R2998">
        <f t="shared" si="280"/>
        <v>0</v>
      </c>
      <c r="S2998" s="12">
        <f t="shared" si="277"/>
        <v>42090.912500000006</v>
      </c>
      <c r="T2998" s="13">
        <f t="shared" si="278"/>
        <v>42150.912500000006</v>
      </c>
      <c r="U2998">
        <f t="shared" si="279"/>
        <v>2015</v>
      </c>
    </row>
    <row r="2999" spans="1:21" ht="60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 s="9">
        <f t="shared" si="275"/>
        <v>104</v>
      </c>
      <c r="Q2999">
        <f t="shared" si="276"/>
        <v>90.2</v>
      </c>
      <c r="R2999">
        <f t="shared" si="280"/>
        <v>0</v>
      </c>
      <c r="S2999" s="12">
        <f t="shared" si="277"/>
        <v>42775.733715277776</v>
      </c>
      <c r="T2999" s="13">
        <f t="shared" si="278"/>
        <v>42793.207638888889</v>
      </c>
      <c r="U2999">
        <f t="shared" si="279"/>
        <v>2017</v>
      </c>
    </row>
    <row r="3000" spans="1:21" ht="60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 s="9">
        <f t="shared" si="275"/>
        <v>103</v>
      </c>
      <c r="Q3000">
        <f t="shared" si="276"/>
        <v>118.97</v>
      </c>
      <c r="R3000">
        <f t="shared" si="280"/>
        <v>0</v>
      </c>
      <c r="S3000" s="12">
        <f t="shared" si="277"/>
        <v>41778.193622685183</v>
      </c>
      <c r="T3000" s="13">
        <f t="shared" si="278"/>
        <v>41806.184027777781</v>
      </c>
      <c r="U3000">
        <f t="shared" si="279"/>
        <v>2014</v>
      </c>
    </row>
    <row r="3001" spans="1:21" ht="60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 s="9">
        <f t="shared" si="275"/>
        <v>119</v>
      </c>
      <c r="Q3001">
        <f t="shared" si="276"/>
        <v>80.25</v>
      </c>
      <c r="R3001">
        <f t="shared" si="280"/>
        <v>0</v>
      </c>
      <c r="S3001" s="12">
        <f t="shared" si="277"/>
        <v>42780.740277777775</v>
      </c>
      <c r="T3001" s="13">
        <f t="shared" si="278"/>
        <v>42795.083333333328</v>
      </c>
      <c r="U3001">
        <f t="shared" si="279"/>
        <v>2017</v>
      </c>
    </row>
    <row r="3002" spans="1:21" ht="60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 s="9">
        <f t="shared" si="275"/>
        <v>100</v>
      </c>
      <c r="Q3002">
        <f t="shared" si="276"/>
        <v>62.5</v>
      </c>
      <c r="R3002">
        <f t="shared" si="280"/>
        <v>1</v>
      </c>
      <c r="S3002" s="12">
        <f t="shared" si="277"/>
        <v>42752.827199074076</v>
      </c>
      <c r="T3002" s="13">
        <f t="shared" si="278"/>
        <v>42766.75</v>
      </c>
      <c r="U3002">
        <f t="shared" si="279"/>
        <v>2017</v>
      </c>
    </row>
    <row r="3003" spans="1:21" ht="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 s="9">
        <f t="shared" si="275"/>
        <v>319</v>
      </c>
      <c r="Q3003">
        <f t="shared" si="276"/>
        <v>131.38</v>
      </c>
      <c r="R3003">
        <f t="shared" si="280"/>
        <v>0</v>
      </c>
      <c r="S3003" s="12">
        <f t="shared" si="277"/>
        <v>42534.895625000005</v>
      </c>
      <c r="T3003" s="13">
        <f t="shared" si="278"/>
        <v>42564.895625000005</v>
      </c>
      <c r="U3003">
        <f t="shared" si="279"/>
        <v>2016</v>
      </c>
    </row>
    <row r="3004" spans="1:21" ht="30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 s="9">
        <f t="shared" si="275"/>
        <v>109</v>
      </c>
      <c r="Q3004">
        <f t="shared" si="276"/>
        <v>73.03</v>
      </c>
      <c r="R3004">
        <f t="shared" si="280"/>
        <v>0</v>
      </c>
      <c r="S3004" s="12">
        <f t="shared" si="277"/>
        <v>41239.83625</v>
      </c>
      <c r="T3004" s="13">
        <f t="shared" si="278"/>
        <v>41269.83625</v>
      </c>
      <c r="U3004">
        <f t="shared" si="279"/>
        <v>2012</v>
      </c>
    </row>
    <row r="3005" spans="1:21" ht="60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 s="9">
        <f t="shared" si="275"/>
        <v>101</v>
      </c>
      <c r="Q3005">
        <f t="shared" si="276"/>
        <v>178.53</v>
      </c>
      <c r="R3005">
        <f t="shared" si="280"/>
        <v>0</v>
      </c>
      <c r="S3005" s="12">
        <f t="shared" si="277"/>
        <v>42398.849259259259</v>
      </c>
      <c r="T3005" s="13">
        <f t="shared" si="278"/>
        <v>42430.249305555553</v>
      </c>
      <c r="U3005">
        <f t="shared" si="279"/>
        <v>2016</v>
      </c>
    </row>
    <row r="3006" spans="1:21" ht="60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 s="9">
        <f t="shared" si="275"/>
        <v>113</v>
      </c>
      <c r="Q3006">
        <f t="shared" si="276"/>
        <v>162.91</v>
      </c>
      <c r="R3006">
        <f t="shared" si="280"/>
        <v>0</v>
      </c>
      <c r="S3006" s="12">
        <f t="shared" si="277"/>
        <v>41928.881064814814</v>
      </c>
      <c r="T3006" s="13">
        <f t="shared" si="278"/>
        <v>41958.922731481478</v>
      </c>
      <c r="U3006">
        <f t="shared" si="279"/>
        <v>2014</v>
      </c>
    </row>
    <row r="3007" spans="1:21" ht="60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 s="9">
        <f t="shared" si="275"/>
        <v>120</v>
      </c>
      <c r="Q3007">
        <f t="shared" si="276"/>
        <v>108.24</v>
      </c>
      <c r="R3007">
        <f t="shared" si="280"/>
        <v>0</v>
      </c>
      <c r="S3007" s="12">
        <f t="shared" si="277"/>
        <v>41888.674826388888</v>
      </c>
      <c r="T3007" s="13">
        <f t="shared" si="278"/>
        <v>41918.674826388888</v>
      </c>
      <c r="U3007">
        <f t="shared" si="279"/>
        <v>2014</v>
      </c>
    </row>
    <row r="3008" spans="1:21" ht="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 s="9">
        <f t="shared" si="275"/>
        <v>108</v>
      </c>
      <c r="Q3008">
        <f t="shared" si="276"/>
        <v>88.87</v>
      </c>
      <c r="R3008">
        <f t="shared" si="280"/>
        <v>0</v>
      </c>
      <c r="S3008" s="12">
        <f t="shared" si="277"/>
        <v>41957.756840277783</v>
      </c>
      <c r="T3008" s="13">
        <f t="shared" si="278"/>
        <v>41987.756840277783</v>
      </c>
      <c r="U3008">
        <f t="shared" si="279"/>
        <v>2014</v>
      </c>
    </row>
    <row r="3009" spans="1:21" ht="30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 s="9">
        <f t="shared" si="275"/>
        <v>180</v>
      </c>
      <c r="Q3009">
        <f t="shared" si="276"/>
        <v>54</v>
      </c>
      <c r="R3009">
        <f t="shared" si="280"/>
        <v>1</v>
      </c>
      <c r="S3009" s="12">
        <f t="shared" si="277"/>
        <v>42098.216238425928</v>
      </c>
      <c r="T3009" s="13">
        <f t="shared" si="278"/>
        <v>42119.216238425928</v>
      </c>
      <c r="U3009">
        <f t="shared" si="279"/>
        <v>2015</v>
      </c>
    </row>
    <row r="3010" spans="1:21" ht="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 s="9">
        <f t="shared" ref="P3010:P3073" si="281">ROUND(E3010/D3010*100,0)</f>
        <v>101</v>
      </c>
      <c r="Q3010">
        <f t="shared" ref="Q3010:Q3073" si="282">IFERROR(ROUND(E3010/L3010,2),0)</f>
        <v>116.73</v>
      </c>
      <c r="R3010">
        <f t="shared" si="280"/>
        <v>0</v>
      </c>
      <c r="S3010" s="12">
        <f t="shared" ref="S3010:S3073" si="283">(((J3010/60)/60)/24)+DATE(1970,1,1)</f>
        <v>42360.212025462963</v>
      </c>
      <c r="T3010" s="13">
        <f t="shared" ref="T3010:T3073" si="284">(((I3010/60)/60)/24)+DATE(1970,1,1)</f>
        <v>42390.212025462963</v>
      </c>
      <c r="U3010">
        <f t="shared" ref="U3010:U3073" si="285">YEAR(S3010)</f>
        <v>2015</v>
      </c>
    </row>
    <row r="3011" spans="1:21" ht="60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 s="9">
        <f t="shared" si="281"/>
        <v>120</v>
      </c>
      <c r="Q3011">
        <f t="shared" si="282"/>
        <v>233.9</v>
      </c>
      <c r="R3011">
        <f t="shared" si="280"/>
        <v>0</v>
      </c>
      <c r="S3011" s="12">
        <f t="shared" si="283"/>
        <v>41939.569907407407</v>
      </c>
      <c r="T3011" s="13">
        <f t="shared" si="284"/>
        <v>41969.611574074079</v>
      </c>
      <c r="U3011">
        <f t="shared" si="285"/>
        <v>2014</v>
      </c>
    </row>
    <row r="3012" spans="1:21" ht="60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 s="9">
        <f t="shared" si="281"/>
        <v>158</v>
      </c>
      <c r="Q3012">
        <f t="shared" si="282"/>
        <v>158</v>
      </c>
      <c r="R3012">
        <f t="shared" si="280"/>
        <v>0</v>
      </c>
      <c r="S3012" s="12">
        <f t="shared" si="283"/>
        <v>41996.832395833335</v>
      </c>
      <c r="T3012" s="13">
        <f t="shared" si="284"/>
        <v>42056.832395833335</v>
      </c>
      <c r="U3012">
        <f t="shared" si="285"/>
        <v>2014</v>
      </c>
    </row>
    <row r="3013" spans="1:21" ht="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 s="9">
        <f t="shared" si="281"/>
        <v>124</v>
      </c>
      <c r="Q3013">
        <f t="shared" si="282"/>
        <v>14.84</v>
      </c>
      <c r="R3013">
        <f t="shared" si="280"/>
        <v>1</v>
      </c>
      <c r="S3013" s="12">
        <f t="shared" si="283"/>
        <v>42334.468935185185</v>
      </c>
      <c r="T3013" s="13">
        <f t="shared" si="284"/>
        <v>42361.957638888889</v>
      </c>
      <c r="U3013">
        <f t="shared" si="285"/>
        <v>2015</v>
      </c>
    </row>
    <row r="3014" spans="1:21" ht="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 s="9">
        <f t="shared" si="281"/>
        <v>117</v>
      </c>
      <c r="Q3014">
        <f t="shared" si="282"/>
        <v>85.18</v>
      </c>
      <c r="R3014">
        <f t="shared" si="280"/>
        <v>0</v>
      </c>
      <c r="S3014" s="12">
        <f t="shared" si="283"/>
        <v>42024.702893518523</v>
      </c>
      <c r="T3014" s="13">
        <f t="shared" si="284"/>
        <v>42045.702893518523</v>
      </c>
      <c r="U3014">
        <f t="shared" si="285"/>
        <v>2015</v>
      </c>
    </row>
    <row r="3015" spans="1:21" ht="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 s="9">
        <f t="shared" si="281"/>
        <v>157</v>
      </c>
      <c r="Q3015">
        <f t="shared" si="282"/>
        <v>146.69</v>
      </c>
      <c r="R3015">
        <f t="shared" ref="R3015:R3046" si="286">IF(D3015&lt;1000,1,0)</f>
        <v>0</v>
      </c>
      <c r="S3015" s="12">
        <f t="shared" si="283"/>
        <v>42146.836215277777</v>
      </c>
      <c r="T3015" s="13">
        <f t="shared" si="284"/>
        <v>42176.836215277777</v>
      </c>
      <c r="U3015">
        <f t="shared" si="285"/>
        <v>2015</v>
      </c>
    </row>
    <row r="3016" spans="1:21" ht="60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 s="9">
        <f t="shared" si="281"/>
        <v>113</v>
      </c>
      <c r="Q3016">
        <f t="shared" si="282"/>
        <v>50.76</v>
      </c>
      <c r="R3016">
        <f t="shared" si="286"/>
        <v>0</v>
      </c>
      <c r="S3016" s="12">
        <f t="shared" si="283"/>
        <v>41920.123611111114</v>
      </c>
      <c r="T3016" s="13">
        <f t="shared" si="284"/>
        <v>41948.208333333336</v>
      </c>
      <c r="U3016">
        <f t="shared" si="285"/>
        <v>2014</v>
      </c>
    </row>
    <row r="3017" spans="1:21" ht="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 s="9">
        <f t="shared" si="281"/>
        <v>103</v>
      </c>
      <c r="Q3017">
        <f t="shared" si="282"/>
        <v>87.7</v>
      </c>
      <c r="R3017">
        <f t="shared" si="286"/>
        <v>0</v>
      </c>
      <c r="S3017" s="12">
        <f t="shared" si="283"/>
        <v>41785.72729166667</v>
      </c>
      <c r="T3017" s="13">
        <f t="shared" si="284"/>
        <v>41801.166666666664</v>
      </c>
      <c r="U3017">
        <f t="shared" si="285"/>
        <v>2014</v>
      </c>
    </row>
    <row r="3018" spans="1:21" ht="60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 s="9">
        <f t="shared" si="281"/>
        <v>103</v>
      </c>
      <c r="Q3018">
        <f t="shared" si="282"/>
        <v>242.28</v>
      </c>
      <c r="R3018">
        <f t="shared" si="286"/>
        <v>0</v>
      </c>
      <c r="S3018" s="12">
        <f t="shared" si="283"/>
        <v>41778.548055555555</v>
      </c>
      <c r="T3018" s="13">
        <f t="shared" si="284"/>
        <v>41838.548055555555</v>
      </c>
      <c r="U3018">
        <f t="shared" si="285"/>
        <v>2014</v>
      </c>
    </row>
    <row r="3019" spans="1:21" ht="60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 s="9">
        <f t="shared" si="281"/>
        <v>106</v>
      </c>
      <c r="Q3019">
        <f t="shared" si="282"/>
        <v>146.44999999999999</v>
      </c>
      <c r="R3019">
        <f t="shared" si="286"/>
        <v>0</v>
      </c>
      <c r="S3019" s="12">
        <f t="shared" si="283"/>
        <v>41841.850034722222</v>
      </c>
      <c r="T3019" s="13">
        <f t="shared" si="284"/>
        <v>41871.850034722222</v>
      </c>
      <c r="U3019">
        <f t="shared" si="285"/>
        <v>2014</v>
      </c>
    </row>
    <row r="3020" spans="1:21" ht="60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 s="9">
        <f t="shared" si="281"/>
        <v>101</v>
      </c>
      <c r="Q3020">
        <f t="shared" si="282"/>
        <v>103.17</v>
      </c>
      <c r="R3020">
        <f t="shared" si="286"/>
        <v>0</v>
      </c>
      <c r="S3020" s="12">
        <f t="shared" si="283"/>
        <v>42163.29833333334</v>
      </c>
      <c r="T3020" s="13">
        <f t="shared" si="284"/>
        <v>42205.916666666672</v>
      </c>
      <c r="U3020">
        <f t="shared" si="285"/>
        <v>2015</v>
      </c>
    </row>
    <row r="3021" spans="1:21" ht="60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 s="9">
        <f t="shared" si="281"/>
        <v>121</v>
      </c>
      <c r="Q3021">
        <f t="shared" si="282"/>
        <v>80.459999999999994</v>
      </c>
      <c r="R3021">
        <f t="shared" si="286"/>
        <v>0</v>
      </c>
      <c r="S3021" s="12">
        <f t="shared" si="283"/>
        <v>41758.833564814813</v>
      </c>
      <c r="T3021" s="13">
        <f t="shared" si="284"/>
        <v>41786.125</v>
      </c>
      <c r="U3021">
        <f t="shared" si="285"/>
        <v>2014</v>
      </c>
    </row>
    <row r="3022" spans="1:21" ht="60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 s="9">
        <f t="shared" si="281"/>
        <v>101</v>
      </c>
      <c r="Q3022">
        <f t="shared" si="282"/>
        <v>234.67</v>
      </c>
      <c r="R3022">
        <f t="shared" si="286"/>
        <v>0</v>
      </c>
      <c r="S3022" s="12">
        <f t="shared" si="283"/>
        <v>42170.846446759257</v>
      </c>
      <c r="T3022" s="13">
        <f t="shared" si="284"/>
        <v>42230.846446759257</v>
      </c>
      <c r="U3022">
        <f t="shared" si="285"/>
        <v>2015</v>
      </c>
    </row>
    <row r="3023" spans="1:21" ht="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 s="9">
        <f t="shared" si="281"/>
        <v>116</v>
      </c>
      <c r="Q3023">
        <f t="shared" si="282"/>
        <v>50.69</v>
      </c>
      <c r="R3023">
        <f t="shared" si="286"/>
        <v>0</v>
      </c>
      <c r="S3023" s="12">
        <f t="shared" si="283"/>
        <v>42660.618854166663</v>
      </c>
      <c r="T3023" s="13">
        <f t="shared" si="284"/>
        <v>42696.249305555553</v>
      </c>
      <c r="U3023">
        <f t="shared" si="285"/>
        <v>2016</v>
      </c>
    </row>
    <row r="3024" spans="1:21" ht="60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 s="9">
        <f t="shared" si="281"/>
        <v>101</v>
      </c>
      <c r="Q3024">
        <f t="shared" si="282"/>
        <v>162.71</v>
      </c>
      <c r="R3024">
        <f t="shared" si="286"/>
        <v>0</v>
      </c>
      <c r="S3024" s="12">
        <f t="shared" si="283"/>
        <v>42564.95380787037</v>
      </c>
      <c r="T3024" s="13">
        <f t="shared" si="284"/>
        <v>42609.95380787037</v>
      </c>
      <c r="U3024">
        <f t="shared" si="285"/>
        <v>2016</v>
      </c>
    </row>
    <row r="3025" spans="1:21" ht="60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 s="9">
        <f t="shared" si="281"/>
        <v>103</v>
      </c>
      <c r="Q3025">
        <f t="shared" si="282"/>
        <v>120.17</v>
      </c>
      <c r="R3025">
        <f t="shared" si="286"/>
        <v>1</v>
      </c>
      <c r="S3025" s="12">
        <f t="shared" si="283"/>
        <v>42121.675763888896</v>
      </c>
      <c r="T3025" s="13">
        <f t="shared" si="284"/>
        <v>42166.675763888896</v>
      </c>
      <c r="U3025">
        <f t="shared" si="285"/>
        <v>2015</v>
      </c>
    </row>
    <row r="3026" spans="1:21" ht="60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 s="9">
        <f t="shared" si="281"/>
        <v>246</v>
      </c>
      <c r="Q3026">
        <f t="shared" si="282"/>
        <v>67.7</v>
      </c>
      <c r="R3026">
        <f t="shared" si="286"/>
        <v>0</v>
      </c>
      <c r="S3026" s="12">
        <f t="shared" si="283"/>
        <v>41158.993923611109</v>
      </c>
      <c r="T3026" s="13">
        <f t="shared" si="284"/>
        <v>41188.993923611109</v>
      </c>
      <c r="U3026">
        <f t="shared" si="285"/>
        <v>2012</v>
      </c>
    </row>
    <row r="3027" spans="1:21" ht="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 s="9">
        <f t="shared" si="281"/>
        <v>302</v>
      </c>
      <c r="Q3027">
        <f t="shared" si="282"/>
        <v>52.1</v>
      </c>
      <c r="R3027">
        <f t="shared" si="286"/>
        <v>0</v>
      </c>
      <c r="S3027" s="12">
        <f t="shared" si="283"/>
        <v>41761.509409722225</v>
      </c>
      <c r="T3027" s="13">
        <f t="shared" si="284"/>
        <v>41789.666666666664</v>
      </c>
      <c r="U3027">
        <f t="shared" si="285"/>
        <v>2014</v>
      </c>
    </row>
    <row r="3028" spans="1:21" ht="60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 s="9">
        <f t="shared" si="281"/>
        <v>143</v>
      </c>
      <c r="Q3028">
        <f t="shared" si="282"/>
        <v>51.6</v>
      </c>
      <c r="R3028">
        <f t="shared" si="286"/>
        <v>1</v>
      </c>
      <c r="S3028" s="12">
        <f t="shared" si="283"/>
        <v>42783.459398148145</v>
      </c>
      <c r="T3028" s="13">
        <f t="shared" si="284"/>
        <v>42797.459398148145</v>
      </c>
      <c r="U3028">
        <f t="shared" si="285"/>
        <v>2017</v>
      </c>
    </row>
    <row r="3029" spans="1:21" ht="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 s="9">
        <f t="shared" si="281"/>
        <v>131</v>
      </c>
      <c r="Q3029">
        <f t="shared" si="282"/>
        <v>164.3</v>
      </c>
      <c r="R3029">
        <f t="shared" si="286"/>
        <v>0</v>
      </c>
      <c r="S3029" s="12">
        <f t="shared" si="283"/>
        <v>42053.704293981486</v>
      </c>
      <c r="T3029" s="13">
        <f t="shared" si="284"/>
        <v>42083.662627314814</v>
      </c>
      <c r="U3029">
        <f t="shared" si="285"/>
        <v>2015</v>
      </c>
    </row>
    <row r="3030" spans="1:21" ht="30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 s="9">
        <f t="shared" si="281"/>
        <v>168</v>
      </c>
      <c r="Q3030">
        <f t="shared" si="282"/>
        <v>84.86</v>
      </c>
      <c r="R3030">
        <f t="shared" si="286"/>
        <v>0</v>
      </c>
      <c r="S3030" s="12">
        <f t="shared" si="283"/>
        <v>42567.264178240745</v>
      </c>
      <c r="T3030" s="13">
        <f t="shared" si="284"/>
        <v>42597.264178240745</v>
      </c>
      <c r="U3030">
        <f t="shared" si="285"/>
        <v>2016</v>
      </c>
    </row>
    <row r="3031" spans="1:21" ht="60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 s="9">
        <f t="shared" si="281"/>
        <v>110</v>
      </c>
      <c r="Q3031">
        <f t="shared" si="282"/>
        <v>94.55</v>
      </c>
      <c r="R3031">
        <f t="shared" si="286"/>
        <v>0</v>
      </c>
      <c r="S3031" s="12">
        <f t="shared" si="283"/>
        <v>41932.708877314813</v>
      </c>
      <c r="T3031" s="13">
        <f t="shared" si="284"/>
        <v>41961.190972222219</v>
      </c>
      <c r="U3031">
        <f t="shared" si="285"/>
        <v>2014</v>
      </c>
    </row>
    <row r="3032" spans="1:21" ht="60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 s="9">
        <f t="shared" si="281"/>
        <v>107</v>
      </c>
      <c r="Q3032">
        <f t="shared" si="282"/>
        <v>45.54</v>
      </c>
      <c r="R3032">
        <f t="shared" si="286"/>
        <v>0</v>
      </c>
      <c r="S3032" s="12">
        <f t="shared" si="283"/>
        <v>42233.747349537036</v>
      </c>
      <c r="T3032" s="13">
        <f t="shared" si="284"/>
        <v>42263.747349537036</v>
      </c>
      <c r="U3032">
        <f t="shared" si="285"/>
        <v>2015</v>
      </c>
    </row>
    <row r="3033" spans="1:21" ht="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 s="9">
        <f t="shared" si="281"/>
        <v>100</v>
      </c>
      <c r="Q3033">
        <f t="shared" si="282"/>
        <v>51.72</v>
      </c>
      <c r="R3033">
        <f t="shared" si="286"/>
        <v>0</v>
      </c>
      <c r="S3033" s="12">
        <f t="shared" si="283"/>
        <v>42597.882488425923</v>
      </c>
      <c r="T3033" s="13">
        <f t="shared" si="284"/>
        <v>42657.882488425923</v>
      </c>
      <c r="U3033">
        <f t="shared" si="285"/>
        <v>2016</v>
      </c>
    </row>
    <row r="3034" spans="1:21" ht="60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 s="9">
        <f t="shared" si="281"/>
        <v>127</v>
      </c>
      <c r="Q3034">
        <f t="shared" si="282"/>
        <v>50.88</v>
      </c>
      <c r="R3034">
        <f t="shared" si="286"/>
        <v>0</v>
      </c>
      <c r="S3034" s="12">
        <f t="shared" si="283"/>
        <v>42228.044664351852</v>
      </c>
      <c r="T3034" s="13">
        <f t="shared" si="284"/>
        <v>42258.044664351852</v>
      </c>
      <c r="U3034">
        <f t="shared" si="285"/>
        <v>2015</v>
      </c>
    </row>
    <row r="3035" spans="1:21" ht="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 s="9">
        <f t="shared" si="281"/>
        <v>147</v>
      </c>
      <c r="Q3035">
        <f t="shared" si="282"/>
        <v>191.13</v>
      </c>
      <c r="R3035">
        <f t="shared" si="286"/>
        <v>0</v>
      </c>
      <c r="S3035" s="12">
        <f t="shared" si="283"/>
        <v>42570.110243055555</v>
      </c>
      <c r="T3035" s="13">
        <f t="shared" si="284"/>
        <v>42600.110243055555</v>
      </c>
      <c r="U3035">
        <f t="shared" si="285"/>
        <v>2016</v>
      </c>
    </row>
    <row r="3036" spans="1:21" ht="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 s="9">
        <f t="shared" si="281"/>
        <v>113</v>
      </c>
      <c r="Q3036">
        <f t="shared" si="282"/>
        <v>89.31</v>
      </c>
      <c r="R3036">
        <f t="shared" si="286"/>
        <v>0</v>
      </c>
      <c r="S3036" s="12">
        <f t="shared" si="283"/>
        <v>42644.535358796296</v>
      </c>
      <c r="T3036" s="13">
        <f t="shared" si="284"/>
        <v>42675.165972222225</v>
      </c>
      <c r="U3036">
        <f t="shared" si="285"/>
        <v>2016</v>
      </c>
    </row>
    <row r="3037" spans="1:21" ht="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 s="9">
        <f t="shared" si="281"/>
        <v>109</v>
      </c>
      <c r="Q3037">
        <f t="shared" si="282"/>
        <v>88.59</v>
      </c>
      <c r="R3037">
        <f t="shared" si="286"/>
        <v>0</v>
      </c>
      <c r="S3037" s="12">
        <f t="shared" si="283"/>
        <v>41368.560289351852</v>
      </c>
      <c r="T3037" s="13">
        <f t="shared" si="284"/>
        <v>41398.560289351852</v>
      </c>
      <c r="U3037">
        <f t="shared" si="285"/>
        <v>2013</v>
      </c>
    </row>
    <row r="3038" spans="1:21" ht="60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 s="9">
        <f t="shared" si="281"/>
        <v>127</v>
      </c>
      <c r="Q3038">
        <f t="shared" si="282"/>
        <v>96.3</v>
      </c>
      <c r="R3038">
        <f t="shared" si="286"/>
        <v>0</v>
      </c>
      <c r="S3038" s="12">
        <f t="shared" si="283"/>
        <v>41466.785231481481</v>
      </c>
      <c r="T3038" s="13">
        <f t="shared" si="284"/>
        <v>41502.499305555553</v>
      </c>
      <c r="U3038">
        <f t="shared" si="285"/>
        <v>2013</v>
      </c>
    </row>
    <row r="3039" spans="1:21" ht="60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 s="9">
        <f t="shared" si="281"/>
        <v>213</v>
      </c>
      <c r="Q3039">
        <f t="shared" si="282"/>
        <v>33.31</v>
      </c>
      <c r="R3039">
        <f t="shared" si="286"/>
        <v>1</v>
      </c>
      <c r="S3039" s="12">
        <f t="shared" si="283"/>
        <v>40378.893206018518</v>
      </c>
      <c r="T3039" s="13">
        <f t="shared" si="284"/>
        <v>40453.207638888889</v>
      </c>
      <c r="U3039">
        <f t="shared" si="285"/>
        <v>2010</v>
      </c>
    </row>
    <row r="3040" spans="1:21" ht="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 s="9">
        <f t="shared" si="281"/>
        <v>101</v>
      </c>
      <c r="Q3040">
        <f t="shared" si="282"/>
        <v>37.22</v>
      </c>
      <c r="R3040">
        <f t="shared" si="286"/>
        <v>0</v>
      </c>
      <c r="S3040" s="12">
        <f t="shared" si="283"/>
        <v>42373.252280092594</v>
      </c>
      <c r="T3040" s="13">
        <f t="shared" si="284"/>
        <v>42433.252280092594</v>
      </c>
      <c r="U3040">
        <f t="shared" si="285"/>
        <v>2016</v>
      </c>
    </row>
    <row r="3041" spans="1:21" ht="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 s="9">
        <f t="shared" si="281"/>
        <v>109</v>
      </c>
      <c r="Q3041">
        <f t="shared" si="282"/>
        <v>92.13</v>
      </c>
      <c r="R3041">
        <f t="shared" si="286"/>
        <v>0</v>
      </c>
      <c r="S3041" s="12">
        <f t="shared" si="283"/>
        <v>41610.794421296298</v>
      </c>
      <c r="T3041" s="13">
        <f t="shared" si="284"/>
        <v>41637.332638888889</v>
      </c>
      <c r="U3041">
        <f t="shared" si="285"/>
        <v>2013</v>
      </c>
    </row>
    <row r="3042" spans="1:21" ht="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 s="9">
        <f t="shared" si="281"/>
        <v>108</v>
      </c>
      <c r="Q3042">
        <f t="shared" si="282"/>
        <v>76.790000000000006</v>
      </c>
      <c r="R3042">
        <f t="shared" si="286"/>
        <v>0</v>
      </c>
      <c r="S3042" s="12">
        <f t="shared" si="283"/>
        <v>42177.791909722218</v>
      </c>
      <c r="T3042" s="13">
        <f t="shared" si="284"/>
        <v>42181.958333333328</v>
      </c>
      <c r="U3042">
        <f t="shared" si="285"/>
        <v>2015</v>
      </c>
    </row>
    <row r="3043" spans="1:21" ht="30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 s="9">
        <f t="shared" si="281"/>
        <v>110</v>
      </c>
      <c r="Q3043">
        <f t="shared" si="282"/>
        <v>96.53</v>
      </c>
      <c r="R3043">
        <f t="shared" si="286"/>
        <v>0</v>
      </c>
      <c r="S3043" s="12">
        <f t="shared" si="283"/>
        <v>42359.868611111116</v>
      </c>
      <c r="T3043" s="13">
        <f t="shared" si="284"/>
        <v>42389.868611111116</v>
      </c>
      <c r="U3043">
        <f t="shared" si="285"/>
        <v>2015</v>
      </c>
    </row>
    <row r="3044" spans="1:21" ht="60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 s="9">
        <f t="shared" si="281"/>
        <v>128</v>
      </c>
      <c r="Q3044">
        <f t="shared" si="282"/>
        <v>51.89</v>
      </c>
      <c r="R3044">
        <f t="shared" si="286"/>
        <v>0</v>
      </c>
      <c r="S3044" s="12">
        <f t="shared" si="283"/>
        <v>42253.688043981485</v>
      </c>
      <c r="T3044" s="13">
        <f t="shared" si="284"/>
        <v>42283.688043981485</v>
      </c>
      <c r="U3044">
        <f t="shared" si="285"/>
        <v>2015</v>
      </c>
    </row>
    <row r="3045" spans="1:21" ht="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 s="9">
        <f t="shared" si="281"/>
        <v>110</v>
      </c>
      <c r="Q3045">
        <f t="shared" si="282"/>
        <v>128.91</v>
      </c>
      <c r="R3045">
        <f t="shared" si="286"/>
        <v>0</v>
      </c>
      <c r="S3045" s="12">
        <f t="shared" si="283"/>
        <v>42083.070590277777</v>
      </c>
      <c r="T3045" s="13">
        <f t="shared" si="284"/>
        <v>42110.118055555555</v>
      </c>
      <c r="U3045">
        <f t="shared" si="285"/>
        <v>2015</v>
      </c>
    </row>
    <row r="3046" spans="1:21" ht="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 s="9">
        <f t="shared" si="281"/>
        <v>109</v>
      </c>
      <c r="Q3046">
        <f t="shared" si="282"/>
        <v>84.11</v>
      </c>
      <c r="R3046">
        <f t="shared" si="286"/>
        <v>0</v>
      </c>
      <c r="S3046" s="12">
        <f t="shared" si="283"/>
        <v>42387.7268287037</v>
      </c>
      <c r="T3046" s="13">
        <f t="shared" si="284"/>
        <v>42402.7268287037</v>
      </c>
      <c r="U3046">
        <f t="shared" si="285"/>
        <v>2016</v>
      </c>
    </row>
    <row r="3047" spans="1:21" ht="60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 s="9">
        <f t="shared" si="281"/>
        <v>133</v>
      </c>
      <c r="Q3047">
        <f t="shared" si="282"/>
        <v>82.94</v>
      </c>
      <c r="R3047">
        <f t="shared" ref="R3047:R3078" si="287">IF(D3047&lt;1000,1,0)</f>
        <v>0</v>
      </c>
      <c r="S3047" s="12">
        <f t="shared" si="283"/>
        <v>41843.155729166669</v>
      </c>
      <c r="T3047" s="13">
        <f t="shared" si="284"/>
        <v>41873.155729166669</v>
      </c>
      <c r="U3047">
        <f t="shared" si="285"/>
        <v>2014</v>
      </c>
    </row>
    <row r="3048" spans="1:21" ht="60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 s="9">
        <f t="shared" si="281"/>
        <v>191</v>
      </c>
      <c r="Q3048">
        <f t="shared" si="282"/>
        <v>259.95</v>
      </c>
      <c r="R3048">
        <f t="shared" si="287"/>
        <v>0</v>
      </c>
      <c r="S3048" s="12">
        <f t="shared" si="283"/>
        <v>41862.803078703706</v>
      </c>
      <c r="T3048" s="13">
        <f t="shared" si="284"/>
        <v>41892.202777777777</v>
      </c>
      <c r="U3048">
        <f t="shared" si="285"/>
        <v>2014</v>
      </c>
    </row>
    <row r="3049" spans="1:21" ht="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 s="9">
        <f t="shared" si="281"/>
        <v>149</v>
      </c>
      <c r="Q3049">
        <f t="shared" si="282"/>
        <v>37.25</v>
      </c>
      <c r="R3049">
        <f t="shared" si="287"/>
        <v>1</v>
      </c>
      <c r="S3049" s="12">
        <f t="shared" si="283"/>
        <v>42443.989050925928</v>
      </c>
      <c r="T3049" s="13">
        <f t="shared" si="284"/>
        <v>42487.552777777775</v>
      </c>
      <c r="U3049">
        <f t="shared" si="285"/>
        <v>2016</v>
      </c>
    </row>
    <row r="3050" spans="1:21" ht="60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 s="9">
        <f t="shared" si="281"/>
        <v>166</v>
      </c>
      <c r="Q3050">
        <f t="shared" si="282"/>
        <v>177.02</v>
      </c>
      <c r="R3050">
        <f t="shared" si="287"/>
        <v>0</v>
      </c>
      <c r="S3050" s="12">
        <f t="shared" si="283"/>
        <v>41975.901180555549</v>
      </c>
      <c r="T3050" s="13">
        <f t="shared" si="284"/>
        <v>42004.890277777777</v>
      </c>
      <c r="U3050">
        <f t="shared" si="285"/>
        <v>2014</v>
      </c>
    </row>
    <row r="3051" spans="1:21" ht="60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 s="9">
        <f t="shared" si="281"/>
        <v>107</v>
      </c>
      <c r="Q3051">
        <f t="shared" si="282"/>
        <v>74.069999999999993</v>
      </c>
      <c r="R3051">
        <f t="shared" si="287"/>
        <v>0</v>
      </c>
      <c r="S3051" s="12">
        <f t="shared" si="283"/>
        <v>42139.014525462961</v>
      </c>
      <c r="T3051" s="13">
        <f t="shared" si="284"/>
        <v>42169.014525462961</v>
      </c>
      <c r="U3051">
        <f t="shared" si="285"/>
        <v>2015</v>
      </c>
    </row>
    <row r="3052" spans="1:21" ht="30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 s="9">
        <f t="shared" si="281"/>
        <v>106</v>
      </c>
      <c r="Q3052">
        <f t="shared" si="282"/>
        <v>70.67</v>
      </c>
      <c r="R3052">
        <f t="shared" si="287"/>
        <v>1</v>
      </c>
      <c r="S3052" s="12">
        <f t="shared" si="283"/>
        <v>42465.16851851852</v>
      </c>
      <c r="T3052" s="13">
        <f t="shared" si="284"/>
        <v>42495.16851851852</v>
      </c>
      <c r="U3052">
        <f t="shared" si="285"/>
        <v>2016</v>
      </c>
    </row>
    <row r="3053" spans="1:21" ht="60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 s="9">
        <f t="shared" si="281"/>
        <v>24</v>
      </c>
      <c r="Q3053">
        <f t="shared" si="282"/>
        <v>23.63</v>
      </c>
      <c r="R3053">
        <f t="shared" si="287"/>
        <v>0</v>
      </c>
      <c r="S3053" s="12">
        <f t="shared" si="283"/>
        <v>42744.416030092587</v>
      </c>
      <c r="T3053" s="13">
        <f t="shared" si="284"/>
        <v>42774.416030092587</v>
      </c>
      <c r="U3053">
        <f t="shared" si="285"/>
        <v>2017</v>
      </c>
    </row>
    <row r="3054" spans="1:21" ht="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 s="9">
        <f t="shared" si="281"/>
        <v>0</v>
      </c>
      <c r="Q3054">
        <f t="shared" si="282"/>
        <v>37.5</v>
      </c>
      <c r="R3054">
        <f t="shared" si="287"/>
        <v>0</v>
      </c>
      <c r="S3054" s="12">
        <f t="shared" si="283"/>
        <v>42122.670069444444</v>
      </c>
      <c r="T3054" s="13">
        <f t="shared" si="284"/>
        <v>42152.665972222225</v>
      </c>
      <c r="U3054">
        <f t="shared" si="285"/>
        <v>2015</v>
      </c>
    </row>
    <row r="3055" spans="1:21" ht="60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 s="9">
        <f t="shared" si="281"/>
        <v>0</v>
      </c>
      <c r="Q3055">
        <f t="shared" si="282"/>
        <v>13.33</v>
      </c>
      <c r="R3055">
        <f t="shared" si="287"/>
        <v>0</v>
      </c>
      <c r="S3055" s="12">
        <f t="shared" si="283"/>
        <v>41862.761724537035</v>
      </c>
      <c r="T3055" s="13">
        <f t="shared" si="284"/>
        <v>41914.165972222225</v>
      </c>
      <c r="U3055">
        <f t="shared" si="285"/>
        <v>2014</v>
      </c>
    </row>
    <row r="3056" spans="1:21" ht="60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 t="s">
        <v>7235</v>
      </c>
      <c r="M3056" t="b">
        <v>0</v>
      </c>
      <c r="N3056" t="s">
        <v>8273</v>
      </c>
      <c r="O3056" t="s">
        <v>8313</v>
      </c>
      <c r="P3056" s="9">
        <f t="shared" si="281"/>
        <v>0</v>
      </c>
      <c r="Q3056">
        <f t="shared" si="282"/>
        <v>0</v>
      </c>
      <c r="R3056">
        <f t="shared" si="287"/>
        <v>1</v>
      </c>
      <c r="S3056" s="12">
        <f t="shared" si="283"/>
        <v>42027.832800925928</v>
      </c>
      <c r="T3056" s="13">
        <f t="shared" si="284"/>
        <v>42065.044444444444</v>
      </c>
      <c r="U3056">
        <f t="shared" si="285"/>
        <v>2015</v>
      </c>
    </row>
    <row r="3057" spans="1:21" ht="60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 s="9">
        <f t="shared" si="281"/>
        <v>0</v>
      </c>
      <c r="Q3057">
        <f t="shared" si="282"/>
        <v>1</v>
      </c>
      <c r="R3057">
        <f t="shared" si="287"/>
        <v>0</v>
      </c>
      <c r="S3057" s="12">
        <f t="shared" si="283"/>
        <v>41953.95821759259</v>
      </c>
      <c r="T3057" s="13">
        <f t="shared" si="284"/>
        <v>42013.95821759259</v>
      </c>
      <c r="U3057">
        <f t="shared" si="285"/>
        <v>2014</v>
      </c>
    </row>
    <row r="3058" spans="1:21" ht="60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 t="s">
        <v>7235</v>
      </c>
      <c r="M3058" t="b">
        <v>0</v>
      </c>
      <c r="N3058" t="s">
        <v>8273</v>
      </c>
      <c r="O3058" t="s">
        <v>8313</v>
      </c>
      <c r="P3058" s="9">
        <f t="shared" si="281"/>
        <v>0</v>
      </c>
      <c r="Q3058">
        <f t="shared" si="282"/>
        <v>0</v>
      </c>
      <c r="R3058">
        <f t="shared" si="287"/>
        <v>0</v>
      </c>
      <c r="S3058" s="12">
        <f t="shared" si="283"/>
        <v>41851.636388888888</v>
      </c>
      <c r="T3058" s="13">
        <f t="shared" si="284"/>
        <v>41911.636388888888</v>
      </c>
      <c r="U3058">
        <f t="shared" si="285"/>
        <v>2014</v>
      </c>
    </row>
    <row r="3059" spans="1:21" ht="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 t="s">
        <v>7235</v>
      </c>
      <c r="M3059" t="b">
        <v>0</v>
      </c>
      <c r="N3059" t="s">
        <v>8273</v>
      </c>
      <c r="O3059" t="s">
        <v>8313</v>
      </c>
      <c r="P3059" s="9">
        <f t="shared" si="281"/>
        <v>0</v>
      </c>
      <c r="Q3059">
        <f t="shared" si="282"/>
        <v>0</v>
      </c>
      <c r="R3059">
        <f t="shared" si="287"/>
        <v>0</v>
      </c>
      <c r="S3059" s="12">
        <f t="shared" si="283"/>
        <v>42433.650590277779</v>
      </c>
      <c r="T3059" s="13">
        <f t="shared" si="284"/>
        <v>42463.608923611115</v>
      </c>
      <c r="U3059">
        <f t="shared" si="285"/>
        <v>2016</v>
      </c>
    </row>
    <row r="3060" spans="1:21" ht="60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 s="9">
        <f t="shared" si="281"/>
        <v>0</v>
      </c>
      <c r="Q3060">
        <f t="shared" si="282"/>
        <v>1</v>
      </c>
      <c r="R3060">
        <f t="shared" si="287"/>
        <v>0</v>
      </c>
      <c r="S3060" s="12">
        <f t="shared" si="283"/>
        <v>42460.374305555553</v>
      </c>
      <c r="T3060" s="13">
        <f t="shared" si="284"/>
        <v>42510.374305555553</v>
      </c>
      <c r="U3060">
        <f t="shared" si="285"/>
        <v>2016</v>
      </c>
    </row>
    <row r="3061" spans="1:21" ht="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 s="9">
        <f t="shared" si="281"/>
        <v>3</v>
      </c>
      <c r="Q3061">
        <f t="shared" si="282"/>
        <v>41</v>
      </c>
      <c r="R3061">
        <f t="shared" si="287"/>
        <v>0</v>
      </c>
      <c r="S3061" s="12">
        <f t="shared" si="283"/>
        <v>41829.935717592591</v>
      </c>
      <c r="T3061" s="13">
        <f t="shared" si="284"/>
        <v>41859.935717592591</v>
      </c>
      <c r="U3061">
        <f t="shared" si="285"/>
        <v>2014</v>
      </c>
    </row>
    <row r="3062" spans="1:21" ht="30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 s="9">
        <f t="shared" si="281"/>
        <v>0</v>
      </c>
      <c r="Q3062">
        <f t="shared" si="282"/>
        <v>55.83</v>
      </c>
      <c r="R3062">
        <f t="shared" si="287"/>
        <v>0</v>
      </c>
      <c r="S3062" s="12">
        <f t="shared" si="283"/>
        <v>42245.274699074071</v>
      </c>
      <c r="T3062" s="13">
        <f t="shared" si="284"/>
        <v>42275.274699074071</v>
      </c>
      <c r="U3062">
        <f t="shared" si="285"/>
        <v>2015</v>
      </c>
    </row>
    <row r="3063" spans="1:2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 t="s">
        <v>7235</v>
      </c>
      <c r="M3063" t="b">
        <v>0</v>
      </c>
      <c r="N3063" t="s">
        <v>8273</v>
      </c>
      <c r="O3063" t="s">
        <v>8313</v>
      </c>
      <c r="P3063" s="9">
        <f t="shared" si="281"/>
        <v>0</v>
      </c>
      <c r="Q3063">
        <f t="shared" si="282"/>
        <v>0</v>
      </c>
      <c r="R3063">
        <f t="shared" si="287"/>
        <v>0</v>
      </c>
      <c r="S3063" s="12">
        <f t="shared" si="283"/>
        <v>41834.784120370372</v>
      </c>
      <c r="T3063" s="13">
        <f t="shared" si="284"/>
        <v>41864.784120370372</v>
      </c>
      <c r="U3063">
        <f t="shared" si="285"/>
        <v>2014</v>
      </c>
    </row>
    <row r="3064" spans="1:21" ht="60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 s="9">
        <f t="shared" si="281"/>
        <v>67</v>
      </c>
      <c r="Q3064">
        <f t="shared" si="282"/>
        <v>99.76</v>
      </c>
      <c r="R3064">
        <f t="shared" si="287"/>
        <v>0</v>
      </c>
      <c r="S3064" s="12">
        <f t="shared" si="283"/>
        <v>42248.535787037035</v>
      </c>
      <c r="T3064" s="13">
        <f t="shared" si="284"/>
        <v>42277.75</v>
      </c>
      <c r="U3064">
        <f t="shared" si="285"/>
        <v>2015</v>
      </c>
    </row>
    <row r="3065" spans="1:21" ht="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 s="9">
        <f t="shared" si="281"/>
        <v>20</v>
      </c>
      <c r="Q3065">
        <f t="shared" si="282"/>
        <v>25.52</v>
      </c>
      <c r="R3065">
        <f t="shared" si="287"/>
        <v>0</v>
      </c>
      <c r="S3065" s="12">
        <f t="shared" si="283"/>
        <v>42630.922893518517</v>
      </c>
      <c r="T3065" s="13">
        <f t="shared" si="284"/>
        <v>42665.922893518517</v>
      </c>
      <c r="U3065">
        <f t="shared" si="285"/>
        <v>2016</v>
      </c>
    </row>
    <row r="3066" spans="1:21" ht="30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 s="9">
        <f t="shared" si="281"/>
        <v>11</v>
      </c>
      <c r="Q3066">
        <f t="shared" si="282"/>
        <v>117.65</v>
      </c>
      <c r="R3066">
        <f t="shared" si="287"/>
        <v>0</v>
      </c>
      <c r="S3066" s="12">
        <f t="shared" si="283"/>
        <v>42299.130162037036</v>
      </c>
      <c r="T3066" s="13">
        <f t="shared" si="284"/>
        <v>42330.290972222225</v>
      </c>
      <c r="U3066">
        <f t="shared" si="285"/>
        <v>2015</v>
      </c>
    </row>
    <row r="3067" spans="1:21" ht="60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 s="9">
        <f t="shared" si="281"/>
        <v>0</v>
      </c>
      <c r="Q3067">
        <f t="shared" si="282"/>
        <v>5</v>
      </c>
      <c r="R3067">
        <f t="shared" si="287"/>
        <v>0</v>
      </c>
      <c r="S3067" s="12">
        <f t="shared" si="283"/>
        <v>41825.055231481485</v>
      </c>
      <c r="T3067" s="13">
        <f t="shared" si="284"/>
        <v>41850.055231481485</v>
      </c>
      <c r="U3067">
        <f t="shared" si="285"/>
        <v>2014</v>
      </c>
    </row>
    <row r="3068" spans="1:21" ht="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 s="9">
        <f t="shared" si="281"/>
        <v>12</v>
      </c>
      <c r="Q3068">
        <f t="shared" si="282"/>
        <v>2796.67</v>
      </c>
      <c r="R3068">
        <f t="shared" si="287"/>
        <v>0</v>
      </c>
      <c r="S3068" s="12">
        <f t="shared" si="283"/>
        <v>42531.228437500002</v>
      </c>
      <c r="T3068" s="13">
        <f t="shared" si="284"/>
        <v>42561.228437500002</v>
      </c>
      <c r="U3068">
        <f t="shared" si="285"/>
        <v>2016</v>
      </c>
    </row>
    <row r="3069" spans="1:21" ht="60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 s="9">
        <f t="shared" si="281"/>
        <v>3</v>
      </c>
      <c r="Q3069">
        <f t="shared" si="282"/>
        <v>200</v>
      </c>
      <c r="R3069">
        <f t="shared" si="287"/>
        <v>0</v>
      </c>
      <c r="S3069" s="12">
        <f t="shared" si="283"/>
        <v>42226.938414351855</v>
      </c>
      <c r="T3069" s="13">
        <f t="shared" si="284"/>
        <v>42256.938414351855</v>
      </c>
      <c r="U3069">
        <f t="shared" si="285"/>
        <v>2015</v>
      </c>
    </row>
    <row r="3070" spans="1:21" ht="60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 s="9">
        <f t="shared" si="281"/>
        <v>0</v>
      </c>
      <c r="Q3070">
        <f t="shared" si="282"/>
        <v>87.5</v>
      </c>
      <c r="R3070">
        <f t="shared" si="287"/>
        <v>0</v>
      </c>
      <c r="S3070" s="12">
        <f t="shared" si="283"/>
        <v>42263.691574074073</v>
      </c>
      <c r="T3070" s="13">
        <f t="shared" si="284"/>
        <v>42293.691574074073</v>
      </c>
      <c r="U3070">
        <f t="shared" si="285"/>
        <v>2015</v>
      </c>
    </row>
    <row r="3071" spans="1:21" ht="60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 s="9">
        <f t="shared" si="281"/>
        <v>14</v>
      </c>
      <c r="Q3071">
        <f t="shared" si="282"/>
        <v>20.14</v>
      </c>
      <c r="R3071">
        <f t="shared" si="287"/>
        <v>0</v>
      </c>
      <c r="S3071" s="12">
        <f t="shared" si="283"/>
        <v>41957.833726851852</v>
      </c>
      <c r="T3071" s="13">
        <f t="shared" si="284"/>
        <v>41987.833726851852</v>
      </c>
      <c r="U3071">
        <f t="shared" si="285"/>
        <v>2014</v>
      </c>
    </row>
    <row r="3072" spans="1:21" ht="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 s="9">
        <f t="shared" si="281"/>
        <v>3</v>
      </c>
      <c r="Q3072">
        <f t="shared" si="282"/>
        <v>20.88</v>
      </c>
      <c r="R3072">
        <f t="shared" si="287"/>
        <v>0</v>
      </c>
      <c r="S3072" s="12">
        <f t="shared" si="283"/>
        <v>42690.733437499999</v>
      </c>
      <c r="T3072" s="13">
        <f t="shared" si="284"/>
        <v>42711.733437499999</v>
      </c>
      <c r="U3072">
        <f t="shared" si="285"/>
        <v>2016</v>
      </c>
    </row>
    <row r="3073" spans="1:21" ht="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 s="9">
        <f t="shared" si="281"/>
        <v>60</v>
      </c>
      <c r="Q3073">
        <f t="shared" si="282"/>
        <v>61.31</v>
      </c>
      <c r="R3073">
        <f t="shared" si="287"/>
        <v>0</v>
      </c>
      <c r="S3073" s="12">
        <f t="shared" si="283"/>
        <v>42097.732418981483</v>
      </c>
      <c r="T3073" s="13">
        <f t="shared" si="284"/>
        <v>42115.249305555553</v>
      </c>
      <c r="U3073">
        <f t="shared" si="285"/>
        <v>2015</v>
      </c>
    </row>
    <row r="3074" spans="1:21" ht="60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 s="9">
        <f t="shared" ref="P3074:P3137" si="288">ROUND(E3074/D3074*100,0)</f>
        <v>0</v>
      </c>
      <c r="Q3074">
        <f t="shared" ref="Q3074:Q3137" si="289">IFERROR(ROUND(E3074/L3074,2),0)</f>
        <v>1</v>
      </c>
      <c r="R3074">
        <f t="shared" si="287"/>
        <v>0</v>
      </c>
      <c r="S3074" s="12">
        <f t="shared" ref="S3074:S3137" si="290">(((J3074/60)/60)/24)+DATE(1970,1,1)</f>
        <v>42658.690532407403</v>
      </c>
      <c r="T3074" s="13">
        <f t="shared" ref="T3074:T3137" si="291">(((I3074/60)/60)/24)+DATE(1970,1,1)</f>
        <v>42673.073611111111</v>
      </c>
      <c r="U3074">
        <f t="shared" ref="U3074:U3137" si="292">YEAR(S3074)</f>
        <v>2016</v>
      </c>
    </row>
    <row r="3075" spans="1:21" ht="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 s="9">
        <f t="shared" si="288"/>
        <v>0</v>
      </c>
      <c r="Q3075">
        <f t="shared" si="289"/>
        <v>92.14</v>
      </c>
      <c r="R3075">
        <f t="shared" si="287"/>
        <v>0</v>
      </c>
      <c r="S3075" s="12">
        <f t="shared" si="290"/>
        <v>42111.684027777781</v>
      </c>
      <c r="T3075" s="13">
        <f t="shared" si="291"/>
        <v>42169.804861111115</v>
      </c>
      <c r="U3075">
        <f t="shared" si="292"/>
        <v>2015</v>
      </c>
    </row>
    <row r="3076" spans="1:21" ht="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 s="9">
        <f t="shared" si="288"/>
        <v>0</v>
      </c>
      <c r="Q3076">
        <f t="shared" si="289"/>
        <v>7.33</v>
      </c>
      <c r="R3076">
        <f t="shared" si="287"/>
        <v>0</v>
      </c>
      <c r="S3076" s="12">
        <f t="shared" si="290"/>
        <v>42409.571284722217</v>
      </c>
      <c r="T3076" s="13">
        <f t="shared" si="291"/>
        <v>42439.571284722217</v>
      </c>
      <c r="U3076">
        <f t="shared" si="292"/>
        <v>2016</v>
      </c>
    </row>
    <row r="3077" spans="1:21" ht="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 s="9">
        <f t="shared" si="288"/>
        <v>9</v>
      </c>
      <c r="Q3077">
        <f t="shared" si="289"/>
        <v>64.8</v>
      </c>
      <c r="R3077">
        <f t="shared" si="287"/>
        <v>0</v>
      </c>
      <c r="S3077" s="12">
        <f t="shared" si="290"/>
        <v>42551.102314814809</v>
      </c>
      <c r="T3077" s="13">
        <f t="shared" si="291"/>
        <v>42601.102314814809</v>
      </c>
      <c r="U3077">
        <f t="shared" si="292"/>
        <v>2016</v>
      </c>
    </row>
    <row r="3078" spans="1:21" ht="30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 s="9">
        <f t="shared" si="288"/>
        <v>15</v>
      </c>
      <c r="Q3078">
        <f t="shared" si="289"/>
        <v>30.12</v>
      </c>
      <c r="R3078">
        <f t="shared" si="287"/>
        <v>0</v>
      </c>
      <c r="S3078" s="12">
        <f t="shared" si="290"/>
        <v>42226.651886574073</v>
      </c>
      <c r="T3078" s="13">
        <f t="shared" si="291"/>
        <v>42286.651886574073</v>
      </c>
      <c r="U3078">
        <f t="shared" si="292"/>
        <v>2015</v>
      </c>
    </row>
    <row r="3079" spans="1:21" ht="60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 s="9">
        <f t="shared" si="288"/>
        <v>0</v>
      </c>
      <c r="Q3079">
        <f t="shared" si="289"/>
        <v>52.5</v>
      </c>
      <c r="R3079">
        <f t="shared" ref="R3079:R3110" si="293">IF(D3079&lt;1000,1,0)</f>
        <v>0</v>
      </c>
      <c r="S3079" s="12">
        <f t="shared" si="290"/>
        <v>42766.956921296296</v>
      </c>
      <c r="T3079" s="13">
        <f t="shared" si="291"/>
        <v>42796.956921296296</v>
      </c>
      <c r="U3079">
        <f t="shared" si="292"/>
        <v>2017</v>
      </c>
    </row>
    <row r="3080" spans="1:21" ht="60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 s="9">
        <f t="shared" si="288"/>
        <v>0</v>
      </c>
      <c r="Q3080">
        <f t="shared" si="289"/>
        <v>23.67</v>
      </c>
      <c r="R3080">
        <f t="shared" si="293"/>
        <v>0</v>
      </c>
      <c r="S3080" s="12">
        <f t="shared" si="290"/>
        <v>42031.138831018514</v>
      </c>
      <c r="T3080" s="13">
        <f t="shared" si="291"/>
        <v>42061.138831018514</v>
      </c>
      <c r="U3080">
        <f t="shared" si="292"/>
        <v>2015</v>
      </c>
    </row>
    <row r="3081" spans="1:21" ht="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 s="9">
        <f t="shared" si="288"/>
        <v>1</v>
      </c>
      <c r="Q3081">
        <f t="shared" si="289"/>
        <v>415.78</v>
      </c>
      <c r="R3081">
        <f t="shared" si="293"/>
        <v>0</v>
      </c>
      <c r="S3081" s="12">
        <f t="shared" si="290"/>
        <v>42055.713368055556</v>
      </c>
      <c r="T3081" s="13">
        <f t="shared" si="291"/>
        <v>42085.671701388885</v>
      </c>
      <c r="U3081">
        <f t="shared" si="292"/>
        <v>2015</v>
      </c>
    </row>
    <row r="3082" spans="1:21" ht="60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 s="9">
        <f t="shared" si="288"/>
        <v>0</v>
      </c>
      <c r="Q3082">
        <f t="shared" si="289"/>
        <v>53.71</v>
      </c>
      <c r="R3082">
        <f t="shared" si="293"/>
        <v>0</v>
      </c>
      <c r="S3082" s="12">
        <f t="shared" si="290"/>
        <v>41940.028287037036</v>
      </c>
      <c r="T3082" s="13">
        <f t="shared" si="291"/>
        <v>42000.0699537037</v>
      </c>
      <c r="U3082">
        <f t="shared" si="292"/>
        <v>2014</v>
      </c>
    </row>
    <row r="3083" spans="1:21" ht="60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 s="9">
        <f t="shared" si="288"/>
        <v>0</v>
      </c>
      <c r="Q3083">
        <f t="shared" si="289"/>
        <v>420.6</v>
      </c>
      <c r="R3083">
        <f t="shared" si="293"/>
        <v>0</v>
      </c>
      <c r="S3083" s="12">
        <f t="shared" si="290"/>
        <v>42237.181608796294</v>
      </c>
      <c r="T3083" s="13">
        <f t="shared" si="291"/>
        <v>42267.181608796294</v>
      </c>
      <c r="U3083">
        <f t="shared" si="292"/>
        <v>2015</v>
      </c>
    </row>
    <row r="3084" spans="1:21" ht="60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 t="s">
        <v>7235</v>
      </c>
      <c r="M3084" t="b">
        <v>0</v>
      </c>
      <c r="N3084" t="s">
        <v>8273</v>
      </c>
      <c r="O3084" t="s">
        <v>8313</v>
      </c>
      <c r="P3084" s="9">
        <f t="shared" si="288"/>
        <v>0</v>
      </c>
      <c r="Q3084">
        <f t="shared" si="289"/>
        <v>0</v>
      </c>
      <c r="R3084">
        <f t="shared" si="293"/>
        <v>0</v>
      </c>
      <c r="S3084" s="12">
        <f t="shared" si="290"/>
        <v>42293.922986111109</v>
      </c>
      <c r="T3084" s="13">
        <f t="shared" si="291"/>
        <v>42323.96465277778</v>
      </c>
      <c r="U3084">
        <f t="shared" si="292"/>
        <v>2015</v>
      </c>
    </row>
    <row r="3085" spans="1:21" ht="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 s="9">
        <f t="shared" si="288"/>
        <v>0</v>
      </c>
      <c r="Q3085">
        <f t="shared" si="289"/>
        <v>18.670000000000002</v>
      </c>
      <c r="R3085">
        <f t="shared" si="293"/>
        <v>0</v>
      </c>
      <c r="S3085" s="12">
        <f t="shared" si="290"/>
        <v>41853.563402777778</v>
      </c>
      <c r="T3085" s="13">
        <f t="shared" si="291"/>
        <v>41883.208333333336</v>
      </c>
      <c r="U3085">
        <f t="shared" si="292"/>
        <v>2014</v>
      </c>
    </row>
    <row r="3086" spans="1:21" ht="60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 s="9">
        <f t="shared" si="288"/>
        <v>12</v>
      </c>
      <c r="Q3086">
        <f t="shared" si="289"/>
        <v>78.33</v>
      </c>
      <c r="R3086">
        <f t="shared" si="293"/>
        <v>0</v>
      </c>
      <c r="S3086" s="12">
        <f t="shared" si="290"/>
        <v>42100.723738425921</v>
      </c>
      <c r="T3086" s="13">
        <f t="shared" si="291"/>
        <v>42129.783333333333</v>
      </c>
      <c r="U3086">
        <f t="shared" si="292"/>
        <v>2015</v>
      </c>
    </row>
    <row r="3087" spans="1:21" ht="60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 s="9">
        <f t="shared" si="288"/>
        <v>2</v>
      </c>
      <c r="Q3087">
        <f t="shared" si="289"/>
        <v>67.78</v>
      </c>
      <c r="R3087">
        <f t="shared" si="293"/>
        <v>0</v>
      </c>
      <c r="S3087" s="12">
        <f t="shared" si="290"/>
        <v>42246.883784722217</v>
      </c>
      <c r="T3087" s="13">
        <f t="shared" si="291"/>
        <v>42276.883784722217</v>
      </c>
      <c r="U3087">
        <f t="shared" si="292"/>
        <v>2015</v>
      </c>
    </row>
    <row r="3088" spans="1:21" ht="60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 s="9">
        <f t="shared" si="288"/>
        <v>0</v>
      </c>
      <c r="Q3088">
        <f t="shared" si="289"/>
        <v>16.670000000000002</v>
      </c>
      <c r="R3088">
        <f t="shared" si="293"/>
        <v>0</v>
      </c>
      <c r="S3088" s="12">
        <f t="shared" si="290"/>
        <v>42173.67082175926</v>
      </c>
      <c r="T3088" s="13">
        <f t="shared" si="291"/>
        <v>42233.67082175926</v>
      </c>
      <c r="U3088">
        <f t="shared" si="292"/>
        <v>2015</v>
      </c>
    </row>
    <row r="3089" spans="1:21" ht="60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 s="9">
        <f t="shared" si="288"/>
        <v>1</v>
      </c>
      <c r="Q3089">
        <f t="shared" si="289"/>
        <v>62.5</v>
      </c>
      <c r="R3089">
        <f t="shared" si="293"/>
        <v>0</v>
      </c>
      <c r="S3089" s="12">
        <f t="shared" si="290"/>
        <v>42665.150347222225</v>
      </c>
      <c r="T3089" s="13">
        <f t="shared" si="291"/>
        <v>42725.192013888889</v>
      </c>
      <c r="U3089">
        <f t="shared" si="292"/>
        <v>2016</v>
      </c>
    </row>
    <row r="3090" spans="1:21" ht="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 s="9">
        <f t="shared" si="288"/>
        <v>0</v>
      </c>
      <c r="Q3090">
        <f t="shared" si="289"/>
        <v>42</v>
      </c>
      <c r="R3090">
        <f t="shared" si="293"/>
        <v>0</v>
      </c>
      <c r="S3090" s="12">
        <f t="shared" si="290"/>
        <v>41981.57230324074</v>
      </c>
      <c r="T3090" s="13">
        <f t="shared" si="291"/>
        <v>42012.570138888885</v>
      </c>
      <c r="U3090">
        <f t="shared" si="292"/>
        <v>2014</v>
      </c>
    </row>
    <row r="3091" spans="1:21" ht="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 s="9">
        <f t="shared" si="288"/>
        <v>23</v>
      </c>
      <c r="Q3091">
        <f t="shared" si="289"/>
        <v>130.09</v>
      </c>
      <c r="R3091">
        <f t="shared" si="293"/>
        <v>0</v>
      </c>
      <c r="S3091" s="12">
        <f t="shared" si="290"/>
        <v>42528.542627314819</v>
      </c>
      <c r="T3091" s="13">
        <f t="shared" si="291"/>
        <v>42560.082638888889</v>
      </c>
      <c r="U3091">
        <f t="shared" si="292"/>
        <v>2016</v>
      </c>
    </row>
    <row r="3092" spans="1:21" ht="60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 s="9">
        <f t="shared" si="288"/>
        <v>5</v>
      </c>
      <c r="Q3092">
        <f t="shared" si="289"/>
        <v>1270.22</v>
      </c>
      <c r="R3092">
        <f t="shared" si="293"/>
        <v>0</v>
      </c>
      <c r="S3092" s="12">
        <f t="shared" si="290"/>
        <v>42065.818807870368</v>
      </c>
      <c r="T3092" s="13">
        <f t="shared" si="291"/>
        <v>42125.777141203704</v>
      </c>
      <c r="U3092">
        <f t="shared" si="292"/>
        <v>2015</v>
      </c>
    </row>
    <row r="3093" spans="1:21" ht="60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 s="9">
        <f t="shared" si="288"/>
        <v>16</v>
      </c>
      <c r="Q3093">
        <f t="shared" si="289"/>
        <v>88.44</v>
      </c>
      <c r="R3093">
        <f t="shared" si="293"/>
        <v>0</v>
      </c>
      <c r="S3093" s="12">
        <f t="shared" si="290"/>
        <v>42566.948414351849</v>
      </c>
      <c r="T3093" s="13">
        <f t="shared" si="291"/>
        <v>42596.948414351849</v>
      </c>
      <c r="U3093">
        <f t="shared" si="292"/>
        <v>2016</v>
      </c>
    </row>
    <row r="3094" spans="1:21" ht="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 s="9">
        <f t="shared" si="288"/>
        <v>1</v>
      </c>
      <c r="Q3094">
        <f t="shared" si="289"/>
        <v>56.34</v>
      </c>
      <c r="R3094">
        <f t="shared" si="293"/>
        <v>0</v>
      </c>
      <c r="S3094" s="12">
        <f t="shared" si="290"/>
        <v>42255.619351851856</v>
      </c>
      <c r="T3094" s="13">
        <f t="shared" si="291"/>
        <v>42292.916666666672</v>
      </c>
      <c r="U3094">
        <f t="shared" si="292"/>
        <v>2015</v>
      </c>
    </row>
    <row r="3095" spans="1:21" ht="60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 s="9">
        <f t="shared" si="288"/>
        <v>23</v>
      </c>
      <c r="Q3095">
        <f t="shared" si="289"/>
        <v>53.53</v>
      </c>
      <c r="R3095">
        <f t="shared" si="293"/>
        <v>0</v>
      </c>
      <c r="S3095" s="12">
        <f t="shared" si="290"/>
        <v>41760.909039351849</v>
      </c>
      <c r="T3095" s="13">
        <f t="shared" si="291"/>
        <v>41791.165972222225</v>
      </c>
      <c r="U3095">
        <f t="shared" si="292"/>
        <v>2014</v>
      </c>
    </row>
    <row r="3096" spans="1:21" ht="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 s="9">
        <f t="shared" si="288"/>
        <v>0</v>
      </c>
      <c r="Q3096">
        <f t="shared" si="289"/>
        <v>25</v>
      </c>
      <c r="R3096">
        <f t="shared" si="293"/>
        <v>0</v>
      </c>
      <c r="S3096" s="12">
        <f t="shared" si="290"/>
        <v>42207.795787037037</v>
      </c>
      <c r="T3096" s="13">
        <f t="shared" si="291"/>
        <v>42267.795787037037</v>
      </c>
      <c r="U3096">
        <f t="shared" si="292"/>
        <v>2015</v>
      </c>
    </row>
    <row r="3097" spans="1:21" ht="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 s="9">
        <f t="shared" si="288"/>
        <v>0</v>
      </c>
      <c r="Q3097">
        <f t="shared" si="289"/>
        <v>50</v>
      </c>
      <c r="R3097">
        <f t="shared" si="293"/>
        <v>0</v>
      </c>
      <c r="S3097" s="12">
        <f t="shared" si="290"/>
        <v>42523.025231481486</v>
      </c>
      <c r="T3097" s="13">
        <f t="shared" si="291"/>
        <v>42583.025231481486</v>
      </c>
      <c r="U3097">
        <f t="shared" si="292"/>
        <v>2016</v>
      </c>
    </row>
    <row r="3098" spans="1:21" ht="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 s="9">
        <f t="shared" si="288"/>
        <v>4</v>
      </c>
      <c r="Q3098">
        <f t="shared" si="289"/>
        <v>56.79</v>
      </c>
      <c r="R3098">
        <f t="shared" si="293"/>
        <v>0</v>
      </c>
      <c r="S3098" s="12">
        <f t="shared" si="290"/>
        <v>42114.825532407413</v>
      </c>
      <c r="T3098" s="13">
        <f t="shared" si="291"/>
        <v>42144.825532407413</v>
      </c>
      <c r="U3098">
        <f t="shared" si="292"/>
        <v>2015</v>
      </c>
    </row>
    <row r="3099" spans="1:21" ht="60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 s="9">
        <f t="shared" si="288"/>
        <v>17</v>
      </c>
      <c r="Q3099">
        <f t="shared" si="289"/>
        <v>40.83</v>
      </c>
      <c r="R3099">
        <f t="shared" si="293"/>
        <v>0</v>
      </c>
      <c r="S3099" s="12">
        <f t="shared" si="290"/>
        <v>42629.503483796296</v>
      </c>
      <c r="T3099" s="13">
        <f t="shared" si="291"/>
        <v>42650.583333333328</v>
      </c>
      <c r="U3099">
        <f t="shared" si="292"/>
        <v>2016</v>
      </c>
    </row>
    <row r="3100" spans="1:21" ht="60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 s="9">
        <f t="shared" si="288"/>
        <v>4</v>
      </c>
      <c r="Q3100">
        <f t="shared" si="289"/>
        <v>65.11</v>
      </c>
      <c r="R3100">
        <f t="shared" si="293"/>
        <v>0</v>
      </c>
      <c r="S3100" s="12">
        <f t="shared" si="290"/>
        <v>42359.792233796295</v>
      </c>
      <c r="T3100" s="13">
        <f t="shared" si="291"/>
        <v>42408.01180555555</v>
      </c>
      <c r="U3100">
        <f t="shared" si="292"/>
        <v>2015</v>
      </c>
    </row>
    <row r="3101" spans="1:21" ht="60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 s="9">
        <f t="shared" si="288"/>
        <v>14</v>
      </c>
      <c r="Q3101">
        <f t="shared" si="289"/>
        <v>55.6</v>
      </c>
      <c r="R3101">
        <f t="shared" si="293"/>
        <v>0</v>
      </c>
      <c r="S3101" s="12">
        <f t="shared" si="290"/>
        <v>42382.189710648148</v>
      </c>
      <c r="T3101" s="13">
        <f t="shared" si="291"/>
        <v>42412.189710648148</v>
      </c>
      <c r="U3101">
        <f t="shared" si="292"/>
        <v>2016</v>
      </c>
    </row>
    <row r="3102" spans="1:21" ht="60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 s="9">
        <f t="shared" si="288"/>
        <v>15</v>
      </c>
      <c r="Q3102">
        <f t="shared" si="289"/>
        <v>140.54</v>
      </c>
      <c r="R3102">
        <f t="shared" si="293"/>
        <v>0</v>
      </c>
      <c r="S3102" s="12">
        <f t="shared" si="290"/>
        <v>41902.622395833336</v>
      </c>
      <c r="T3102" s="13">
        <f t="shared" si="291"/>
        <v>41932.622395833336</v>
      </c>
      <c r="U3102">
        <f t="shared" si="292"/>
        <v>2014</v>
      </c>
    </row>
    <row r="3103" spans="1:21" ht="60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 s="9">
        <f t="shared" si="288"/>
        <v>12</v>
      </c>
      <c r="Q3103">
        <f t="shared" si="289"/>
        <v>25</v>
      </c>
      <c r="R3103">
        <f t="shared" si="293"/>
        <v>0</v>
      </c>
      <c r="S3103" s="12">
        <f t="shared" si="290"/>
        <v>42171.383530092593</v>
      </c>
      <c r="T3103" s="13">
        <f t="shared" si="291"/>
        <v>42201.330555555556</v>
      </c>
      <c r="U3103">
        <f t="shared" si="292"/>
        <v>2015</v>
      </c>
    </row>
    <row r="3104" spans="1:21" ht="60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 s="9">
        <f t="shared" si="288"/>
        <v>39</v>
      </c>
      <c r="Q3104">
        <f t="shared" si="289"/>
        <v>69.53</v>
      </c>
      <c r="R3104">
        <f t="shared" si="293"/>
        <v>0</v>
      </c>
      <c r="S3104" s="12">
        <f t="shared" si="290"/>
        <v>42555.340486111112</v>
      </c>
      <c r="T3104" s="13">
        <f t="shared" si="291"/>
        <v>42605.340486111112</v>
      </c>
      <c r="U3104">
        <f t="shared" si="292"/>
        <v>2016</v>
      </c>
    </row>
    <row r="3105" spans="1:21" ht="30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 s="9">
        <f t="shared" si="288"/>
        <v>0</v>
      </c>
      <c r="Q3105">
        <f t="shared" si="289"/>
        <v>5.5</v>
      </c>
      <c r="R3105">
        <f t="shared" si="293"/>
        <v>0</v>
      </c>
      <c r="S3105" s="12">
        <f t="shared" si="290"/>
        <v>42107.156319444446</v>
      </c>
      <c r="T3105" s="13">
        <f t="shared" si="291"/>
        <v>42167.156319444446</v>
      </c>
      <c r="U3105">
        <f t="shared" si="292"/>
        <v>2015</v>
      </c>
    </row>
    <row r="3106" spans="1:21" ht="60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 s="9">
        <f t="shared" si="288"/>
        <v>30</v>
      </c>
      <c r="Q3106">
        <f t="shared" si="289"/>
        <v>237</v>
      </c>
      <c r="R3106">
        <f t="shared" si="293"/>
        <v>0</v>
      </c>
      <c r="S3106" s="12">
        <f t="shared" si="290"/>
        <v>42006.908692129626</v>
      </c>
      <c r="T3106" s="13">
        <f t="shared" si="291"/>
        <v>42038.083333333328</v>
      </c>
      <c r="U3106">
        <f t="shared" si="292"/>
        <v>2015</v>
      </c>
    </row>
    <row r="3107" spans="1:21" ht="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 s="9">
        <f t="shared" si="288"/>
        <v>42</v>
      </c>
      <c r="Q3107">
        <f t="shared" si="289"/>
        <v>79.87</v>
      </c>
      <c r="R3107">
        <f t="shared" si="293"/>
        <v>0</v>
      </c>
      <c r="S3107" s="12">
        <f t="shared" si="290"/>
        <v>41876.718935185185</v>
      </c>
      <c r="T3107" s="13">
        <f t="shared" si="291"/>
        <v>41931.208333333336</v>
      </c>
      <c r="U3107">
        <f t="shared" si="292"/>
        <v>2014</v>
      </c>
    </row>
    <row r="3108" spans="1:21" ht="60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 s="9">
        <f t="shared" si="288"/>
        <v>4</v>
      </c>
      <c r="Q3108">
        <f t="shared" si="289"/>
        <v>10.25</v>
      </c>
      <c r="R3108">
        <f t="shared" si="293"/>
        <v>0</v>
      </c>
      <c r="S3108" s="12">
        <f t="shared" si="290"/>
        <v>42241.429120370376</v>
      </c>
      <c r="T3108" s="13">
        <f t="shared" si="291"/>
        <v>42263.916666666672</v>
      </c>
      <c r="U3108">
        <f t="shared" si="292"/>
        <v>2015</v>
      </c>
    </row>
    <row r="3109" spans="1:21" ht="60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 s="9">
        <f t="shared" si="288"/>
        <v>20</v>
      </c>
      <c r="Q3109">
        <f t="shared" si="289"/>
        <v>272.58999999999997</v>
      </c>
      <c r="R3109">
        <f t="shared" si="293"/>
        <v>0</v>
      </c>
      <c r="S3109" s="12">
        <f t="shared" si="290"/>
        <v>42128.814247685179</v>
      </c>
      <c r="T3109" s="13">
        <f t="shared" si="291"/>
        <v>42135.814247685179</v>
      </c>
      <c r="U3109">
        <f t="shared" si="292"/>
        <v>2015</v>
      </c>
    </row>
    <row r="3110" spans="1:21" ht="30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 s="9">
        <f t="shared" si="288"/>
        <v>0</v>
      </c>
      <c r="Q3110">
        <f t="shared" si="289"/>
        <v>13</v>
      </c>
      <c r="R3110">
        <f t="shared" si="293"/>
        <v>0</v>
      </c>
      <c r="S3110" s="12">
        <f t="shared" si="290"/>
        <v>42062.680486111116</v>
      </c>
      <c r="T3110" s="13">
        <f t="shared" si="291"/>
        <v>42122.638819444444</v>
      </c>
      <c r="U3110">
        <f t="shared" si="292"/>
        <v>2015</v>
      </c>
    </row>
    <row r="3111" spans="1:21" ht="60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 s="9">
        <f t="shared" si="288"/>
        <v>25</v>
      </c>
      <c r="Q3111">
        <f t="shared" si="289"/>
        <v>58.18</v>
      </c>
      <c r="R3111">
        <f t="shared" ref="R3111:R3129" si="294">IF(D3111&lt;1000,1,0)</f>
        <v>0</v>
      </c>
      <c r="S3111" s="12">
        <f t="shared" si="290"/>
        <v>41844.125115740739</v>
      </c>
      <c r="T3111" s="13">
        <f t="shared" si="291"/>
        <v>41879.125115740739</v>
      </c>
      <c r="U3111">
        <f t="shared" si="292"/>
        <v>2014</v>
      </c>
    </row>
    <row r="3112" spans="1:21" ht="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 s="9">
        <f t="shared" si="288"/>
        <v>0</v>
      </c>
      <c r="Q3112">
        <f t="shared" si="289"/>
        <v>10</v>
      </c>
      <c r="R3112">
        <f t="shared" si="294"/>
        <v>0</v>
      </c>
      <c r="S3112" s="12">
        <f t="shared" si="290"/>
        <v>42745.031469907408</v>
      </c>
      <c r="T3112" s="13">
        <f t="shared" si="291"/>
        <v>42785.031469907408</v>
      </c>
      <c r="U3112">
        <f t="shared" si="292"/>
        <v>2017</v>
      </c>
    </row>
    <row r="3113" spans="1:21" ht="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 s="9">
        <f t="shared" si="288"/>
        <v>27</v>
      </c>
      <c r="Q3113">
        <f t="shared" si="289"/>
        <v>70.11</v>
      </c>
      <c r="R3113">
        <f t="shared" si="294"/>
        <v>0</v>
      </c>
      <c r="S3113" s="12">
        <f t="shared" si="290"/>
        <v>41885.595138888886</v>
      </c>
      <c r="T3113" s="13">
        <f t="shared" si="291"/>
        <v>41916.595138888886</v>
      </c>
      <c r="U3113">
        <f t="shared" si="292"/>
        <v>2014</v>
      </c>
    </row>
    <row r="3114" spans="1:21" ht="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 s="9">
        <f t="shared" si="288"/>
        <v>5</v>
      </c>
      <c r="Q3114">
        <f t="shared" si="289"/>
        <v>57.89</v>
      </c>
      <c r="R3114">
        <f t="shared" si="294"/>
        <v>0</v>
      </c>
      <c r="S3114" s="12">
        <f t="shared" si="290"/>
        <v>42615.121921296297</v>
      </c>
      <c r="T3114" s="13">
        <f t="shared" si="291"/>
        <v>42675.121921296297</v>
      </c>
      <c r="U3114">
        <f t="shared" si="292"/>
        <v>2016</v>
      </c>
    </row>
    <row r="3115" spans="1:21" ht="60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 s="9">
        <f t="shared" si="288"/>
        <v>4</v>
      </c>
      <c r="Q3115">
        <f t="shared" si="289"/>
        <v>125.27</v>
      </c>
      <c r="R3115">
        <f t="shared" si="294"/>
        <v>0</v>
      </c>
      <c r="S3115" s="12">
        <f t="shared" si="290"/>
        <v>42081.731273148151</v>
      </c>
      <c r="T3115" s="13">
        <f t="shared" si="291"/>
        <v>42111.731273148151</v>
      </c>
      <c r="U3115">
        <f t="shared" si="292"/>
        <v>2015</v>
      </c>
    </row>
    <row r="3116" spans="1:21" ht="60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 t="s">
        <v>7235</v>
      </c>
      <c r="M3116" t="b">
        <v>0</v>
      </c>
      <c r="N3116" t="s">
        <v>8273</v>
      </c>
      <c r="O3116" t="s">
        <v>8313</v>
      </c>
      <c r="P3116" s="9">
        <f t="shared" si="288"/>
        <v>0</v>
      </c>
      <c r="Q3116">
        <f t="shared" si="289"/>
        <v>0</v>
      </c>
      <c r="R3116">
        <f t="shared" si="294"/>
        <v>0</v>
      </c>
      <c r="S3116" s="12">
        <f t="shared" si="290"/>
        <v>41843.632523148146</v>
      </c>
      <c r="T3116" s="13">
        <f t="shared" si="291"/>
        <v>41903.632523148146</v>
      </c>
      <c r="U3116">
        <f t="shared" si="292"/>
        <v>2014</v>
      </c>
    </row>
    <row r="3117" spans="1:21" ht="60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 s="9">
        <f t="shared" si="288"/>
        <v>3</v>
      </c>
      <c r="Q3117">
        <f t="shared" si="289"/>
        <v>300</v>
      </c>
      <c r="R3117">
        <f t="shared" si="294"/>
        <v>0</v>
      </c>
      <c r="S3117" s="12">
        <f t="shared" si="290"/>
        <v>42496.447071759263</v>
      </c>
      <c r="T3117" s="13">
        <f t="shared" si="291"/>
        <v>42526.447071759263</v>
      </c>
      <c r="U3117">
        <f t="shared" si="292"/>
        <v>2016</v>
      </c>
    </row>
    <row r="3118" spans="1:21" ht="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 s="9">
        <f t="shared" si="288"/>
        <v>57</v>
      </c>
      <c r="Q3118">
        <f t="shared" si="289"/>
        <v>43</v>
      </c>
      <c r="R3118">
        <f t="shared" si="294"/>
        <v>1</v>
      </c>
      <c r="S3118" s="12">
        <f t="shared" si="290"/>
        <v>42081.515335648146</v>
      </c>
      <c r="T3118" s="13">
        <f t="shared" si="291"/>
        <v>42095.515335648146</v>
      </c>
      <c r="U3118">
        <f t="shared" si="292"/>
        <v>2015</v>
      </c>
    </row>
    <row r="3119" spans="1:21" ht="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 s="9">
        <f t="shared" si="288"/>
        <v>0</v>
      </c>
      <c r="Q3119">
        <f t="shared" si="289"/>
        <v>1</v>
      </c>
      <c r="R3119">
        <f t="shared" si="294"/>
        <v>0</v>
      </c>
      <c r="S3119" s="12">
        <f t="shared" si="290"/>
        <v>42509.374537037031</v>
      </c>
      <c r="T3119" s="13">
        <f t="shared" si="291"/>
        <v>42517.55</v>
      </c>
      <c r="U3119">
        <f t="shared" si="292"/>
        <v>2016</v>
      </c>
    </row>
    <row r="3120" spans="1:21" ht="30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 s="9">
        <f t="shared" si="288"/>
        <v>0</v>
      </c>
      <c r="Q3120">
        <f t="shared" si="289"/>
        <v>775</v>
      </c>
      <c r="R3120">
        <f t="shared" si="294"/>
        <v>0</v>
      </c>
      <c r="S3120" s="12">
        <f t="shared" si="290"/>
        <v>42534.649571759262</v>
      </c>
      <c r="T3120" s="13">
        <f t="shared" si="291"/>
        <v>42553.649571759262</v>
      </c>
      <c r="U3120">
        <f t="shared" si="292"/>
        <v>2016</v>
      </c>
    </row>
    <row r="3121" spans="1:21" ht="60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 s="9">
        <f t="shared" si="288"/>
        <v>0</v>
      </c>
      <c r="Q3121">
        <f t="shared" si="289"/>
        <v>5</v>
      </c>
      <c r="R3121">
        <f t="shared" si="294"/>
        <v>0</v>
      </c>
      <c r="S3121" s="12">
        <f t="shared" si="290"/>
        <v>42060.04550925926</v>
      </c>
      <c r="T3121" s="13">
        <f t="shared" si="291"/>
        <v>42090.003842592589</v>
      </c>
      <c r="U3121">
        <f t="shared" si="292"/>
        <v>2015</v>
      </c>
    </row>
    <row r="3122" spans="1:21" ht="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 s="9">
        <f t="shared" si="288"/>
        <v>0</v>
      </c>
      <c r="Q3122">
        <f t="shared" si="289"/>
        <v>12.8</v>
      </c>
      <c r="R3122">
        <f t="shared" si="294"/>
        <v>0</v>
      </c>
      <c r="S3122" s="12">
        <f t="shared" si="290"/>
        <v>42435.942083333335</v>
      </c>
      <c r="T3122" s="13">
        <f t="shared" si="291"/>
        <v>42495.900416666671</v>
      </c>
      <c r="U3122">
        <f t="shared" si="292"/>
        <v>2016</v>
      </c>
    </row>
    <row r="3123" spans="1:21" ht="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 s="9">
        <f t="shared" si="288"/>
        <v>1</v>
      </c>
      <c r="Q3123">
        <f t="shared" si="289"/>
        <v>10</v>
      </c>
      <c r="R3123">
        <f t="shared" si="294"/>
        <v>0</v>
      </c>
      <c r="S3123" s="12">
        <f t="shared" si="290"/>
        <v>41848.679803240739</v>
      </c>
      <c r="T3123" s="13">
        <f t="shared" si="291"/>
        <v>41908.679803240739</v>
      </c>
      <c r="U3123">
        <f t="shared" si="292"/>
        <v>2014</v>
      </c>
    </row>
    <row r="3124" spans="1:2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 s="9">
        <f t="shared" si="288"/>
        <v>58</v>
      </c>
      <c r="Q3124">
        <f t="shared" si="289"/>
        <v>58</v>
      </c>
      <c r="R3124">
        <f t="shared" si="294"/>
        <v>1</v>
      </c>
      <c r="S3124" s="12">
        <f t="shared" si="290"/>
        <v>42678.932083333333</v>
      </c>
      <c r="T3124" s="13">
        <f t="shared" si="291"/>
        <v>42683.973750000005</v>
      </c>
      <c r="U3124">
        <f t="shared" si="292"/>
        <v>2016</v>
      </c>
    </row>
    <row r="3125" spans="1:21" ht="60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 s="9">
        <f t="shared" si="288"/>
        <v>68</v>
      </c>
      <c r="Q3125">
        <f t="shared" si="289"/>
        <v>244.8</v>
      </c>
      <c r="R3125">
        <f t="shared" si="294"/>
        <v>0</v>
      </c>
      <c r="S3125" s="12">
        <f t="shared" si="290"/>
        <v>42530.993032407408</v>
      </c>
      <c r="T3125" s="13">
        <f t="shared" si="291"/>
        <v>42560.993032407408</v>
      </c>
      <c r="U3125">
        <f t="shared" si="292"/>
        <v>2016</v>
      </c>
    </row>
    <row r="3126" spans="1:21" ht="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 s="9">
        <f t="shared" si="288"/>
        <v>0</v>
      </c>
      <c r="Q3126">
        <f t="shared" si="289"/>
        <v>6.5</v>
      </c>
      <c r="R3126">
        <f t="shared" si="294"/>
        <v>0</v>
      </c>
      <c r="S3126" s="12">
        <f t="shared" si="290"/>
        <v>41977.780104166668</v>
      </c>
      <c r="T3126" s="13">
        <f t="shared" si="291"/>
        <v>42037.780104166668</v>
      </c>
      <c r="U3126">
        <f t="shared" si="292"/>
        <v>2014</v>
      </c>
    </row>
    <row r="3127" spans="1:2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 t="s">
        <v>7235</v>
      </c>
      <c r="M3127" t="b">
        <v>0</v>
      </c>
      <c r="N3127" t="s">
        <v>8273</v>
      </c>
      <c r="O3127" t="s">
        <v>8313</v>
      </c>
      <c r="P3127" s="9">
        <f t="shared" si="288"/>
        <v>0</v>
      </c>
      <c r="Q3127">
        <f t="shared" si="289"/>
        <v>0</v>
      </c>
      <c r="R3127">
        <f t="shared" si="294"/>
        <v>0</v>
      </c>
      <c r="S3127" s="12">
        <f t="shared" si="290"/>
        <v>42346.20685185185</v>
      </c>
      <c r="T3127" s="13">
        <f t="shared" si="291"/>
        <v>42376.20685185185</v>
      </c>
      <c r="U3127">
        <f t="shared" si="292"/>
        <v>2015</v>
      </c>
    </row>
    <row r="3128" spans="1:21" ht="90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 s="9">
        <f t="shared" si="288"/>
        <v>4</v>
      </c>
      <c r="Q3128">
        <f t="shared" si="289"/>
        <v>61.18</v>
      </c>
      <c r="R3128">
        <f t="shared" si="294"/>
        <v>0</v>
      </c>
      <c r="S3128" s="12">
        <f t="shared" si="290"/>
        <v>42427.01807870371</v>
      </c>
      <c r="T3128" s="13">
        <f t="shared" si="291"/>
        <v>42456.976412037038</v>
      </c>
      <c r="U3128">
        <f t="shared" si="292"/>
        <v>2016</v>
      </c>
    </row>
    <row r="3129" spans="1:21" ht="60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 t="s">
        <v>7235</v>
      </c>
      <c r="M3129" t="b">
        <v>0</v>
      </c>
      <c r="N3129" t="s">
        <v>8273</v>
      </c>
      <c r="O3129" t="s">
        <v>8313</v>
      </c>
      <c r="P3129" s="9">
        <f t="shared" si="288"/>
        <v>0</v>
      </c>
      <c r="Q3129">
        <f t="shared" si="289"/>
        <v>0</v>
      </c>
      <c r="R3129">
        <f t="shared" si="294"/>
        <v>0</v>
      </c>
      <c r="S3129" s="12">
        <f t="shared" si="290"/>
        <v>42034.856817129628</v>
      </c>
      <c r="T3129" s="13">
        <f t="shared" si="291"/>
        <v>42064.856817129628</v>
      </c>
      <c r="U3129">
        <f t="shared" si="292"/>
        <v>2015</v>
      </c>
    </row>
    <row r="3130" spans="1:21" ht="60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 s="9">
        <f t="shared" si="288"/>
        <v>109</v>
      </c>
      <c r="Q3130">
        <f t="shared" si="289"/>
        <v>139.24</v>
      </c>
      <c r="R3130" t="s">
        <v>8363</v>
      </c>
      <c r="S3130" s="12">
        <f t="shared" si="290"/>
        <v>42780.825706018513</v>
      </c>
      <c r="T3130" s="13">
        <f t="shared" si="291"/>
        <v>42810.784039351856</v>
      </c>
      <c r="U3130">
        <f t="shared" si="292"/>
        <v>2017</v>
      </c>
    </row>
    <row r="3131" spans="1:21" ht="60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 s="9">
        <f t="shared" si="288"/>
        <v>1</v>
      </c>
      <c r="Q3131">
        <f t="shared" si="289"/>
        <v>10</v>
      </c>
      <c r="R3131" t="s">
        <v>8360</v>
      </c>
      <c r="S3131" s="12">
        <f t="shared" si="290"/>
        <v>42803.842812499999</v>
      </c>
      <c r="T3131" s="13">
        <f t="shared" si="291"/>
        <v>42843.801145833335</v>
      </c>
      <c r="U3131">
        <f t="shared" si="292"/>
        <v>2017</v>
      </c>
    </row>
    <row r="3132" spans="1:21" ht="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 s="9">
        <f t="shared" si="288"/>
        <v>4</v>
      </c>
      <c r="Q3132">
        <f t="shared" si="289"/>
        <v>93.75</v>
      </c>
      <c r="R3132" t="s">
        <v>8362</v>
      </c>
      <c r="S3132" s="12">
        <f t="shared" si="290"/>
        <v>42808.640231481477</v>
      </c>
      <c r="T3132" s="13">
        <f t="shared" si="291"/>
        <v>42839.207638888889</v>
      </c>
      <c r="U3132">
        <f t="shared" si="292"/>
        <v>2017</v>
      </c>
    </row>
    <row r="3133" spans="1:21" ht="30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 s="9">
        <f t="shared" si="288"/>
        <v>16</v>
      </c>
      <c r="Q3133">
        <f t="shared" si="289"/>
        <v>53.75</v>
      </c>
      <c r="R3133" t="s">
        <v>8360</v>
      </c>
      <c r="S3133" s="12">
        <f t="shared" si="290"/>
        <v>42803.579224537039</v>
      </c>
      <c r="T3133" s="13">
        <f t="shared" si="291"/>
        <v>42833.537557870368</v>
      </c>
      <c r="U3133">
        <f t="shared" si="292"/>
        <v>2017</v>
      </c>
    </row>
    <row r="3134" spans="1:21" ht="30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 s="9">
        <f t="shared" si="288"/>
        <v>0</v>
      </c>
      <c r="Q3134">
        <f t="shared" si="289"/>
        <v>10</v>
      </c>
      <c r="R3134" t="s">
        <v>8366</v>
      </c>
      <c r="S3134" s="12">
        <f t="shared" si="290"/>
        <v>42786.350231481483</v>
      </c>
      <c r="T3134" s="13">
        <f t="shared" si="291"/>
        <v>42846.308564814812</v>
      </c>
      <c r="U3134">
        <f t="shared" si="292"/>
        <v>2017</v>
      </c>
    </row>
    <row r="3135" spans="1:21" ht="60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 s="9">
        <f t="shared" si="288"/>
        <v>108</v>
      </c>
      <c r="Q3135">
        <f t="shared" si="289"/>
        <v>33.75</v>
      </c>
      <c r="R3135" t="s">
        <v>8359</v>
      </c>
      <c r="S3135" s="12">
        <f t="shared" si="290"/>
        <v>42788.565208333333</v>
      </c>
      <c r="T3135" s="13">
        <f t="shared" si="291"/>
        <v>42818.523541666669</v>
      </c>
      <c r="U3135">
        <f t="shared" si="292"/>
        <v>2017</v>
      </c>
    </row>
    <row r="3136" spans="1:21" ht="60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 s="9">
        <f t="shared" si="288"/>
        <v>23</v>
      </c>
      <c r="Q3136">
        <f t="shared" si="289"/>
        <v>18.75</v>
      </c>
      <c r="R3136" t="s">
        <v>8360</v>
      </c>
      <c r="S3136" s="12">
        <f t="shared" si="290"/>
        <v>42800.720127314817</v>
      </c>
      <c r="T3136" s="13">
        <f t="shared" si="291"/>
        <v>42821.678460648152</v>
      </c>
      <c r="U3136">
        <f t="shared" si="292"/>
        <v>2017</v>
      </c>
    </row>
    <row r="3137" spans="1:21" ht="60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 s="9">
        <f t="shared" si="288"/>
        <v>21</v>
      </c>
      <c r="Q3137">
        <f t="shared" si="289"/>
        <v>23.14</v>
      </c>
      <c r="R3137" t="s">
        <v>8359</v>
      </c>
      <c r="S3137" s="12">
        <f t="shared" si="290"/>
        <v>42807.151863425926</v>
      </c>
      <c r="T3137" s="13">
        <f t="shared" si="291"/>
        <v>42829.151863425926</v>
      </c>
      <c r="U3137">
        <f t="shared" si="292"/>
        <v>2017</v>
      </c>
    </row>
    <row r="3138" spans="1:21" ht="60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 s="9">
        <f t="shared" ref="P3138:P3201" si="295">ROUND(E3138/D3138*100,0)</f>
        <v>128</v>
      </c>
      <c r="Q3138">
        <f t="shared" ref="Q3138:Q3201" si="296">IFERROR(ROUND(E3138/L3138,2),0)</f>
        <v>29.05</v>
      </c>
      <c r="R3138" t="s">
        <v>8359</v>
      </c>
      <c r="S3138" s="12">
        <f t="shared" ref="S3138:S3201" si="297">(((J3138/60)/60)/24)+DATE(1970,1,1)</f>
        <v>42789.462430555555</v>
      </c>
      <c r="T3138" s="13">
        <f t="shared" ref="T3138:T3201" si="298">(((I3138/60)/60)/24)+DATE(1970,1,1)</f>
        <v>42825.957638888889</v>
      </c>
      <c r="U3138">
        <f t="shared" ref="U3138:U3201" si="299">YEAR(S3138)</f>
        <v>2017</v>
      </c>
    </row>
    <row r="3139" spans="1:21" ht="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 s="9">
        <f t="shared" si="295"/>
        <v>3</v>
      </c>
      <c r="Q3139">
        <f t="shared" si="296"/>
        <v>50</v>
      </c>
      <c r="R3139" t="s">
        <v>8360</v>
      </c>
      <c r="S3139" s="12">
        <f t="shared" si="297"/>
        <v>42807.885057870371</v>
      </c>
      <c r="T3139" s="13">
        <f t="shared" si="298"/>
        <v>42858.8</v>
      </c>
      <c r="U3139">
        <f t="shared" si="299"/>
        <v>2017</v>
      </c>
    </row>
    <row r="3140" spans="1:21" ht="60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 t="s">
        <v>7235</v>
      </c>
      <c r="M3140" t="b">
        <v>0</v>
      </c>
      <c r="N3140" t="s">
        <v>8273</v>
      </c>
      <c r="O3140" t="s">
        <v>8274</v>
      </c>
      <c r="P3140" s="9">
        <f t="shared" si="295"/>
        <v>0</v>
      </c>
      <c r="Q3140">
        <f t="shared" si="296"/>
        <v>0</v>
      </c>
      <c r="R3140" t="s">
        <v>8359</v>
      </c>
      <c r="S3140" s="12">
        <f t="shared" si="297"/>
        <v>42809.645914351851</v>
      </c>
      <c r="T3140" s="13">
        <f t="shared" si="298"/>
        <v>42828.645914351851</v>
      </c>
      <c r="U3140">
        <f t="shared" si="299"/>
        <v>2017</v>
      </c>
    </row>
    <row r="3141" spans="1:21" ht="60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 s="9">
        <f t="shared" si="295"/>
        <v>5</v>
      </c>
      <c r="Q3141">
        <f t="shared" si="296"/>
        <v>450</v>
      </c>
      <c r="R3141" t="s">
        <v>8370</v>
      </c>
      <c r="S3141" s="12">
        <f t="shared" si="297"/>
        <v>42785.270370370374</v>
      </c>
      <c r="T3141" s="13">
        <f t="shared" si="298"/>
        <v>42819.189583333333</v>
      </c>
      <c r="U3141">
        <f t="shared" si="299"/>
        <v>2017</v>
      </c>
    </row>
    <row r="3142" spans="1:21" ht="60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 s="9">
        <f t="shared" si="295"/>
        <v>1</v>
      </c>
      <c r="Q3142">
        <f t="shared" si="296"/>
        <v>24</v>
      </c>
      <c r="R3142" t="s">
        <v>8362</v>
      </c>
      <c r="S3142" s="12">
        <f t="shared" si="297"/>
        <v>42802.718784722223</v>
      </c>
      <c r="T3142" s="13">
        <f t="shared" si="298"/>
        <v>42832.677118055552</v>
      </c>
      <c r="U3142">
        <f t="shared" si="299"/>
        <v>2017</v>
      </c>
    </row>
    <row r="3143" spans="1:21" ht="60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 s="9">
        <f t="shared" si="295"/>
        <v>52</v>
      </c>
      <c r="Q3143">
        <f t="shared" si="296"/>
        <v>32.25</v>
      </c>
      <c r="R3143" t="s">
        <v>8359</v>
      </c>
      <c r="S3143" s="12">
        <f t="shared" si="297"/>
        <v>42800.753333333334</v>
      </c>
      <c r="T3143" s="13">
        <f t="shared" si="298"/>
        <v>42841.833333333328</v>
      </c>
      <c r="U3143">
        <f t="shared" si="299"/>
        <v>2017</v>
      </c>
    </row>
    <row r="3144" spans="1:21" ht="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 s="9">
        <f t="shared" si="295"/>
        <v>2</v>
      </c>
      <c r="Q3144">
        <f t="shared" si="296"/>
        <v>15</v>
      </c>
      <c r="R3144" t="s">
        <v>8360</v>
      </c>
      <c r="S3144" s="12">
        <f t="shared" si="297"/>
        <v>42783.513182870374</v>
      </c>
      <c r="T3144" s="13">
        <f t="shared" si="298"/>
        <v>42813.471516203703</v>
      </c>
      <c r="U3144">
        <f t="shared" si="299"/>
        <v>2017</v>
      </c>
    </row>
    <row r="3145" spans="1:21" ht="60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 t="s">
        <v>7235</v>
      </c>
      <c r="M3145" t="b">
        <v>0</v>
      </c>
      <c r="N3145" t="s">
        <v>8273</v>
      </c>
      <c r="O3145" t="s">
        <v>8274</v>
      </c>
      <c r="P3145" s="9">
        <f t="shared" si="295"/>
        <v>0</v>
      </c>
      <c r="Q3145">
        <f t="shared" si="296"/>
        <v>0</v>
      </c>
      <c r="R3145" t="s">
        <v>8359</v>
      </c>
      <c r="S3145" s="12">
        <f t="shared" si="297"/>
        <v>42808.358287037037</v>
      </c>
      <c r="T3145" s="13">
        <f t="shared" si="298"/>
        <v>42834.358287037037</v>
      </c>
      <c r="U3145">
        <f t="shared" si="299"/>
        <v>2017</v>
      </c>
    </row>
    <row r="3146" spans="1:21" ht="60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 s="9">
        <f t="shared" si="295"/>
        <v>75</v>
      </c>
      <c r="Q3146">
        <f t="shared" si="296"/>
        <v>251.33</v>
      </c>
      <c r="R3146" t="s">
        <v>8362</v>
      </c>
      <c r="S3146" s="12">
        <f t="shared" si="297"/>
        <v>42796.538275462968</v>
      </c>
      <c r="T3146" s="13">
        <f t="shared" si="298"/>
        <v>42813.25</v>
      </c>
      <c r="U3146">
        <f t="shared" si="299"/>
        <v>2017</v>
      </c>
    </row>
    <row r="3147" spans="1:21" ht="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 t="s">
        <v>7235</v>
      </c>
      <c r="M3147" t="b">
        <v>0</v>
      </c>
      <c r="N3147" t="s">
        <v>8273</v>
      </c>
      <c r="O3147" t="s">
        <v>8274</v>
      </c>
      <c r="P3147" s="9">
        <f t="shared" si="295"/>
        <v>0</v>
      </c>
      <c r="Q3147">
        <f t="shared" si="296"/>
        <v>0</v>
      </c>
      <c r="R3147" t="s">
        <v>8365</v>
      </c>
      <c r="S3147" s="12">
        <f t="shared" si="297"/>
        <v>42762.040902777779</v>
      </c>
      <c r="T3147" s="13">
        <f t="shared" si="298"/>
        <v>42821.999236111107</v>
      </c>
      <c r="U3147">
        <f t="shared" si="299"/>
        <v>2017</v>
      </c>
    </row>
    <row r="3148" spans="1:21" ht="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 s="9">
        <f t="shared" si="295"/>
        <v>11</v>
      </c>
      <c r="Q3148">
        <f t="shared" si="296"/>
        <v>437.5</v>
      </c>
      <c r="R3148" t="s">
        <v>8370</v>
      </c>
      <c r="S3148" s="12">
        <f t="shared" si="297"/>
        <v>42796.682476851856</v>
      </c>
      <c r="T3148" s="13">
        <f t="shared" si="298"/>
        <v>42841.640810185185</v>
      </c>
      <c r="U3148">
        <f t="shared" si="299"/>
        <v>2017</v>
      </c>
    </row>
    <row r="3149" spans="1:21" ht="60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 s="9">
        <f t="shared" si="295"/>
        <v>118</v>
      </c>
      <c r="Q3149">
        <f t="shared" si="296"/>
        <v>110.35</v>
      </c>
      <c r="R3149" t="s">
        <v>8364</v>
      </c>
      <c r="S3149" s="12">
        <f t="shared" si="297"/>
        <v>41909.969386574077</v>
      </c>
      <c r="T3149" s="13">
        <f t="shared" si="298"/>
        <v>41950.011053240742</v>
      </c>
      <c r="U3149">
        <f t="shared" si="299"/>
        <v>2014</v>
      </c>
    </row>
    <row r="3150" spans="1:21" ht="30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 s="9">
        <f t="shared" si="295"/>
        <v>131</v>
      </c>
      <c r="Q3150">
        <f t="shared" si="296"/>
        <v>41.42</v>
      </c>
      <c r="R3150" t="s">
        <v>8360</v>
      </c>
      <c r="S3150" s="12">
        <f t="shared" si="297"/>
        <v>41891.665324074071</v>
      </c>
      <c r="T3150" s="13">
        <f t="shared" si="298"/>
        <v>41913.166666666664</v>
      </c>
      <c r="U3150">
        <f t="shared" si="299"/>
        <v>2014</v>
      </c>
    </row>
    <row r="3151" spans="1:21" ht="60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 s="9">
        <f t="shared" si="295"/>
        <v>104</v>
      </c>
      <c r="Q3151">
        <f t="shared" si="296"/>
        <v>52</v>
      </c>
      <c r="R3151" t="s">
        <v>8360</v>
      </c>
      <c r="S3151" s="12">
        <f t="shared" si="297"/>
        <v>41226.017361111109</v>
      </c>
      <c r="T3151" s="13">
        <f t="shared" si="298"/>
        <v>41250.083333333336</v>
      </c>
      <c r="U3151">
        <f t="shared" si="299"/>
        <v>2012</v>
      </c>
    </row>
    <row r="3152" spans="1:21" ht="60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 s="9">
        <f t="shared" si="295"/>
        <v>101</v>
      </c>
      <c r="Q3152">
        <f t="shared" si="296"/>
        <v>33.99</v>
      </c>
      <c r="R3152" t="s">
        <v>8360</v>
      </c>
      <c r="S3152" s="12">
        <f t="shared" si="297"/>
        <v>40478.263923611114</v>
      </c>
      <c r="T3152" s="13">
        <f t="shared" si="298"/>
        <v>40568.166666666664</v>
      </c>
      <c r="U3152">
        <f t="shared" si="299"/>
        <v>2010</v>
      </c>
    </row>
    <row r="3153" spans="1:21" ht="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 s="9">
        <f t="shared" si="295"/>
        <v>100</v>
      </c>
      <c r="Q3153">
        <f t="shared" si="296"/>
        <v>103.35</v>
      </c>
      <c r="R3153" t="s">
        <v>8360</v>
      </c>
      <c r="S3153" s="12">
        <f t="shared" si="297"/>
        <v>41862.83997685185</v>
      </c>
      <c r="T3153" s="13">
        <f t="shared" si="298"/>
        <v>41892.83997685185</v>
      </c>
      <c r="U3153">
        <f t="shared" si="299"/>
        <v>2014</v>
      </c>
    </row>
    <row r="3154" spans="1:21" ht="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 s="9">
        <f t="shared" si="295"/>
        <v>106</v>
      </c>
      <c r="Q3154">
        <f t="shared" si="296"/>
        <v>34.79</v>
      </c>
      <c r="R3154" t="s">
        <v>8360</v>
      </c>
      <c r="S3154" s="12">
        <f t="shared" si="297"/>
        <v>41550.867673611108</v>
      </c>
      <c r="T3154" s="13">
        <f t="shared" si="298"/>
        <v>41580.867673611108</v>
      </c>
      <c r="U3154">
        <f t="shared" si="299"/>
        <v>2013</v>
      </c>
    </row>
    <row r="3155" spans="1:21" ht="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 s="9">
        <f t="shared" si="295"/>
        <v>336</v>
      </c>
      <c r="Q3155">
        <f t="shared" si="296"/>
        <v>41.77</v>
      </c>
      <c r="R3155" t="s">
        <v>8360</v>
      </c>
      <c r="S3155" s="12">
        <f t="shared" si="297"/>
        <v>40633.154363425929</v>
      </c>
      <c r="T3155" s="13">
        <f t="shared" si="298"/>
        <v>40664.207638888889</v>
      </c>
      <c r="U3155">
        <f t="shared" si="299"/>
        <v>2011</v>
      </c>
    </row>
    <row r="3156" spans="1:21" ht="60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 s="9">
        <f t="shared" si="295"/>
        <v>113</v>
      </c>
      <c r="Q3156">
        <f t="shared" si="296"/>
        <v>64.27</v>
      </c>
      <c r="R3156" t="s">
        <v>8361</v>
      </c>
      <c r="S3156" s="12">
        <f t="shared" si="297"/>
        <v>40970.875671296293</v>
      </c>
      <c r="T3156" s="13">
        <f t="shared" si="298"/>
        <v>41000.834004629629</v>
      </c>
      <c r="U3156">
        <f t="shared" si="299"/>
        <v>2012</v>
      </c>
    </row>
    <row r="3157" spans="1:21" ht="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 s="9">
        <f t="shared" si="295"/>
        <v>189</v>
      </c>
      <c r="Q3157">
        <f t="shared" si="296"/>
        <v>31.21</v>
      </c>
      <c r="R3157" t="s">
        <v>8361</v>
      </c>
      <c r="S3157" s="12">
        <f t="shared" si="297"/>
        <v>41233.499131944445</v>
      </c>
      <c r="T3157" s="13">
        <f t="shared" si="298"/>
        <v>41263.499131944445</v>
      </c>
      <c r="U3157">
        <f t="shared" si="299"/>
        <v>2012</v>
      </c>
    </row>
    <row r="3158" spans="1:21" ht="60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 s="9">
        <f t="shared" si="295"/>
        <v>102</v>
      </c>
      <c r="Q3158">
        <f t="shared" si="296"/>
        <v>62.92</v>
      </c>
      <c r="R3158" t="s">
        <v>8361</v>
      </c>
      <c r="S3158" s="12">
        <f t="shared" si="297"/>
        <v>41026.953055555554</v>
      </c>
      <c r="T3158" s="13">
        <f t="shared" si="298"/>
        <v>41061.953055555554</v>
      </c>
      <c r="U3158">
        <f t="shared" si="299"/>
        <v>2012</v>
      </c>
    </row>
    <row r="3159" spans="1:21" ht="30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 s="9">
        <f t="shared" si="295"/>
        <v>101</v>
      </c>
      <c r="Q3159">
        <f t="shared" si="296"/>
        <v>98.54</v>
      </c>
      <c r="R3159" t="s">
        <v>8360</v>
      </c>
      <c r="S3159" s="12">
        <f t="shared" si="297"/>
        <v>41829.788252314815</v>
      </c>
      <c r="T3159" s="13">
        <f t="shared" si="298"/>
        <v>41839.208333333336</v>
      </c>
      <c r="U3159">
        <f t="shared" si="299"/>
        <v>2014</v>
      </c>
    </row>
    <row r="3160" spans="1:21" ht="30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 s="9">
        <f t="shared" si="295"/>
        <v>114</v>
      </c>
      <c r="Q3160">
        <f t="shared" si="296"/>
        <v>82.61</v>
      </c>
      <c r="R3160" t="s">
        <v>8361</v>
      </c>
      <c r="S3160" s="12">
        <f t="shared" si="297"/>
        <v>41447.839722222219</v>
      </c>
      <c r="T3160" s="13">
        <f t="shared" si="298"/>
        <v>41477.839722222219</v>
      </c>
      <c r="U3160">
        <f t="shared" si="299"/>
        <v>2013</v>
      </c>
    </row>
    <row r="3161" spans="1:21" ht="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 s="9">
        <f t="shared" si="295"/>
        <v>133</v>
      </c>
      <c r="Q3161">
        <f t="shared" si="296"/>
        <v>38.5</v>
      </c>
      <c r="R3161" t="s">
        <v>8360</v>
      </c>
      <c r="S3161" s="12">
        <f t="shared" si="297"/>
        <v>40884.066678240742</v>
      </c>
      <c r="T3161" s="13">
        <f t="shared" si="298"/>
        <v>40926.958333333336</v>
      </c>
      <c r="U3161">
        <f t="shared" si="299"/>
        <v>2011</v>
      </c>
    </row>
    <row r="3162" spans="1:21" ht="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 s="9">
        <f t="shared" si="295"/>
        <v>102</v>
      </c>
      <c r="Q3162">
        <f t="shared" si="296"/>
        <v>80.16</v>
      </c>
      <c r="R3162" t="s">
        <v>8360</v>
      </c>
      <c r="S3162" s="12">
        <f t="shared" si="297"/>
        <v>41841.26489583333</v>
      </c>
      <c r="T3162" s="13">
        <f t="shared" si="298"/>
        <v>41864.207638888889</v>
      </c>
      <c r="U3162">
        <f t="shared" si="299"/>
        <v>2014</v>
      </c>
    </row>
    <row r="3163" spans="1:21" ht="60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 s="9">
        <f t="shared" si="295"/>
        <v>105</v>
      </c>
      <c r="Q3163">
        <f t="shared" si="296"/>
        <v>28.41</v>
      </c>
      <c r="R3163" t="s">
        <v>8360</v>
      </c>
      <c r="S3163" s="12">
        <f t="shared" si="297"/>
        <v>41897.536134259259</v>
      </c>
      <c r="T3163" s="13">
        <f t="shared" si="298"/>
        <v>41927.536134259259</v>
      </c>
      <c r="U3163">
        <f t="shared" si="299"/>
        <v>2014</v>
      </c>
    </row>
    <row r="3164" spans="1:21" ht="60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 s="9">
        <f t="shared" si="295"/>
        <v>127</v>
      </c>
      <c r="Q3164">
        <f t="shared" si="296"/>
        <v>80.73</v>
      </c>
      <c r="R3164" t="s">
        <v>8360</v>
      </c>
      <c r="S3164" s="12">
        <f t="shared" si="297"/>
        <v>41799.685902777775</v>
      </c>
      <c r="T3164" s="13">
        <f t="shared" si="298"/>
        <v>41827.083333333336</v>
      </c>
      <c r="U3164">
        <f t="shared" si="299"/>
        <v>2014</v>
      </c>
    </row>
    <row r="3165" spans="1:21" ht="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 s="9">
        <f t="shared" si="295"/>
        <v>111</v>
      </c>
      <c r="Q3165">
        <f t="shared" si="296"/>
        <v>200.69</v>
      </c>
      <c r="R3165" t="s">
        <v>8362</v>
      </c>
      <c r="S3165" s="12">
        <f t="shared" si="297"/>
        <v>41775.753761574073</v>
      </c>
      <c r="T3165" s="13">
        <f t="shared" si="298"/>
        <v>41805.753761574073</v>
      </c>
      <c r="U3165">
        <f t="shared" si="299"/>
        <v>2014</v>
      </c>
    </row>
    <row r="3166" spans="1:21" ht="60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 s="9">
        <f t="shared" si="295"/>
        <v>107</v>
      </c>
      <c r="Q3166">
        <f t="shared" si="296"/>
        <v>37.590000000000003</v>
      </c>
      <c r="R3166" t="s">
        <v>8360</v>
      </c>
      <c r="S3166" s="12">
        <f t="shared" si="297"/>
        <v>41766.80572916667</v>
      </c>
      <c r="T3166" s="13">
        <f t="shared" si="298"/>
        <v>41799.80572916667</v>
      </c>
      <c r="U3166">
        <f t="shared" si="299"/>
        <v>2014</v>
      </c>
    </row>
    <row r="3167" spans="1:21" ht="60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 s="9">
        <f t="shared" si="295"/>
        <v>163</v>
      </c>
      <c r="Q3167">
        <f t="shared" si="296"/>
        <v>58.1</v>
      </c>
      <c r="R3167" t="s">
        <v>8359</v>
      </c>
      <c r="S3167" s="12">
        <f t="shared" si="297"/>
        <v>40644.159259259257</v>
      </c>
      <c r="T3167" s="13">
        <f t="shared" si="298"/>
        <v>40666.165972222225</v>
      </c>
      <c r="U3167">
        <f t="shared" si="299"/>
        <v>2011</v>
      </c>
    </row>
    <row r="3168" spans="1:21" ht="60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 s="9">
        <f t="shared" si="295"/>
        <v>160</v>
      </c>
      <c r="Q3168">
        <f t="shared" si="296"/>
        <v>60.3</v>
      </c>
      <c r="R3168" t="s">
        <v>8367</v>
      </c>
      <c r="S3168" s="12">
        <f t="shared" si="297"/>
        <v>41940.69158564815</v>
      </c>
      <c r="T3168" s="13">
        <f t="shared" si="298"/>
        <v>41969.332638888889</v>
      </c>
      <c r="U3168">
        <f t="shared" si="299"/>
        <v>2014</v>
      </c>
    </row>
    <row r="3169" spans="1:21" ht="30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 s="9">
        <f t="shared" si="295"/>
        <v>116</v>
      </c>
      <c r="Q3169">
        <f t="shared" si="296"/>
        <v>63.36</v>
      </c>
      <c r="R3169" t="s">
        <v>8360</v>
      </c>
      <c r="S3169" s="12">
        <f t="shared" si="297"/>
        <v>41839.175706018519</v>
      </c>
      <c r="T3169" s="13">
        <f t="shared" si="298"/>
        <v>41853.175706018519</v>
      </c>
      <c r="U3169">
        <f t="shared" si="299"/>
        <v>2014</v>
      </c>
    </row>
    <row r="3170" spans="1:21" ht="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 s="9">
        <f t="shared" si="295"/>
        <v>124</v>
      </c>
      <c r="Q3170">
        <f t="shared" si="296"/>
        <v>50.9</v>
      </c>
      <c r="R3170" t="s">
        <v>8360</v>
      </c>
      <c r="S3170" s="12">
        <f t="shared" si="297"/>
        <v>41772.105937500004</v>
      </c>
      <c r="T3170" s="13">
        <f t="shared" si="298"/>
        <v>41803.916666666664</v>
      </c>
      <c r="U3170">
        <f t="shared" si="299"/>
        <v>2014</v>
      </c>
    </row>
    <row r="3171" spans="1:21" ht="30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 s="9">
        <f t="shared" si="295"/>
        <v>103</v>
      </c>
      <c r="Q3171">
        <f t="shared" si="296"/>
        <v>100.5</v>
      </c>
      <c r="R3171" t="s">
        <v>8361</v>
      </c>
      <c r="S3171" s="12">
        <f t="shared" si="297"/>
        <v>41591.737974537034</v>
      </c>
      <c r="T3171" s="13">
        <f t="shared" si="298"/>
        <v>41621.207638888889</v>
      </c>
      <c r="U3171">
        <f t="shared" si="299"/>
        <v>2013</v>
      </c>
    </row>
    <row r="3172" spans="1:21" ht="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 s="9">
        <f t="shared" si="295"/>
        <v>112</v>
      </c>
      <c r="Q3172">
        <f t="shared" si="296"/>
        <v>31.62</v>
      </c>
      <c r="R3172" t="s">
        <v>8360</v>
      </c>
      <c r="S3172" s="12">
        <f t="shared" si="297"/>
        <v>41789.080370370371</v>
      </c>
      <c r="T3172" s="13">
        <f t="shared" si="298"/>
        <v>41822.166666666664</v>
      </c>
      <c r="U3172">
        <f t="shared" si="299"/>
        <v>2014</v>
      </c>
    </row>
    <row r="3173" spans="1:21" ht="60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 s="9">
        <f t="shared" si="295"/>
        <v>109</v>
      </c>
      <c r="Q3173">
        <f t="shared" si="296"/>
        <v>65.099999999999994</v>
      </c>
      <c r="R3173" t="s">
        <v>8361</v>
      </c>
      <c r="S3173" s="12">
        <f t="shared" si="297"/>
        <v>42466.608310185184</v>
      </c>
      <c r="T3173" s="13">
        <f t="shared" si="298"/>
        <v>42496.608310185184</v>
      </c>
      <c r="U3173">
        <f t="shared" si="299"/>
        <v>2016</v>
      </c>
    </row>
    <row r="3174" spans="1:21" ht="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 s="9">
        <f t="shared" si="295"/>
        <v>115</v>
      </c>
      <c r="Q3174">
        <f t="shared" si="296"/>
        <v>79.31</v>
      </c>
      <c r="R3174" t="s">
        <v>8360</v>
      </c>
      <c r="S3174" s="12">
        <f t="shared" si="297"/>
        <v>40923.729953703703</v>
      </c>
      <c r="T3174" s="13">
        <f t="shared" si="298"/>
        <v>40953.729953703703</v>
      </c>
      <c r="U3174">
        <f t="shared" si="299"/>
        <v>2012</v>
      </c>
    </row>
    <row r="3175" spans="1:21" ht="60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 s="9">
        <f t="shared" si="295"/>
        <v>103</v>
      </c>
      <c r="Q3175">
        <f t="shared" si="296"/>
        <v>139.19</v>
      </c>
      <c r="R3175" t="s">
        <v>8362</v>
      </c>
      <c r="S3175" s="12">
        <f t="shared" si="297"/>
        <v>41878.878379629627</v>
      </c>
      <c r="T3175" s="13">
        <f t="shared" si="298"/>
        <v>41908.878379629627</v>
      </c>
      <c r="U3175">
        <f t="shared" si="299"/>
        <v>2014</v>
      </c>
    </row>
    <row r="3176" spans="1:21" ht="60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 s="9">
        <f t="shared" si="295"/>
        <v>101</v>
      </c>
      <c r="Q3176">
        <f t="shared" si="296"/>
        <v>131.91</v>
      </c>
      <c r="R3176" t="s">
        <v>8360</v>
      </c>
      <c r="S3176" s="12">
        <f t="shared" si="297"/>
        <v>41862.864675925928</v>
      </c>
      <c r="T3176" s="13">
        <f t="shared" si="298"/>
        <v>41876.864675925928</v>
      </c>
      <c r="U3176">
        <f t="shared" si="299"/>
        <v>2014</v>
      </c>
    </row>
    <row r="3177" spans="1:21" ht="60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 s="9">
        <f t="shared" si="295"/>
        <v>110</v>
      </c>
      <c r="Q3177">
        <f t="shared" si="296"/>
        <v>91.3</v>
      </c>
      <c r="R3177" t="s">
        <v>8361</v>
      </c>
      <c r="S3177" s="12">
        <f t="shared" si="297"/>
        <v>40531.886886574073</v>
      </c>
      <c r="T3177" s="13">
        <f t="shared" si="298"/>
        <v>40591.886886574073</v>
      </c>
      <c r="U3177">
        <f t="shared" si="299"/>
        <v>2010</v>
      </c>
    </row>
    <row r="3178" spans="1:21" ht="60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 s="9">
        <f t="shared" si="295"/>
        <v>115</v>
      </c>
      <c r="Q3178">
        <f t="shared" si="296"/>
        <v>39.67</v>
      </c>
      <c r="R3178" t="s">
        <v>8360</v>
      </c>
      <c r="S3178" s="12">
        <f t="shared" si="297"/>
        <v>41477.930914351848</v>
      </c>
      <c r="T3178" s="13">
        <f t="shared" si="298"/>
        <v>41504.625</v>
      </c>
      <c r="U3178">
        <f t="shared" si="299"/>
        <v>2013</v>
      </c>
    </row>
    <row r="3179" spans="1:21" ht="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 s="9">
        <f t="shared" si="295"/>
        <v>117</v>
      </c>
      <c r="Q3179">
        <f t="shared" si="296"/>
        <v>57.55</v>
      </c>
      <c r="R3179" t="s">
        <v>8360</v>
      </c>
      <c r="S3179" s="12">
        <f t="shared" si="297"/>
        <v>41781.666770833333</v>
      </c>
      <c r="T3179" s="13">
        <f t="shared" si="298"/>
        <v>41811.666770833333</v>
      </c>
      <c r="U3179">
        <f t="shared" si="299"/>
        <v>2014</v>
      </c>
    </row>
    <row r="3180" spans="1:21" ht="60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 s="9">
        <f t="shared" si="295"/>
        <v>172</v>
      </c>
      <c r="Q3180">
        <f t="shared" si="296"/>
        <v>33.03</v>
      </c>
      <c r="R3180" t="s">
        <v>8360</v>
      </c>
      <c r="S3180" s="12">
        <f t="shared" si="297"/>
        <v>41806.605034722219</v>
      </c>
      <c r="T3180" s="13">
        <f t="shared" si="298"/>
        <v>41836.605034722219</v>
      </c>
      <c r="U3180">
        <f t="shared" si="299"/>
        <v>2014</v>
      </c>
    </row>
    <row r="3181" spans="1:21" ht="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 s="9">
        <f t="shared" si="295"/>
        <v>114</v>
      </c>
      <c r="Q3181">
        <f t="shared" si="296"/>
        <v>77.34</v>
      </c>
      <c r="R3181" t="s">
        <v>8360</v>
      </c>
      <c r="S3181" s="12">
        <f t="shared" si="297"/>
        <v>41375.702210648145</v>
      </c>
      <c r="T3181" s="13">
        <f t="shared" si="298"/>
        <v>41400.702210648145</v>
      </c>
      <c r="U3181">
        <f t="shared" si="299"/>
        <v>2013</v>
      </c>
    </row>
    <row r="3182" spans="1:21" ht="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 s="9">
        <f t="shared" si="295"/>
        <v>120</v>
      </c>
      <c r="Q3182">
        <f t="shared" si="296"/>
        <v>31.93</v>
      </c>
      <c r="R3182" t="s">
        <v>8360</v>
      </c>
      <c r="S3182" s="12">
        <f t="shared" si="297"/>
        <v>41780.412604166668</v>
      </c>
      <c r="T3182" s="13">
        <f t="shared" si="298"/>
        <v>41810.412604166668</v>
      </c>
      <c r="U3182">
        <f t="shared" si="299"/>
        <v>2014</v>
      </c>
    </row>
    <row r="3183" spans="1:21" ht="60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 s="9">
        <f t="shared" si="295"/>
        <v>109</v>
      </c>
      <c r="Q3183">
        <f t="shared" si="296"/>
        <v>36.33</v>
      </c>
      <c r="R3183" t="s">
        <v>8359</v>
      </c>
      <c r="S3183" s="12">
        <f t="shared" si="297"/>
        <v>41779.310034722221</v>
      </c>
      <c r="T3183" s="13">
        <f t="shared" si="298"/>
        <v>41805.666666666664</v>
      </c>
      <c r="U3183">
        <f t="shared" si="299"/>
        <v>2014</v>
      </c>
    </row>
    <row r="3184" spans="1:21" ht="60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 s="9">
        <f t="shared" si="295"/>
        <v>101</v>
      </c>
      <c r="Q3184">
        <f t="shared" si="296"/>
        <v>46.77</v>
      </c>
      <c r="R3184" t="s">
        <v>8361</v>
      </c>
      <c r="S3184" s="12">
        <f t="shared" si="297"/>
        <v>40883.949317129627</v>
      </c>
      <c r="T3184" s="13">
        <f t="shared" si="298"/>
        <v>40939.708333333336</v>
      </c>
      <c r="U3184">
        <f t="shared" si="299"/>
        <v>2011</v>
      </c>
    </row>
    <row r="3185" spans="1:21" ht="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 s="9">
        <f t="shared" si="295"/>
        <v>109</v>
      </c>
      <c r="Q3185">
        <f t="shared" si="296"/>
        <v>40.07</v>
      </c>
      <c r="R3185" t="s">
        <v>8360</v>
      </c>
      <c r="S3185" s="12">
        <f t="shared" si="297"/>
        <v>41491.79478009259</v>
      </c>
      <c r="T3185" s="13">
        <f t="shared" si="298"/>
        <v>41509.79478009259</v>
      </c>
      <c r="U3185">
        <f t="shared" si="299"/>
        <v>2013</v>
      </c>
    </row>
    <row r="3186" spans="1:21" ht="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 s="9">
        <f t="shared" si="295"/>
        <v>107</v>
      </c>
      <c r="Q3186">
        <f t="shared" si="296"/>
        <v>100.22</v>
      </c>
      <c r="R3186" t="s">
        <v>8360</v>
      </c>
      <c r="S3186" s="12">
        <f t="shared" si="297"/>
        <v>41791.993414351848</v>
      </c>
      <c r="T3186" s="13">
        <f t="shared" si="298"/>
        <v>41821.993414351848</v>
      </c>
      <c r="U3186">
        <f t="shared" si="299"/>
        <v>2014</v>
      </c>
    </row>
    <row r="3187" spans="1:21" ht="60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 s="9">
        <f t="shared" si="295"/>
        <v>100</v>
      </c>
      <c r="Q3187">
        <f t="shared" si="296"/>
        <v>41.67</v>
      </c>
      <c r="R3187" t="s">
        <v>8360</v>
      </c>
      <c r="S3187" s="12">
        <f t="shared" si="297"/>
        <v>41829.977326388893</v>
      </c>
      <c r="T3187" s="13">
        <f t="shared" si="298"/>
        <v>41836.977326388893</v>
      </c>
      <c r="U3187">
        <f t="shared" si="299"/>
        <v>2014</v>
      </c>
    </row>
    <row r="3188" spans="1:21" ht="60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 s="9">
        <f t="shared" si="295"/>
        <v>102</v>
      </c>
      <c r="Q3188">
        <f t="shared" si="296"/>
        <v>46.71</v>
      </c>
      <c r="R3188" t="s">
        <v>8360</v>
      </c>
      <c r="S3188" s="12">
        <f t="shared" si="297"/>
        <v>41868.924050925925</v>
      </c>
      <c r="T3188" s="13">
        <f t="shared" si="298"/>
        <v>41898.875</v>
      </c>
      <c r="U3188">
        <f t="shared" si="299"/>
        <v>2014</v>
      </c>
    </row>
    <row r="3189" spans="1:21" ht="60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 s="9">
        <f t="shared" si="295"/>
        <v>116</v>
      </c>
      <c r="Q3189">
        <f t="shared" si="296"/>
        <v>71.489999999999995</v>
      </c>
      <c r="R3189" t="s">
        <v>8363</v>
      </c>
      <c r="S3189" s="12">
        <f t="shared" si="297"/>
        <v>41835.666354166664</v>
      </c>
      <c r="T3189" s="13">
        <f t="shared" si="298"/>
        <v>41855.666354166664</v>
      </c>
      <c r="U3189">
        <f t="shared" si="299"/>
        <v>2014</v>
      </c>
    </row>
    <row r="3190" spans="1:21" ht="60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 s="9">
        <f t="shared" si="295"/>
        <v>65</v>
      </c>
      <c r="Q3190">
        <f t="shared" si="296"/>
        <v>14.44</v>
      </c>
      <c r="R3190">
        <f t="shared" ref="R3190:R3209" si="300">IF(D3190&lt;1000,1,0)</f>
        <v>1</v>
      </c>
      <c r="S3190" s="12">
        <f t="shared" si="297"/>
        <v>42144.415532407409</v>
      </c>
      <c r="T3190" s="13">
        <f t="shared" si="298"/>
        <v>42165.415532407409</v>
      </c>
      <c r="U3190">
        <f t="shared" si="299"/>
        <v>2015</v>
      </c>
    </row>
    <row r="3191" spans="1:21" ht="60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 s="9">
        <f t="shared" si="295"/>
        <v>12</v>
      </c>
      <c r="Q3191">
        <f t="shared" si="296"/>
        <v>356.84</v>
      </c>
      <c r="R3191">
        <f t="shared" si="300"/>
        <v>0</v>
      </c>
      <c r="S3191" s="12">
        <f t="shared" si="297"/>
        <v>42118.346435185187</v>
      </c>
      <c r="T3191" s="13">
        <f t="shared" si="298"/>
        <v>42148.346435185187</v>
      </c>
      <c r="U3191">
        <f t="shared" si="299"/>
        <v>2015</v>
      </c>
    </row>
    <row r="3192" spans="1:21" ht="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 t="s">
        <v>7235</v>
      </c>
      <c r="M3192" t="b">
        <v>0</v>
      </c>
      <c r="N3192" t="s">
        <v>8273</v>
      </c>
      <c r="O3192" t="s">
        <v>8315</v>
      </c>
      <c r="P3192" s="9">
        <f t="shared" si="295"/>
        <v>0</v>
      </c>
      <c r="Q3192">
        <f t="shared" si="296"/>
        <v>0</v>
      </c>
      <c r="R3192">
        <f t="shared" si="300"/>
        <v>0</v>
      </c>
      <c r="S3192" s="12">
        <f t="shared" si="297"/>
        <v>42683.151331018518</v>
      </c>
      <c r="T3192" s="13">
        <f t="shared" si="298"/>
        <v>42713.192997685182</v>
      </c>
      <c r="U3192">
        <f t="shared" si="299"/>
        <v>2016</v>
      </c>
    </row>
    <row r="3193" spans="1:21" ht="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 s="9">
        <f t="shared" si="295"/>
        <v>4</v>
      </c>
      <c r="Q3193">
        <f t="shared" si="296"/>
        <v>37.75</v>
      </c>
      <c r="R3193">
        <f t="shared" si="300"/>
        <v>0</v>
      </c>
      <c r="S3193" s="12">
        <f t="shared" si="297"/>
        <v>42538.755428240736</v>
      </c>
      <c r="T3193" s="13">
        <f t="shared" si="298"/>
        <v>42598.755428240736</v>
      </c>
      <c r="U3193">
        <f t="shared" si="299"/>
        <v>2016</v>
      </c>
    </row>
    <row r="3194" spans="1:21" ht="60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 s="9">
        <f t="shared" si="295"/>
        <v>1</v>
      </c>
      <c r="Q3194">
        <f t="shared" si="296"/>
        <v>12.75</v>
      </c>
      <c r="R3194">
        <f t="shared" si="300"/>
        <v>0</v>
      </c>
      <c r="S3194" s="12">
        <f t="shared" si="297"/>
        <v>42018.94049768518</v>
      </c>
      <c r="T3194" s="13">
        <f t="shared" si="298"/>
        <v>42063.916666666672</v>
      </c>
      <c r="U3194">
        <f t="shared" si="299"/>
        <v>2015</v>
      </c>
    </row>
    <row r="3195" spans="1:21" ht="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 s="9">
        <f t="shared" si="295"/>
        <v>12</v>
      </c>
      <c r="Q3195">
        <f t="shared" si="296"/>
        <v>24.46</v>
      </c>
      <c r="R3195">
        <f t="shared" si="300"/>
        <v>0</v>
      </c>
      <c r="S3195" s="12">
        <f t="shared" si="297"/>
        <v>42010.968240740738</v>
      </c>
      <c r="T3195" s="13">
        <f t="shared" si="298"/>
        <v>42055.968240740738</v>
      </c>
      <c r="U3195">
        <f t="shared" si="299"/>
        <v>2015</v>
      </c>
    </row>
    <row r="3196" spans="1:21" ht="60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 t="s">
        <v>7235</v>
      </c>
      <c r="M3196" t="b">
        <v>0</v>
      </c>
      <c r="N3196" t="s">
        <v>8273</v>
      </c>
      <c r="O3196" t="s">
        <v>8315</v>
      </c>
      <c r="P3196" s="9">
        <f t="shared" si="295"/>
        <v>0</v>
      </c>
      <c r="Q3196">
        <f t="shared" si="296"/>
        <v>0</v>
      </c>
      <c r="R3196">
        <f t="shared" si="300"/>
        <v>0</v>
      </c>
      <c r="S3196" s="12">
        <f t="shared" si="297"/>
        <v>42182.062476851846</v>
      </c>
      <c r="T3196" s="13">
        <f t="shared" si="298"/>
        <v>42212.062476851846</v>
      </c>
      <c r="U3196">
        <f t="shared" si="299"/>
        <v>2015</v>
      </c>
    </row>
    <row r="3197" spans="1:21" ht="60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 s="9">
        <f t="shared" si="295"/>
        <v>59</v>
      </c>
      <c r="Q3197">
        <f t="shared" si="296"/>
        <v>53.08</v>
      </c>
      <c r="R3197">
        <f t="shared" si="300"/>
        <v>0</v>
      </c>
      <c r="S3197" s="12">
        <f t="shared" si="297"/>
        <v>42017.594236111108</v>
      </c>
      <c r="T3197" s="13">
        <f t="shared" si="298"/>
        <v>42047.594236111108</v>
      </c>
      <c r="U3197">
        <f t="shared" si="299"/>
        <v>2015</v>
      </c>
    </row>
    <row r="3198" spans="1:21" ht="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 s="9">
        <f t="shared" si="295"/>
        <v>0</v>
      </c>
      <c r="Q3198">
        <f t="shared" si="296"/>
        <v>300</v>
      </c>
      <c r="R3198">
        <f t="shared" si="300"/>
        <v>0</v>
      </c>
      <c r="S3198" s="12">
        <f t="shared" si="297"/>
        <v>42157.598090277781</v>
      </c>
      <c r="T3198" s="13">
        <f t="shared" si="298"/>
        <v>42217.583333333328</v>
      </c>
      <c r="U3198">
        <f t="shared" si="299"/>
        <v>2015</v>
      </c>
    </row>
    <row r="3199" spans="1:21" ht="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 s="9">
        <f t="shared" si="295"/>
        <v>11</v>
      </c>
      <c r="Q3199">
        <f t="shared" si="296"/>
        <v>286.25</v>
      </c>
      <c r="R3199">
        <f t="shared" si="300"/>
        <v>0</v>
      </c>
      <c r="S3199" s="12">
        <f t="shared" si="297"/>
        <v>42009.493263888886</v>
      </c>
      <c r="T3199" s="13">
        <f t="shared" si="298"/>
        <v>42039.493263888886</v>
      </c>
      <c r="U3199">
        <f t="shared" si="299"/>
        <v>2015</v>
      </c>
    </row>
    <row r="3200" spans="1:21" ht="60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 s="9">
        <f t="shared" si="295"/>
        <v>0</v>
      </c>
      <c r="Q3200">
        <f t="shared" si="296"/>
        <v>36.67</v>
      </c>
      <c r="R3200">
        <f t="shared" si="300"/>
        <v>0</v>
      </c>
      <c r="S3200" s="12">
        <f t="shared" si="297"/>
        <v>42013.424502314811</v>
      </c>
      <c r="T3200" s="13">
        <f t="shared" si="298"/>
        <v>42051.424502314811</v>
      </c>
      <c r="U3200">
        <f t="shared" si="299"/>
        <v>2015</v>
      </c>
    </row>
    <row r="3201" spans="1:21" ht="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 s="9">
        <f t="shared" si="295"/>
        <v>52</v>
      </c>
      <c r="Q3201">
        <f t="shared" si="296"/>
        <v>49.21</v>
      </c>
      <c r="R3201">
        <f t="shared" si="300"/>
        <v>0</v>
      </c>
      <c r="S3201" s="12">
        <f t="shared" si="297"/>
        <v>41858.761782407404</v>
      </c>
      <c r="T3201" s="13">
        <f t="shared" si="298"/>
        <v>41888.875</v>
      </c>
      <c r="U3201">
        <f t="shared" si="299"/>
        <v>2014</v>
      </c>
    </row>
    <row r="3202" spans="1:21" ht="60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 s="9">
        <f t="shared" ref="P3202:P3265" si="301">ROUND(E3202/D3202*100,0)</f>
        <v>0</v>
      </c>
      <c r="Q3202">
        <f t="shared" ref="Q3202:Q3265" si="302">IFERROR(ROUND(E3202/L3202,2),0)</f>
        <v>1</v>
      </c>
      <c r="R3202">
        <f t="shared" si="300"/>
        <v>0</v>
      </c>
      <c r="S3202" s="12">
        <f t="shared" ref="S3202:S3265" si="303">(((J3202/60)/60)/24)+DATE(1970,1,1)</f>
        <v>42460.320613425924</v>
      </c>
      <c r="T3202" s="13">
        <f t="shared" ref="T3202:T3265" si="304">(((I3202/60)/60)/24)+DATE(1970,1,1)</f>
        <v>42490.231944444444</v>
      </c>
      <c r="U3202">
        <f t="shared" ref="U3202:U3265" si="305">YEAR(S3202)</f>
        <v>2016</v>
      </c>
    </row>
    <row r="3203" spans="1:21" ht="60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 s="9">
        <f t="shared" si="301"/>
        <v>1</v>
      </c>
      <c r="Q3203">
        <f t="shared" si="302"/>
        <v>12.5</v>
      </c>
      <c r="R3203">
        <f t="shared" si="300"/>
        <v>0</v>
      </c>
      <c r="S3203" s="12">
        <f t="shared" si="303"/>
        <v>41861.767094907409</v>
      </c>
      <c r="T3203" s="13">
        <f t="shared" si="304"/>
        <v>41882.767094907409</v>
      </c>
      <c r="U3203">
        <f t="shared" si="305"/>
        <v>2014</v>
      </c>
    </row>
    <row r="3204" spans="1:21" ht="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 s="9">
        <f t="shared" si="301"/>
        <v>55</v>
      </c>
      <c r="Q3204">
        <f t="shared" si="302"/>
        <v>109.04</v>
      </c>
      <c r="R3204">
        <f t="shared" si="300"/>
        <v>0</v>
      </c>
      <c r="S3204" s="12">
        <f t="shared" si="303"/>
        <v>42293.853541666671</v>
      </c>
      <c r="T3204" s="13">
        <f t="shared" si="304"/>
        <v>42352.249305555553</v>
      </c>
      <c r="U3204">
        <f t="shared" si="305"/>
        <v>2015</v>
      </c>
    </row>
    <row r="3205" spans="1:21" ht="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 s="9">
        <f t="shared" si="301"/>
        <v>25</v>
      </c>
      <c r="Q3205">
        <f t="shared" si="302"/>
        <v>41.67</v>
      </c>
      <c r="R3205">
        <f t="shared" si="300"/>
        <v>0</v>
      </c>
      <c r="S3205" s="12">
        <f t="shared" si="303"/>
        <v>42242.988680555558</v>
      </c>
      <c r="T3205" s="13">
        <f t="shared" si="304"/>
        <v>42272.988680555558</v>
      </c>
      <c r="U3205">
        <f t="shared" si="305"/>
        <v>2015</v>
      </c>
    </row>
    <row r="3206" spans="1:21" ht="60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 t="s">
        <v>7235</v>
      </c>
      <c r="M3206" t="b">
        <v>0</v>
      </c>
      <c r="N3206" t="s">
        <v>8273</v>
      </c>
      <c r="O3206" t="s">
        <v>8315</v>
      </c>
      <c r="P3206" s="9">
        <f t="shared" si="301"/>
        <v>0</v>
      </c>
      <c r="Q3206">
        <f t="shared" si="302"/>
        <v>0</v>
      </c>
      <c r="R3206">
        <f t="shared" si="300"/>
        <v>1</v>
      </c>
      <c r="S3206" s="12">
        <f t="shared" si="303"/>
        <v>42172.686099537037</v>
      </c>
      <c r="T3206" s="13">
        <f t="shared" si="304"/>
        <v>42202.676388888889</v>
      </c>
      <c r="U3206">
        <f t="shared" si="305"/>
        <v>2015</v>
      </c>
    </row>
    <row r="3207" spans="1:21" ht="60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 s="9">
        <f t="shared" si="301"/>
        <v>3</v>
      </c>
      <c r="Q3207">
        <f t="shared" si="302"/>
        <v>22.75</v>
      </c>
      <c r="R3207">
        <f t="shared" si="300"/>
        <v>0</v>
      </c>
      <c r="S3207" s="12">
        <f t="shared" si="303"/>
        <v>42095.374675925923</v>
      </c>
      <c r="T3207" s="13">
        <f t="shared" si="304"/>
        <v>42125.374675925923</v>
      </c>
      <c r="U3207">
        <f t="shared" si="305"/>
        <v>2015</v>
      </c>
    </row>
    <row r="3208" spans="1:21" ht="60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 t="s">
        <v>7235</v>
      </c>
      <c r="M3208" t="b">
        <v>0</v>
      </c>
      <c r="N3208" t="s">
        <v>8273</v>
      </c>
      <c r="O3208" t="s">
        <v>8315</v>
      </c>
      <c r="P3208" s="9">
        <f t="shared" si="301"/>
        <v>0</v>
      </c>
      <c r="Q3208">
        <f t="shared" si="302"/>
        <v>0</v>
      </c>
      <c r="R3208">
        <f t="shared" si="300"/>
        <v>0</v>
      </c>
      <c r="S3208" s="12">
        <f t="shared" si="303"/>
        <v>42236.276053240741</v>
      </c>
      <c r="T3208" s="13">
        <f t="shared" si="304"/>
        <v>42266.276053240741</v>
      </c>
      <c r="U3208">
        <f t="shared" si="305"/>
        <v>2015</v>
      </c>
    </row>
    <row r="3209" spans="1:21" ht="60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 s="9">
        <f t="shared" si="301"/>
        <v>46</v>
      </c>
      <c r="Q3209">
        <f t="shared" si="302"/>
        <v>70.83</v>
      </c>
      <c r="R3209">
        <f t="shared" si="300"/>
        <v>0</v>
      </c>
      <c r="S3209" s="12">
        <f t="shared" si="303"/>
        <v>42057.277858796297</v>
      </c>
      <c r="T3209" s="13">
        <f t="shared" si="304"/>
        <v>42117.236192129625</v>
      </c>
      <c r="U3209">
        <f t="shared" si="305"/>
        <v>2015</v>
      </c>
    </row>
    <row r="3210" spans="1:21" ht="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 s="9">
        <f t="shared" si="301"/>
        <v>104</v>
      </c>
      <c r="Q3210">
        <f t="shared" si="302"/>
        <v>63.11</v>
      </c>
      <c r="R3210" t="s">
        <v>8361</v>
      </c>
      <c r="S3210" s="12">
        <f t="shared" si="303"/>
        <v>41827.605057870373</v>
      </c>
      <c r="T3210" s="13">
        <f t="shared" si="304"/>
        <v>41848.605057870373</v>
      </c>
      <c r="U3210">
        <f t="shared" si="305"/>
        <v>2014</v>
      </c>
    </row>
    <row r="3211" spans="1:21" ht="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 s="9">
        <f t="shared" si="301"/>
        <v>119</v>
      </c>
      <c r="Q3211">
        <f t="shared" si="302"/>
        <v>50.16</v>
      </c>
      <c r="R3211" t="s">
        <v>8361</v>
      </c>
      <c r="S3211" s="12">
        <f t="shared" si="303"/>
        <v>41778.637245370373</v>
      </c>
      <c r="T3211" s="13">
        <f t="shared" si="304"/>
        <v>41810.958333333336</v>
      </c>
      <c r="U3211">
        <f t="shared" si="305"/>
        <v>2014</v>
      </c>
    </row>
    <row r="3212" spans="1:21" ht="60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 s="9">
        <f t="shared" si="301"/>
        <v>126</v>
      </c>
      <c r="Q3212">
        <f t="shared" si="302"/>
        <v>62.88</v>
      </c>
      <c r="R3212" t="s">
        <v>8360</v>
      </c>
      <c r="S3212" s="12">
        <f t="shared" si="303"/>
        <v>41013.936562499999</v>
      </c>
      <c r="T3212" s="13">
        <f t="shared" si="304"/>
        <v>41061.165972222225</v>
      </c>
      <c r="U3212">
        <f t="shared" si="305"/>
        <v>2012</v>
      </c>
    </row>
    <row r="3213" spans="1:21" ht="60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 s="9">
        <f t="shared" si="301"/>
        <v>120</v>
      </c>
      <c r="Q3213">
        <f t="shared" si="302"/>
        <v>85.53</v>
      </c>
      <c r="R3213" t="s">
        <v>8364</v>
      </c>
      <c r="S3213" s="12">
        <f t="shared" si="303"/>
        <v>41834.586574074077</v>
      </c>
      <c r="T3213" s="13">
        <f t="shared" si="304"/>
        <v>41866.083333333336</v>
      </c>
      <c r="U3213">
        <f t="shared" si="305"/>
        <v>2014</v>
      </c>
    </row>
    <row r="3214" spans="1:21" ht="30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 s="9">
        <f t="shared" si="301"/>
        <v>126</v>
      </c>
      <c r="Q3214">
        <f t="shared" si="302"/>
        <v>53.72</v>
      </c>
      <c r="R3214" t="s">
        <v>8360</v>
      </c>
      <c r="S3214" s="12">
        <f t="shared" si="303"/>
        <v>41829.795729166668</v>
      </c>
      <c r="T3214" s="13">
        <f t="shared" si="304"/>
        <v>41859.795729166668</v>
      </c>
      <c r="U3214">
        <f t="shared" si="305"/>
        <v>2014</v>
      </c>
    </row>
    <row r="3215" spans="1:21" ht="60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 s="9">
        <f t="shared" si="301"/>
        <v>100</v>
      </c>
      <c r="Q3215">
        <f t="shared" si="302"/>
        <v>127.81</v>
      </c>
      <c r="R3215" t="s">
        <v>8361</v>
      </c>
      <c r="S3215" s="12">
        <f t="shared" si="303"/>
        <v>42171.763414351852</v>
      </c>
      <c r="T3215" s="13">
        <f t="shared" si="304"/>
        <v>42211.763414351852</v>
      </c>
      <c r="U3215">
        <f t="shared" si="305"/>
        <v>2015</v>
      </c>
    </row>
    <row r="3216" spans="1:21" ht="60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 s="9">
        <f t="shared" si="301"/>
        <v>102</v>
      </c>
      <c r="Q3216">
        <f t="shared" si="302"/>
        <v>106.57</v>
      </c>
      <c r="R3216" t="s">
        <v>8362</v>
      </c>
      <c r="S3216" s="12">
        <f t="shared" si="303"/>
        <v>42337.792511574073</v>
      </c>
      <c r="T3216" s="13">
        <f t="shared" si="304"/>
        <v>42374.996527777781</v>
      </c>
      <c r="U3216">
        <f t="shared" si="305"/>
        <v>2015</v>
      </c>
    </row>
    <row r="3217" spans="1:21" ht="60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 s="9">
        <f t="shared" si="301"/>
        <v>100</v>
      </c>
      <c r="Q3217">
        <f t="shared" si="302"/>
        <v>262.11</v>
      </c>
      <c r="R3217" t="s">
        <v>8367</v>
      </c>
      <c r="S3217" s="12">
        <f t="shared" si="303"/>
        <v>42219.665173611109</v>
      </c>
      <c r="T3217" s="13">
        <f t="shared" si="304"/>
        <v>42257.165972222225</v>
      </c>
      <c r="U3217">
        <f t="shared" si="305"/>
        <v>2015</v>
      </c>
    </row>
    <row r="3218" spans="1:21" ht="60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 s="9">
        <f t="shared" si="301"/>
        <v>100</v>
      </c>
      <c r="Q3218">
        <f t="shared" si="302"/>
        <v>57.17</v>
      </c>
      <c r="R3218" t="s">
        <v>8360</v>
      </c>
      <c r="S3218" s="12">
        <f t="shared" si="303"/>
        <v>42165.462627314817</v>
      </c>
      <c r="T3218" s="13">
        <f t="shared" si="304"/>
        <v>42196.604166666672</v>
      </c>
      <c r="U3218">
        <f t="shared" si="305"/>
        <v>2015</v>
      </c>
    </row>
    <row r="3219" spans="1:21" ht="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 s="9">
        <f t="shared" si="301"/>
        <v>116</v>
      </c>
      <c r="Q3219">
        <f t="shared" si="302"/>
        <v>50.2</v>
      </c>
      <c r="R3219" t="s">
        <v>8360</v>
      </c>
      <c r="S3219" s="12">
        <f t="shared" si="303"/>
        <v>42648.546111111107</v>
      </c>
      <c r="T3219" s="13">
        <f t="shared" si="304"/>
        <v>42678.546111111107</v>
      </c>
      <c r="U3219">
        <f t="shared" si="305"/>
        <v>2016</v>
      </c>
    </row>
    <row r="3220" spans="1:21" ht="60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 s="9">
        <f t="shared" si="301"/>
        <v>102</v>
      </c>
      <c r="Q3220">
        <f t="shared" si="302"/>
        <v>66.59</v>
      </c>
      <c r="R3220" t="s">
        <v>8362</v>
      </c>
      <c r="S3220" s="12">
        <f t="shared" si="303"/>
        <v>41971.002152777779</v>
      </c>
      <c r="T3220" s="13">
        <f t="shared" si="304"/>
        <v>42004</v>
      </c>
      <c r="U3220">
        <f t="shared" si="305"/>
        <v>2014</v>
      </c>
    </row>
    <row r="3221" spans="1:21" ht="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 s="9">
        <f t="shared" si="301"/>
        <v>100</v>
      </c>
      <c r="Q3221">
        <f t="shared" si="302"/>
        <v>168.25</v>
      </c>
      <c r="R3221" t="s">
        <v>8364</v>
      </c>
      <c r="S3221" s="12">
        <f t="shared" si="303"/>
        <v>42050.983182870375</v>
      </c>
      <c r="T3221" s="13">
        <f t="shared" si="304"/>
        <v>42085.941516203704</v>
      </c>
      <c r="U3221">
        <f t="shared" si="305"/>
        <v>2015</v>
      </c>
    </row>
    <row r="3222" spans="1:21" ht="30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 s="9">
        <f t="shared" si="301"/>
        <v>101</v>
      </c>
      <c r="Q3222">
        <f t="shared" si="302"/>
        <v>256.37</v>
      </c>
      <c r="R3222" t="s">
        <v>8363</v>
      </c>
      <c r="S3222" s="12">
        <f t="shared" si="303"/>
        <v>42772.833379629628</v>
      </c>
      <c r="T3222" s="13">
        <f t="shared" si="304"/>
        <v>42806.875</v>
      </c>
      <c r="U3222">
        <f t="shared" si="305"/>
        <v>2017</v>
      </c>
    </row>
    <row r="3223" spans="1:21" ht="60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 s="9">
        <f t="shared" si="301"/>
        <v>103</v>
      </c>
      <c r="Q3223">
        <f t="shared" si="302"/>
        <v>36.61</v>
      </c>
      <c r="R3223" t="s">
        <v>8360</v>
      </c>
      <c r="S3223" s="12">
        <f t="shared" si="303"/>
        <v>42155.696793981479</v>
      </c>
      <c r="T3223" s="13">
        <f t="shared" si="304"/>
        <v>42190.696793981479</v>
      </c>
      <c r="U3223">
        <f t="shared" si="305"/>
        <v>2015</v>
      </c>
    </row>
    <row r="3224" spans="1:21" ht="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 s="9">
        <f t="shared" si="301"/>
        <v>125</v>
      </c>
      <c r="Q3224">
        <f t="shared" si="302"/>
        <v>37.14</v>
      </c>
      <c r="R3224" t="s">
        <v>8360</v>
      </c>
      <c r="S3224" s="12">
        <f t="shared" si="303"/>
        <v>42270.582141203704</v>
      </c>
      <c r="T3224" s="13">
        <f t="shared" si="304"/>
        <v>42301.895138888889</v>
      </c>
      <c r="U3224">
        <f t="shared" si="305"/>
        <v>2015</v>
      </c>
    </row>
    <row r="3225" spans="1:21" ht="30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 s="9">
        <f t="shared" si="301"/>
        <v>110</v>
      </c>
      <c r="Q3225">
        <f t="shared" si="302"/>
        <v>45.88</v>
      </c>
      <c r="R3225" t="s">
        <v>8360</v>
      </c>
      <c r="S3225" s="12">
        <f t="shared" si="303"/>
        <v>42206.835370370376</v>
      </c>
      <c r="T3225" s="13">
        <f t="shared" si="304"/>
        <v>42236.835370370376</v>
      </c>
      <c r="U3225">
        <f t="shared" si="305"/>
        <v>2015</v>
      </c>
    </row>
    <row r="3226" spans="1:21" ht="60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 s="9">
        <f t="shared" si="301"/>
        <v>102</v>
      </c>
      <c r="Q3226">
        <f t="shared" si="302"/>
        <v>141.71</v>
      </c>
      <c r="R3226" t="s">
        <v>8366</v>
      </c>
      <c r="S3226" s="12">
        <f t="shared" si="303"/>
        <v>42697.850844907407</v>
      </c>
      <c r="T3226" s="13">
        <f t="shared" si="304"/>
        <v>42745.208333333328</v>
      </c>
      <c r="U3226">
        <f t="shared" si="305"/>
        <v>2016</v>
      </c>
    </row>
    <row r="3227" spans="1:21" ht="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 s="9">
        <f t="shared" si="301"/>
        <v>102</v>
      </c>
      <c r="Q3227">
        <f t="shared" si="302"/>
        <v>52.49</v>
      </c>
      <c r="R3227" t="s">
        <v>8360</v>
      </c>
      <c r="S3227" s="12">
        <f t="shared" si="303"/>
        <v>42503.559467592597</v>
      </c>
      <c r="T3227" s="13">
        <f t="shared" si="304"/>
        <v>42524.875</v>
      </c>
      <c r="U3227">
        <f t="shared" si="305"/>
        <v>2016</v>
      </c>
    </row>
    <row r="3228" spans="1:21" ht="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 s="9">
        <f t="shared" si="301"/>
        <v>104</v>
      </c>
      <c r="Q3228">
        <f t="shared" si="302"/>
        <v>59.52</v>
      </c>
      <c r="R3228" t="s">
        <v>8360</v>
      </c>
      <c r="S3228" s="12">
        <f t="shared" si="303"/>
        <v>42277.583472222221</v>
      </c>
      <c r="T3228" s="13">
        <f t="shared" si="304"/>
        <v>42307.583472222221</v>
      </c>
      <c r="U3228">
        <f t="shared" si="305"/>
        <v>2015</v>
      </c>
    </row>
    <row r="3229" spans="1:21" ht="60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 s="9">
        <f t="shared" si="301"/>
        <v>125</v>
      </c>
      <c r="Q3229">
        <f t="shared" si="302"/>
        <v>50</v>
      </c>
      <c r="R3229" t="s">
        <v>8360</v>
      </c>
      <c r="S3229" s="12">
        <f t="shared" si="303"/>
        <v>42722.882361111115</v>
      </c>
      <c r="T3229" s="13">
        <f t="shared" si="304"/>
        <v>42752.882361111115</v>
      </c>
      <c r="U3229">
        <f t="shared" si="305"/>
        <v>2016</v>
      </c>
    </row>
    <row r="3230" spans="1:21" ht="30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 s="9">
        <f t="shared" si="301"/>
        <v>102</v>
      </c>
      <c r="Q3230">
        <f t="shared" si="302"/>
        <v>193.62</v>
      </c>
      <c r="R3230" t="s">
        <v>8361</v>
      </c>
      <c r="S3230" s="12">
        <f t="shared" si="303"/>
        <v>42323.70930555556</v>
      </c>
      <c r="T3230" s="13">
        <f t="shared" si="304"/>
        <v>42355.207638888889</v>
      </c>
      <c r="U3230">
        <f t="shared" si="305"/>
        <v>2015</v>
      </c>
    </row>
    <row r="3231" spans="1:21" ht="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 s="9">
        <f t="shared" si="301"/>
        <v>108</v>
      </c>
      <c r="Q3231">
        <f t="shared" si="302"/>
        <v>106.8</v>
      </c>
      <c r="R3231" t="s">
        <v>8364</v>
      </c>
      <c r="S3231" s="12">
        <f t="shared" si="303"/>
        <v>41933.291643518518</v>
      </c>
      <c r="T3231" s="13">
        <f t="shared" si="304"/>
        <v>41963.333310185189</v>
      </c>
      <c r="U3231">
        <f t="shared" si="305"/>
        <v>2014</v>
      </c>
    </row>
    <row r="3232" spans="1:21" ht="60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 s="9">
        <f t="shared" si="301"/>
        <v>110</v>
      </c>
      <c r="Q3232">
        <f t="shared" si="302"/>
        <v>77.22</v>
      </c>
      <c r="R3232" t="s">
        <v>8360</v>
      </c>
      <c r="S3232" s="12">
        <f t="shared" si="303"/>
        <v>41898.168125000004</v>
      </c>
      <c r="T3232" s="13">
        <f t="shared" si="304"/>
        <v>41913.165972222225</v>
      </c>
      <c r="U3232">
        <f t="shared" si="305"/>
        <v>2014</v>
      </c>
    </row>
    <row r="3233" spans="1:21" ht="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 s="9">
        <f t="shared" si="301"/>
        <v>161</v>
      </c>
      <c r="Q3233">
        <f t="shared" si="302"/>
        <v>57.5</v>
      </c>
      <c r="R3233" t="s">
        <v>8360</v>
      </c>
      <c r="S3233" s="12">
        <f t="shared" si="303"/>
        <v>42446.943831018521</v>
      </c>
      <c r="T3233" s="13">
        <f t="shared" si="304"/>
        <v>42476.943831018521</v>
      </c>
      <c r="U3233">
        <f t="shared" si="305"/>
        <v>2016</v>
      </c>
    </row>
    <row r="3234" spans="1:21" ht="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 s="9">
        <f t="shared" si="301"/>
        <v>131</v>
      </c>
      <c r="Q3234">
        <f t="shared" si="302"/>
        <v>50.46</v>
      </c>
      <c r="R3234" t="s">
        <v>8360</v>
      </c>
      <c r="S3234" s="12">
        <f t="shared" si="303"/>
        <v>42463.81385416667</v>
      </c>
      <c r="T3234" s="13">
        <f t="shared" si="304"/>
        <v>42494.165972222225</v>
      </c>
      <c r="U3234">
        <f t="shared" si="305"/>
        <v>2016</v>
      </c>
    </row>
    <row r="3235" spans="1:21" ht="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 s="9">
        <f t="shared" si="301"/>
        <v>119</v>
      </c>
      <c r="Q3235">
        <f t="shared" si="302"/>
        <v>97.38</v>
      </c>
      <c r="R3235" t="s">
        <v>8361</v>
      </c>
      <c r="S3235" s="12">
        <f t="shared" si="303"/>
        <v>42766.805034722223</v>
      </c>
      <c r="T3235" s="13">
        <f t="shared" si="304"/>
        <v>42796.805034722223</v>
      </c>
      <c r="U3235">
        <f t="shared" si="305"/>
        <v>2017</v>
      </c>
    </row>
    <row r="3236" spans="1:21" ht="60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 s="9">
        <f t="shared" si="301"/>
        <v>100</v>
      </c>
      <c r="Q3236">
        <f t="shared" si="302"/>
        <v>34.92</v>
      </c>
      <c r="R3236" t="s">
        <v>8360</v>
      </c>
      <c r="S3236" s="12">
        <f t="shared" si="303"/>
        <v>42734.789444444439</v>
      </c>
      <c r="T3236" s="13">
        <f t="shared" si="304"/>
        <v>42767.979861111111</v>
      </c>
      <c r="U3236">
        <f t="shared" si="305"/>
        <v>2016</v>
      </c>
    </row>
    <row r="3237" spans="1:21" ht="60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 s="9">
        <f t="shared" si="301"/>
        <v>103</v>
      </c>
      <c r="Q3237">
        <f t="shared" si="302"/>
        <v>85.53</v>
      </c>
      <c r="R3237" t="s">
        <v>8363</v>
      </c>
      <c r="S3237" s="12">
        <f t="shared" si="303"/>
        <v>42522.347812499997</v>
      </c>
      <c r="T3237" s="13">
        <f t="shared" si="304"/>
        <v>42552.347812499997</v>
      </c>
      <c r="U3237">
        <f t="shared" si="305"/>
        <v>2016</v>
      </c>
    </row>
    <row r="3238" spans="1:21" ht="60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 s="9">
        <f t="shared" si="301"/>
        <v>101</v>
      </c>
      <c r="Q3238">
        <f t="shared" si="302"/>
        <v>182.91</v>
      </c>
      <c r="R3238" t="s">
        <v>8364</v>
      </c>
      <c r="S3238" s="12">
        <f t="shared" si="303"/>
        <v>42702.917048611111</v>
      </c>
      <c r="T3238" s="13">
        <f t="shared" si="304"/>
        <v>42732.917048611111</v>
      </c>
      <c r="U3238">
        <f t="shared" si="305"/>
        <v>2016</v>
      </c>
    </row>
    <row r="3239" spans="1:21" ht="30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 s="9">
        <f t="shared" si="301"/>
        <v>101</v>
      </c>
      <c r="Q3239">
        <f t="shared" si="302"/>
        <v>131.13999999999999</v>
      </c>
      <c r="R3239" t="s">
        <v>8367</v>
      </c>
      <c r="S3239" s="12">
        <f t="shared" si="303"/>
        <v>42252.474351851852</v>
      </c>
      <c r="T3239" s="13">
        <f t="shared" si="304"/>
        <v>42276.165972222225</v>
      </c>
      <c r="U3239">
        <f t="shared" si="305"/>
        <v>2015</v>
      </c>
    </row>
    <row r="3240" spans="1:21" ht="60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 s="9">
        <f t="shared" si="301"/>
        <v>112</v>
      </c>
      <c r="Q3240">
        <f t="shared" si="302"/>
        <v>39.81</v>
      </c>
      <c r="R3240" t="s">
        <v>8360</v>
      </c>
      <c r="S3240" s="12">
        <f t="shared" si="303"/>
        <v>42156.510393518518</v>
      </c>
      <c r="T3240" s="13">
        <f t="shared" si="304"/>
        <v>42186.510393518518</v>
      </c>
      <c r="U3240">
        <f t="shared" si="305"/>
        <v>2015</v>
      </c>
    </row>
    <row r="3241" spans="1:21" ht="60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 s="9">
        <f t="shared" si="301"/>
        <v>106</v>
      </c>
      <c r="Q3241">
        <f t="shared" si="302"/>
        <v>59.7</v>
      </c>
      <c r="R3241" t="s">
        <v>8361</v>
      </c>
      <c r="S3241" s="12">
        <f t="shared" si="303"/>
        <v>42278.089039351849</v>
      </c>
      <c r="T3241" s="13">
        <f t="shared" si="304"/>
        <v>42302.999305555553</v>
      </c>
      <c r="U3241">
        <f t="shared" si="305"/>
        <v>2015</v>
      </c>
    </row>
    <row r="3242" spans="1:21" ht="60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 s="9">
        <f t="shared" si="301"/>
        <v>101</v>
      </c>
      <c r="Q3242">
        <f t="shared" si="302"/>
        <v>88.74</v>
      </c>
      <c r="R3242" t="s">
        <v>8360</v>
      </c>
      <c r="S3242" s="12">
        <f t="shared" si="303"/>
        <v>42754.693842592591</v>
      </c>
      <c r="T3242" s="13">
        <f t="shared" si="304"/>
        <v>42782.958333333328</v>
      </c>
      <c r="U3242">
        <f t="shared" si="305"/>
        <v>2017</v>
      </c>
    </row>
    <row r="3243" spans="1:21" ht="60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 s="9">
        <f t="shared" si="301"/>
        <v>115</v>
      </c>
      <c r="Q3243">
        <f t="shared" si="302"/>
        <v>58.69</v>
      </c>
      <c r="R3243" t="s">
        <v>8361</v>
      </c>
      <c r="S3243" s="12">
        <f t="shared" si="303"/>
        <v>41893.324884259258</v>
      </c>
      <c r="T3243" s="13">
        <f t="shared" si="304"/>
        <v>41926.290972222225</v>
      </c>
      <c r="U3243">
        <f t="shared" si="305"/>
        <v>2014</v>
      </c>
    </row>
    <row r="3244" spans="1:21" ht="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 s="9">
        <f t="shared" si="301"/>
        <v>127</v>
      </c>
      <c r="Q3244">
        <f t="shared" si="302"/>
        <v>69.569999999999993</v>
      </c>
      <c r="R3244" t="s">
        <v>8362</v>
      </c>
      <c r="S3244" s="12">
        <f t="shared" si="303"/>
        <v>41871.755694444444</v>
      </c>
      <c r="T3244" s="13">
        <f t="shared" si="304"/>
        <v>41901.755694444444</v>
      </c>
      <c r="U3244">
        <f t="shared" si="305"/>
        <v>2014</v>
      </c>
    </row>
    <row r="3245" spans="1:21" ht="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 s="9">
        <f t="shared" si="301"/>
        <v>103</v>
      </c>
      <c r="Q3245">
        <f t="shared" si="302"/>
        <v>115.87</v>
      </c>
      <c r="R3245" t="s">
        <v>8361</v>
      </c>
      <c r="S3245" s="12">
        <f t="shared" si="303"/>
        <v>42262.096782407403</v>
      </c>
      <c r="T3245" s="13">
        <f t="shared" si="304"/>
        <v>42286</v>
      </c>
      <c r="U3245">
        <f t="shared" si="305"/>
        <v>2015</v>
      </c>
    </row>
    <row r="3246" spans="1:21" ht="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 s="9">
        <f t="shared" si="301"/>
        <v>103</v>
      </c>
      <c r="Q3246">
        <f t="shared" si="302"/>
        <v>23.87</v>
      </c>
      <c r="R3246" t="s">
        <v>8360</v>
      </c>
      <c r="S3246" s="12">
        <f t="shared" si="303"/>
        <v>42675.694236111114</v>
      </c>
      <c r="T3246" s="13">
        <f t="shared" si="304"/>
        <v>42705.735902777778</v>
      </c>
      <c r="U3246">
        <f t="shared" si="305"/>
        <v>2016</v>
      </c>
    </row>
    <row r="3247" spans="1:21" ht="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 s="9">
        <f t="shared" si="301"/>
        <v>104</v>
      </c>
      <c r="Q3247">
        <f t="shared" si="302"/>
        <v>81.13</v>
      </c>
      <c r="R3247" t="s">
        <v>8364</v>
      </c>
      <c r="S3247" s="12">
        <f t="shared" si="303"/>
        <v>42135.60020833333</v>
      </c>
      <c r="T3247" s="13">
        <f t="shared" si="304"/>
        <v>42167.083333333328</v>
      </c>
      <c r="U3247">
        <f t="shared" si="305"/>
        <v>2015</v>
      </c>
    </row>
    <row r="3248" spans="1:21" ht="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 s="9">
        <f t="shared" si="301"/>
        <v>111</v>
      </c>
      <c r="Q3248">
        <f t="shared" si="302"/>
        <v>57.63</v>
      </c>
      <c r="R3248" t="s">
        <v>8362</v>
      </c>
      <c r="S3248" s="12">
        <f t="shared" si="303"/>
        <v>42230.472222222219</v>
      </c>
      <c r="T3248" s="13">
        <f t="shared" si="304"/>
        <v>42259.165972222225</v>
      </c>
      <c r="U3248">
        <f t="shared" si="305"/>
        <v>2015</v>
      </c>
    </row>
    <row r="3249" spans="1:21" ht="60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 s="9">
        <f t="shared" si="301"/>
        <v>106</v>
      </c>
      <c r="Q3249">
        <f t="shared" si="302"/>
        <v>46.43</v>
      </c>
      <c r="R3249" t="s">
        <v>8360</v>
      </c>
      <c r="S3249" s="12">
        <f t="shared" si="303"/>
        <v>42167.434166666666</v>
      </c>
      <c r="T3249" s="13">
        <f t="shared" si="304"/>
        <v>42197.434166666666</v>
      </c>
      <c r="U3249">
        <f t="shared" si="305"/>
        <v>2015</v>
      </c>
    </row>
    <row r="3250" spans="1:21" ht="30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 s="9">
        <f t="shared" si="301"/>
        <v>101</v>
      </c>
      <c r="Q3250">
        <f t="shared" si="302"/>
        <v>60.48</v>
      </c>
      <c r="R3250" t="s">
        <v>8362</v>
      </c>
      <c r="S3250" s="12">
        <f t="shared" si="303"/>
        <v>42068.888391203705</v>
      </c>
      <c r="T3250" s="13">
        <f t="shared" si="304"/>
        <v>42098.846724537041</v>
      </c>
      <c r="U3250">
        <f t="shared" si="305"/>
        <v>2015</v>
      </c>
    </row>
    <row r="3251" spans="1:21" ht="60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 s="9">
        <f t="shared" si="301"/>
        <v>105</v>
      </c>
      <c r="Q3251">
        <f t="shared" si="302"/>
        <v>65.58</v>
      </c>
      <c r="R3251" t="s">
        <v>8361</v>
      </c>
      <c r="S3251" s="12">
        <f t="shared" si="303"/>
        <v>42145.746689814812</v>
      </c>
      <c r="T3251" s="13">
        <f t="shared" si="304"/>
        <v>42175.746689814812</v>
      </c>
      <c r="U3251">
        <f t="shared" si="305"/>
        <v>2015</v>
      </c>
    </row>
    <row r="3252" spans="1:21" ht="60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 s="9">
        <f t="shared" si="301"/>
        <v>102</v>
      </c>
      <c r="Q3252">
        <f t="shared" si="302"/>
        <v>119.19</v>
      </c>
      <c r="R3252" t="s">
        <v>8365</v>
      </c>
      <c r="S3252" s="12">
        <f t="shared" si="303"/>
        <v>41918.742175925923</v>
      </c>
      <c r="T3252" s="13">
        <f t="shared" si="304"/>
        <v>41948.783842592595</v>
      </c>
      <c r="U3252">
        <f t="shared" si="305"/>
        <v>2014</v>
      </c>
    </row>
    <row r="3253" spans="1:21" ht="60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 s="9">
        <f t="shared" si="301"/>
        <v>111</v>
      </c>
      <c r="Q3253">
        <f t="shared" si="302"/>
        <v>83.05</v>
      </c>
      <c r="R3253" t="s">
        <v>8360</v>
      </c>
      <c r="S3253" s="12">
        <f t="shared" si="303"/>
        <v>42146.731087962966</v>
      </c>
      <c r="T3253" s="13">
        <f t="shared" si="304"/>
        <v>42176.731087962966</v>
      </c>
      <c r="U3253">
        <f t="shared" si="305"/>
        <v>2015</v>
      </c>
    </row>
    <row r="3254" spans="1:21" ht="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 s="9">
        <f t="shared" si="301"/>
        <v>128</v>
      </c>
      <c r="Q3254">
        <f t="shared" si="302"/>
        <v>57.52</v>
      </c>
      <c r="R3254" t="s">
        <v>8360</v>
      </c>
      <c r="S3254" s="12">
        <f t="shared" si="303"/>
        <v>42590.472685185188</v>
      </c>
      <c r="T3254" s="13">
        <f t="shared" si="304"/>
        <v>42620.472685185188</v>
      </c>
      <c r="U3254">
        <f t="shared" si="305"/>
        <v>2016</v>
      </c>
    </row>
    <row r="3255" spans="1:21" ht="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 s="9">
        <f t="shared" si="301"/>
        <v>102</v>
      </c>
      <c r="Q3255">
        <f t="shared" si="302"/>
        <v>177.09</v>
      </c>
      <c r="R3255" t="s">
        <v>8364</v>
      </c>
      <c r="S3255" s="12">
        <f t="shared" si="303"/>
        <v>42602.576712962968</v>
      </c>
      <c r="T3255" s="13">
        <f t="shared" si="304"/>
        <v>42621.15625</v>
      </c>
      <c r="U3255">
        <f t="shared" si="305"/>
        <v>2016</v>
      </c>
    </row>
    <row r="3256" spans="1:21" ht="60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 s="9">
        <f t="shared" si="301"/>
        <v>101</v>
      </c>
      <c r="Q3256">
        <f t="shared" si="302"/>
        <v>70.77</v>
      </c>
      <c r="R3256" t="s">
        <v>8362</v>
      </c>
      <c r="S3256" s="12">
        <f t="shared" si="303"/>
        <v>42059.085752314815</v>
      </c>
      <c r="T3256" s="13">
        <f t="shared" si="304"/>
        <v>42089.044085648144</v>
      </c>
      <c r="U3256">
        <f t="shared" si="305"/>
        <v>2015</v>
      </c>
    </row>
    <row r="3257" spans="1:21" ht="60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 s="9">
        <f t="shared" si="301"/>
        <v>175</v>
      </c>
      <c r="Q3257">
        <f t="shared" si="302"/>
        <v>29.17</v>
      </c>
      <c r="R3257" t="s">
        <v>8359</v>
      </c>
      <c r="S3257" s="12">
        <f t="shared" si="303"/>
        <v>41889.768229166664</v>
      </c>
      <c r="T3257" s="13">
        <f t="shared" si="304"/>
        <v>41919.768229166664</v>
      </c>
      <c r="U3257">
        <f t="shared" si="305"/>
        <v>2014</v>
      </c>
    </row>
    <row r="3258" spans="1:21" ht="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 s="9">
        <f t="shared" si="301"/>
        <v>128</v>
      </c>
      <c r="Q3258">
        <f t="shared" si="302"/>
        <v>72.760000000000005</v>
      </c>
      <c r="R3258" t="s">
        <v>8362</v>
      </c>
      <c r="S3258" s="12">
        <f t="shared" si="303"/>
        <v>42144.573807870373</v>
      </c>
      <c r="T3258" s="13">
        <f t="shared" si="304"/>
        <v>42166.165972222225</v>
      </c>
      <c r="U3258">
        <f t="shared" si="305"/>
        <v>2015</v>
      </c>
    </row>
    <row r="3259" spans="1:21" ht="60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 s="9">
        <f t="shared" si="301"/>
        <v>106</v>
      </c>
      <c r="Q3259">
        <f t="shared" si="302"/>
        <v>51.85</v>
      </c>
      <c r="R3259" t="s">
        <v>8360</v>
      </c>
      <c r="S3259" s="12">
        <f t="shared" si="303"/>
        <v>42758.559629629628</v>
      </c>
      <c r="T3259" s="13">
        <f t="shared" si="304"/>
        <v>42788.559629629628</v>
      </c>
      <c r="U3259">
        <f t="shared" si="305"/>
        <v>2017</v>
      </c>
    </row>
    <row r="3260" spans="1:21" ht="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 s="9">
        <f t="shared" si="301"/>
        <v>105</v>
      </c>
      <c r="Q3260">
        <f t="shared" si="302"/>
        <v>98.2</v>
      </c>
      <c r="R3260" t="s">
        <v>8361</v>
      </c>
      <c r="S3260" s="12">
        <f t="shared" si="303"/>
        <v>41982.887280092589</v>
      </c>
      <c r="T3260" s="13">
        <f t="shared" si="304"/>
        <v>42012.887280092589</v>
      </c>
      <c r="U3260">
        <f t="shared" si="305"/>
        <v>2014</v>
      </c>
    </row>
    <row r="3261" spans="1:21" ht="60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 s="9">
        <f t="shared" si="301"/>
        <v>106</v>
      </c>
      <c r="Q3261">
        <f t="shared" si="302"/>
        <v>251.74</v>
      </c>
      <c r="R3261" t="s">
        <v>8364</v>
      </c>
      <c r="S3261" s="12">
        <f t="shared" si="303"/>
        <v>42614.760937500003</v>
      </c>
      <c r="T3261" s="13">
        <f t="shared" si="304"/>
        <v>42644.165972222225</v>
      </c>
      <c r="U3261">
        <f t="shared" si="305"/>
        <v>2016</v>
      </c>
    </row>
    <row r="3262" spans="1:21" ht="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 s="9">
        <f t="shared" si="301"/>
        <v>109</v>
      </c>
      <c r="Q3262">
        <f t="shared" si="302"/>
        <v>74.819999999999993</v>
      </c>
      <c r="R3262" t="s">
        <v>8361</v>
      </c>
      <c r="S3262" s="12">
        <f t="shared" si="303"/>
        <v>42303.672662037032</v>
      </c>
      <c r="T3262" s="13">
        <f t="shared" si="304"/>
        <v>42338.714328703703</v>
      </c>
      <c r="U3262">
        <f t="shared" si="305"/>
        <v>2015</v>
      </c>
    </row>
    <row r="3263" spans="1:21" ht="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 s="9">
        <f t="shared" si="301"/>
        <v>100</v>
      </c>
      <c r="Q3263">
        <f t="shared" si="302"/>
        <v>67.650000000000006</v>
      </c>
      <c r="R3263" t="s">
        <v>8360</v>
      </c>
      <c r="S3263" s="12">
        <f t="shared" si="303"/>
        <v>42171.725416666668</v>
      </c>
      <c r="T3263" s="13">
        <f t="shared" si="304"/>
        <v>42201.725416666668</v>
      </c>
      <c r="U3263">
        <f t="shared" si="305"/>
        <v>2015</v>
      </c>
    </row>
    <row r="3264" spans="1:21" ht="30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 s="9">
        <f t="shared" si="301"/>
        <v>103</v>
      </c>
      <c r="Q3264">
        <f t="shared" si="302"/>
        <v>93.81</v>
      </c>
      <c r="R3264" t="s">
        <v>8362</v>
      </c>
      <c r="S3264" s="12">
        <f t="shared" si="303"/>
        <v>41964.315532407403</v>
      </c>
      <c r="T3264" s="13">
        <f t="shared" si="304"/>
        <v>41995.166666666672</v>
      </c>
      <c r="U3264">
        <f t="shared" si="305"/>
        <v>2014</v>
      </c>
    </row>
    <row r="3265" spans="1:21" ht="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 s="9">
        <f t="shared" si="301"/>
        <v>112</v>
      </c>
      <c r="Q3265">
        <f t="shared" si="302"/>
        <v>41.24</v>
      </c>
      <c r="R3265" t="s">
        <v>8360</v>
      </c>
      <c r="S3265" s="12">
        <f t="shared" si="303"/>
        <v>42284.516064814816</v>
      </c>
      <c r="T3265" s="13">
        <f t="shared" si="304"/>
        <v>42307.875</v>
      </c>
      <c r="U3265">
        <f t="shared" si="305"/>
        <v>2015</v>
      </c>
    </row>
    <row r="3266" spans="1:21" ht="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 s="9">
        <f t="shared" ref="P3266:P3329" si="306">ROUND(E3266/D3266*100,0)</f>
        <v>103</v>
      </c>
      <c r="Q3266">
        <f t="shared" ref="Q3266:Q3329" si="307">IFERROR(ROUND(E3266/L3266,2),0)</f>
        <v>52.55</v>
      </c>
      <c r="R3266" t="s">
        <v>8360</v>
      </c>
      <c r="S3266" s="12">
        <f t="shared" ref="S3266:S3329" si="308">(((J3266/60)/60)/24)+DATE(1970,1,1)</f>
        <v>42016.800208333334</v>
      </c>
      <c r="T3266" s="13">
        <f t="shared" ref="T3266:T3329" si="309">(((I3266/60)/60)/24)+DATE(1970,1,1)</f>
        <v>42032.916666666672</v>
      </c>
      <c r="U3266">
        <f t="shared" ref="U3266:U3329" si="310">YEAR(S3266)</f>
        <v>2015</v>
      </c>
    </row>
    <row r="3267" spans="1:21" ht="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 s="9">
        <f t="shared" si="306"/>
        <v>164</v>
      </c>
      <c r="Q3267">
        <f t="shared" si="307"/>
        <v>70.290000000000006</v>
      </c>
      <c r="R3267" t="s">
        <v>8360</v>
      </c>
      <c r="S3267" s="12">
        <f t="shared" si="308"/>
        <v>42311.711979166663</v>
      </c>
      <c r="T3267" s="13">
        <f t="shared" si="309"/>
        <v>42341.708333333328</v>
      </c>
      <c r="U3267">
        <f t="shared" si="310"/>
        <v>2015</v>
      </c>
    </row>
    <row r="3268" spans="1:21" ht="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 s="9">
        <f t="shared" si="306"/>
        <v>131</v>
      </c>
      <c r="Q3268">
        <f t="shared" si="307"/>
        <v>48.33</v>
      </c>
      <c r="R3268" t="s">
        <v>8361</v>
      </c>
      <c r="S3268" s="12">
        <f t="shared" si="308"/>
        <v>42136.536134259266</v>
      </c>
      <c r="T3268" s="13">
        <f t="shared" si="309"/>
        <v>42167.875</v>
      </c>
      <c r="U3268">
        <f t="shared" si="310"/>
        <v>2015</v>
      </c>
    </row>
    <row r="3269" spans="1:21" ht="60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 s="9">
        <f t="shared" si="306"/>
        <v>102</v>
      </c>
      <c r="Q3269">
        <f t="shared" si="307"/>
        <v>53.18</v>
      </c>
      <c r="R3269" t="s">
        <v>8363</v>
      </c>
      <c r="S3269" s="12">
        <f t="shared" si="308"/>
        <v>42172.757638888885</v>
      </c>
      <c r="T3269" s="13">
        <f t="shared" si="309"/>
        <v>42202.757638888885</v>
      </c>
      <c r="U3269">
        <f t="shared" si="310"/>
        <v>2015</v>
      </c>
    </row>
    <row r="3270" spans="1:21" ht="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 s="9">
        <f t="shared" si="306"/>
        <v>128</v>
      </c>
      <c r="Q3270">
        <f t="shared" si="307"/>
        <v>60.95</v>
      </c>
      <c r="R3270" t="s">
        <v>8360</v>
      </c>
      <c r="S3270" s="12">
        <f t="shared" si="308"/>
        <v>42590.90425925926</v>
      </c>
      <c r="T3270" s="13">
        <f t="shared" si="309"/>
        <v>42606.90425925926</v>
      </c>
      <c r="U3270">
        <f t="shared" si="310"/>
        <v>2016</v>
      </c>
    </row>
    <row r="3271" spans="1:21" ht="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 s="9">
        <f t="shared" si="306"/>
        <v>102</v>
      </c>
      <c r="Q3271">
        <f t="shared" si="307"/>
        <v>116</v>
      </c>
      <c r="R3271" t="s">
        <v>8361</v>
      </c>
      <c r="S3271" s="12">
        <f t="shared" si="308"/>
        <v>42137.395798611105</v>
      </c>
      <c r="T3271" s="13">
        <f t="shared" si="309"/>
        <v>42171.458333333328</v>
      </c>
      <c r="U3271">
        <f t="shared" si="310"/>
        <v>2015</v>
      </c>
    </row>
    <row r="3272" spans="1:21" ht="60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 s="9">
        <f t="shared" si="306"/>
        <v>102</v>
      </c>
      <c r="Q3272">
        <f t="shared" si="307"/>
        <v>61</v>
      </c>
      <c r="R3272" t="s">
        <v>8360</v>
      </c>
      <c r="S3272" s="12">
        <f t="shared" si="308"/>
        <v>42167.533159722225</v>
      </c>
      <c r="T3272" s="13">
        <f t="shared" si="309"/>
        <v>42197.533159722225</v>
      </c>
      <c r="U3272">
        <f t="shared" si="310"/>
        <v>2015</v>
      </c>
    </row>
    <row r="3273" spans="1:21" ht="30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 s="9">
        <f t="shared" si="306"/>
        <v>130</v>
      </c>
      <c r="Q3273">
        <f t="shared" si="307"/>
        <v>38.24</v>
      </c>
      <c r="R3273" t="s">
        <v>8360</v>
      </c>
      <c r="S3273" s="12">
        <f t="shared" si="308"/>
        <v>41915.437210648146</v>
      </c>
      <c r="T3273" s="13">
        <f t="shared" si="309"/>
        <v>41945.478877314818</v>
      </c>
      <c r="U3273">
        <f t="shared" si="310"/>
        <v>2014</v>
      </c>
    </row>
    <row r="3274" spans="1:21" ht="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 s="9">
        <f t="shared" si="306"/>
        <v>154</v>
      </c>
      <c r="Q3274">
        <f t="shared" si="307"/>
        <v>106.5</v>
      </c>
      <c r="R3274" t="s">
        <v>8362</v>
      </c>
      <c r="S3274" s="12">
        <f t="shared" si="308"/>
        <v>42284.500104166669</v>
      </c>
      <c r="T3274" s="13">
        <f t="shared" si="309"/>
        <v>42314.541770833333</v>
      </c>
      <c r="U3274">
        <f t="shared" si="310"/>
        <v>2015</v>
      </c>
    </row>
    <row r="3275" spans="1:21" ht="60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 s="9">
        <f t="shared" si="306"/>
        <v>107</v>
      </c>
      <c r="Q3275">
        <f t="shared" si="307"/>
        <v>204.57</v>
      </c>
      <c r="R3275" t="s">
        <v>8360</v>
      </c>
      <c r="S3275" s="12">
        <f t="shared" si="308"/>
        <v>42611.801412037035</v>
      </c>
      <c r="T3275" s="13">
        <f t="shared" si="309"/>
        <v>42627.791666666672</v>
      </c>
      <c r="U3275">
        <f t="shared" si="310"/>
        <v>2016</v>
      </c>
    </row>
    <row r="3276" spans="1:21" ht="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 s="9">
        <f t="shared" si="306"/>
        <v>101</v>
      </c>
      <c r="Q3276">
        <f t="shared" si="307"/>
        <v>54.91</v>
      </c>
      <c r="R3276" t="s">
        <v>8363</v>
      </c>
      <c r="S3276" s="12">
        <f t="shared" si="308"/>
        <v>42400.704537037032</v>
      </c>
      <c r="T3276" s="13">
        <f t="shared" si="309"/>
        <v>42444.875</v>
      </c>
      <c r="U3276">
        <f t="shared" si="310"/>
        <v>2016</v>
      </c>
    </row>
    <row r="3277" spans="1:21" ht="60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 s="9">
        <f t="shared" si="306"/>
        <v>100</v>
      </c>
      <c r="Q3277">
        <f t="shared" si="307"/>
        <v>150.41999999999999</v>
      </c>
      <c r="R3277" t="s">
        <v>8360</v>
      </c>
      <c r="S3277" s="12">
        <f t="shared" si="308"/>
        <v>42017.88045138889</v>
      </c>
      <c r="T3277" s="13">
        <f t="shared" si="309"/>
        <v>42044.1875</v>
      </c>
      <c r="U3277">
        <f t="shared" si="310"/>
        <v>2015</v>
      </c>
    </row>
    <row r="3278" spans="1:21" ht="60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 s="9">
        <f t="shared" si="306"/>
        <v>117</v>
      </c>
      <c r="Q3278">
        <f t="shared" si="307"/>
        <v>52.58</v>
      </c>
      <c r="R3278" t="s">
        <v>8360</v>
      </c>
      <c r="S3278" s="12">
        <f t="shared" si="308"/>
        <v>42426.949988425928</v>
      </c>
      <c r="T3278" s="13">
        <f t="shared" si="309"/>
        <v>42461.165972222225</v>
      </c>
      <c r="U3278">
        <f t="shared" si="310"/>
        <v>2016</v>
      </c>
    </row>
    <row r="3279" spans="1:21" ht="60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 s="9">
        <f t="shared" si="306"/>
        <v>109</v>
      </c>
      <c r="Q3279">
        <f t="shared" si="307"/>
        <v>54.3</v>
      </c>
      <c r="R3279" t="s">
        <v>8361</v>
      </c>
      <c r="S3279" s="12">
        <f t="shared" si="308"/>
        <v>41931.682939814818</v>
      </c>
      <c r="T3279" s="13">
        <f t="shared" si="309"/>
        <v>41961.724606481483</v>
      </c>
      <c r="U3279">
        <f t="shared" si="310"/>
        <v>2014</v>
      </c>
    </row>
    <row r="3280" spans="1:21" ht="60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 s="9">
        <f t="shared" si="306"/>
        <v>103</v>
      </c>
      <c r="Q3280">
        <f t="shared" si="307"/>
        <v>76.03</v>
      </c>
      <c r="R3280" t="s">
        <v>8360</v>
      </c>
      <c r="S3280" s="12">
        <f t="shared" si="308"/>
        <v>42124.848414351851</v>
      </c>
      <c r="T3280" s="13">
        <f t="shared" si="309"/>
        <v>42154.848414351851</v>
      </c>
      <c r="U3280">
        <f t="shared" si="310"/>
        <v>2015</v>
      </c>
    </row>
    <row r="3281" spans="1:21" ht="60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 s="9">
        <f t="shared" si="306"/>
        <v>114</v>
      </c>
      <c r="Q3281">
        <f t="shared" si="307"/>
        <v>105.21</v>
      </c>
      <c r="R3281" t="s">
        <v>8361</v>
      </c>
      <c r="S3281" s="12">
        <f t="shared" si="308"/>
        <v>42431.102534722217</v>
      </c>
      <c r="T3281" s="13">
        <f t="shared" si="309"/>
        <v>42461.06086805556</v>
      </c>
      <c r="U3281">
        <f t="shared" si="310"/>
        <v>2016</v>
      </c>
    </row>
    <row r="3282" spans="1:21" ht="60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 s="9">
        <f t="shared" si="306"/>
        <v>103</v>
      </c>
      <c r="Q3282">
        <f t="shared" si="307"/>
        <v>68.67</v>
      </c>
      <c r="R3282" t="s">
        <v>8360</v>
      </c>
      <c r="S3282" s="12">
        <f t="shared" si="308"/>
        <v>42121.756921296299</v>
      </c>
      <c r="T3282" s="13">
        <f t="shared" si="309"/>
        <v>42156.208333333328</v>
      </c>
      <c r="U3282">
        <f t="shared" si="310"/>
        <v>2015</v>
      </c>
    </row>
    <row r="3283" spans="1:21" ht="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 s="9">
        <f t="shared" si="306"/>
        <v>122</v>
      </c>
      <c r="Q3283">
        <f t="shared" si="307"/>
        <v>129.36000000000001</v>
      </c>
      <c r="R3283" t="s">
        <v>8361</v>
      </c>
      <c r="S3283" s="12">
        <f t="shared" si="308"/>
        <v>42219.019733796296</v>
      </c>
      <c r="T3283" s="13">
        <f t="shared" si="309"/>
        <v>42249.019733796296</v>
      </c>
      <c r="U3283">
        <f t="shared" si="310"/>
        <v>2015</v>
      </c>
    </row>
    <row r="3284" spans="1:21" ht="60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 s="9">
        <f t="shared" si="306"/>
        <v>103</v>
      </c>
      <c r="Q3284">
        <f t="shared" si="307"/>
        <v>134.26</v>
      </c>
      <c r="R3284" t="s">
        <v>8366</v>
      </c>
      <c r="S3284" s="12">
        <f t="shared" si="308"/>
        <v>42445.19430555556</v>
      </c>
      <c r="T3284" s="13">
        <f t="shared" si="309"/>
        <v>42489.19430555556</v>
      </c>
      <c r="U3284">
        <f t="shared" si="310"/>
        <v>2016</v>
      </c>
    </row>
    <row r="3285" spans="1:21" ht="60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 s="9">
        <f t="shared" si="306"/>
        <v>105</v>
      </c>
      <c r="Q3285">
        <f t="shared" si="307"/>
        <v>17.829999999999998</v>
      </c>
      <c r="R3285" t="s">
        <v>8359</v>
      </c>
      <c r="S3285" s="12">
        <f t="shared" si="308"/>
        <v>42379.74418981481</v>
      </c>
      <c r="T3285" s="13">
        <f t="shared" si="309"/>
        <v>42410.875</v>
      </c>
      <c r="U3285">
        <f t="shared" si="310"/>
        <v>2016</v>
      </c>
    </row>
    <row r="3286" spans="1:21" ht="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 s="9">
        <f t="shared" si="306"/>
        <v>102</v>
      </c>
      <c r="Q3286">
        <f t="shared" si="307"/>
        <v>203.2</v>
      </c>
      <c r="R3286" t="s">
        <v>8360</v>
      </c>
      <c r="S3286" s="12">
        <f t="shared" si="308"/>
        <v>42380.884872685187</v>
      </c>
      <c r="T3286" s="13">
        <f t="shared" si="309"/>
        <v>42398.249305555553</v>
      </c>
      <c r="U3286">
        <f t="shared" si="310"/>
        <v>2016</v>
      </c>
    </row>
    <row r="3287" spans="1:2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 s="9">
        <f t="shared" si="306"/>
        <v>112</v>
      </c>
      <c r="Q3287">
        <f t="shared" si="307"/>
        <v>69.19</v>
      </c>
      <c r="R3287" t="s">
        <v>8360</v>
      </c>
      <c r="S3287" s="12">
        <f t="shared" si="308"/>
        <v>42762.942430555559</v>
      </c>
      <c r="T3287" s="13">
        <f t="shared" si="309"/>
        <v>42794.208333333328</v>
      </c>
      <c r="U3287">
        <f t="shared" si="310"/>
        <v>2017</v>
      </c>
    </row>
    <row r="3288" spans="1:21" ht="60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 s="9">
        <f t="shared" si="306"/>
        <v>102</v>
      </c>
      <c r="Q3288">
        <f t="shared" si="307"/>
        <v>125.12</v>
      </c>
      <c r="R3288" t="s">
        <v>8363</v>
      </c>
      <c r="S3288" s="12">
        <f t="shared" si="308"/>
        <v>42567.840069444443</v>
      </c>
      <c r="T3288" s="13">
        <f t="shared" si="309"/>
        <v>42597.840069444443</v>
      </c>
      <c r="U3288">
        <f t="shared" si="310"/>
        <v>2016</v>
      </c>
    </row>
    <row r="3289" spans="1:21" ht="30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 s="9">
        <f t="shared" si="306"/>
        <v>100</v>
      </c>
      <c r="Q3289">
        <f t="shared" si="307"/>
        <v>73.53</v>
      </c>
      <c r="R3289" t="s">
        <v>8360</v>
      </c>
      <c r="S3289" s="12">
        <f t="shared" si="308"/>
        <v>42311.750324074077</v>
      </c>
      <c r="T3289" s="13">
        <f t="shared" si="309"/>
        <v>42336.750324074077</v>
      </c>
      <c r="U3289">
        <f t="shared" si="310"/>
        <v>2015</v>
      </c>
    </row>
    <row r="3290" spans="1:21" ht="60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 s="9">
        <f t="shared" si="306"/>
        <v>100</v>
      </c>
      <c r="Q3290">
        <f t="shared" si="307"/>
        <v>48.44</v>
      </c>
      <c r="R3290" t="s">
        <v>8362</v>
      </c>
      <c r="S3290" s="12">
        <f t="shared" si="308"/>
        <v>42505.774479166663</v>
      </c>
      <c r="T3290" s="13">
        <f t="shared" si="309"/>
        <v>42541.958333333328</v>
      </c>
      <c r="U3290">
        <f t="shared" si="310"/>
        <v>2016</v>
      </c>
    </row>
    <row r="3291" spans="1:21" ht="60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 s="9">
        <f t="shared" si="306"/>
        <v>133</v>
      </c>
      <c r="Q3291">
        <f t="shared" si="307"/>
        <v>26.61</v>
      </c>
      <c r="R3291" t="s">
        <v>8359</v>
      </c>
      <c r="S3291" s="12">
        <f t="shared" si="308"/>
        <v>42758.368078703701</v>
      </c>
      <c r="T3291" s="13">
        <f t="shared" si="309"/>
        <v>42786.368078703701</v>
      </c>
      <c r="U3291">
        <f t="shared" si="310"/>
        <v>2017</v>
      </c>
    </row>
    <row r="3292" spans="1:21" ht="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 s="9">
        <f t="shared" si="306"/>
        <v>121</v>
      </c>
      <c r="Q3292">
        <f t="shared" si="307"/>
        <v>33.67</v>
      </c>
      <c r="R3292" t="s">
        <v>8360</v>
      </c>
      <c r="S3292" s="12">
        <f t="shared" si="308"/>
        <v>42775.51494212963</v>
      </c>
      <c r="T3292" s="13">
        <f t="shared" si="309"/>
        <v>42805.51494212963</v>
      </c>
      <c r="U3292">
        <f t="shared" si="310"/>
        <v>2017</v>
      </c>
    </row>
    <row r="3293" spans="1:21" ht="60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 s="9">
        <f t="shared" si="306"/>
        <v>114</v>
      </c>
      <c r="Q3293">
        <f t="shared" si="307"/>
        <v>40.71</v>
      </c>
      <c r="R3293" t="s">
        <v>8359</v>
      </c>
      <c r="S3293" s="12">
        <f t="shared" si="308"/>
        <v>42232.702546296292</v>
      </c>
      <c r="T3293" s="13">
        <f t="shared" si="309"/>
        <v>42264.165972222225</v>
      </c>
      <c r="U3293">
        <f t="shared" si="310"/>
        <v>2015</v>
      </c>
    </row>
    <row r="3294" spans="1:21" ht="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 s="9">
        <f t="shared" si="306"/>
        <v>286</v>
      </c>
      <c r="Q3294">
        <f t="shared" si="307"/>
        <v>19.27</v>
      </c>
      <c r="R3294" t="s">
        <v>8359</v>
      </c>
      <c r="S3294" s="12">
        <f t="shared" si="308"/>
        <v>42282.770231481481</v>
      </c>
      <c r="T3294" s="13">
        <f t="shared" si="309"/>
        <v>42342.811898148153</v>
      </c>
      <c r="U3294">
        <f t="shared" si="310"/>
        <v>2015</v>
      </c>
    </row>
    <row r="3295" spans="1:21" ht="60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 s="9">
        <f t="shared" si="306"/>
        <v>170</v>
      </c>
      <c r="Q3295">
        <f t="shared" si="307"/>
        <v>84.29</v>
      </c>
      <c r="R3295" t="s">
        <v>8360</v>
      </c>
      <c r="S3295" s="12">
        <f t="shared" si="308"/>
        <v>42768.425370370373</v>
      </c>
      <c r="T3295" s="13">
        <f t="shared" si="309"/>
        <v>42798.425370370373</v>
      </c>
      <c r="U3295">
        <f t="shared" si="310"/>
        <v>2017</v>
      </c>
    </row>
    <row r="3296" spans="1:21" ht="60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 s="9">
        <f t="shared" si="306"/>
        <v>118</v>
      </c>
      <c r="Q3296">
        <f t="shared" si="307"/>
        <v>29.58</v>
      </c>
      <c r="R3296" t="s">
        <v>8359</v>
      </c>
      <c r="S3296" s="12">
        <f t="shared" si="308"/>
        <v>42141.541134259256</v>
      </c>
      <c r="T3296" s="13">
        <f t="shared" si="309"/>
        <v>42171.541134259256</v>
      </c>
      <c r="U3296">
        <f t="shared" si="310"/>
        <v>2015</v>
      </c>
    </row>
    <row r="3297" spans="1:21" ht="60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 s="9">
        <f t="shared" si="306"/>
        <v>103</v>
      </c>
      <c r="Q3297">
        <f t="shared" si="307"/>
        <v>26.67</v>
      </c>
      <c r="R3297" t="s">
        <v>8359</v>
      </c>
      <c r="S3297" s="12">
        <f t="shared" si="308"/>
        <v>42609.442465277782</v>
      </c>
      <c r="T3297" s="13">
        <f t="shared" si="309"/>
        <v>42639.442465277782</v>
      </c>
      <c r="U3297">
        <f t="shared" si="310"/>
        <v>2016</v>
      </c>
    </row>
    <row r="3298" spans="1:21" ht="60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 s="9">
        <f t="shared" si="306"/>
        <v>144</v>
      </c>
      <c r="Q3298">
        <f t="shared" si="307"/>
        <v>45.98</v>
      </c>
      <c r="R3298" t="s">
        <v>8360</v>
      </c>
      <c r="S3298" s="12">
        <f t="shared" si="308"/>
        <v>42309.756620370375</v>
      </c>
      <c r="T3298" s="13">
        <f t="shared" si="309"/>
        <v>42330.916666666672</v>
      </c>
      <c r="U3298">
        <f t="shared" si="310"/>
        <v>2015</v>
      </c>
    </row>
    <row r="3299" spans="1:21" ht="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 s="9">
        <f t="shared" si="306"/>
        <v>100</v>
      </c>
      <c r="Q3299">
        <f t="shared" si="307"/>
        <v>125.09</v>
      </c>
      <c r="R3299" t="s">
        <v>8361</v>
      </c>
      <c r="S3299" s="12">
        <f t="shared" si="308"/>
        <v>42193.771481481483</v>
      </c>
      <c r="T3299" s="13">
        <f t="shared" si="309"/>
        <v>42212.957638888889</v>
      </c>
      <c r="U3299">
        <f t="shared" si="310"/>
        <v>2015</v>
      </c>
    </row>
    <row r="3300" spans="1:21" ht="60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 s="9">
        <f t="shared" si="306"/>
        <v>102</v>
      </c>
      <c r="Q3300">
        <f t="shared" si="307"/>
        <v>141.29</v>
      </c>
      <c r="R3300" t="s">
        <v>8362</v>
      </c>
      <c r="S3300" s="12">
        <f t="shared" si="308"/>
        <v>42239.957962962959</v>
      </c>
      <c r="T3300" s="13">
        <f t="shared" si="309"/>
        <v>42260</v>
      </c>
      <c r="U3300">
        <f t="shared" si="310"/>
        <v>2015</v>
      </c>
    </row>
    <row r="3301" spans="1:21" ht="60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 s="9">
        <f t="shared" si="306"/>
        <v>116</v>
      </c>
      <c r="Q3301">
        <f t="shared" si="307"/>
        <v>55.33</v>
      </c>
      <c r="R3301" t="s">
        <v>8360</v>
      </c>
      <c r="S3301" s="12">
        <f t="shared" si="308"/>
        <v>42261.917395833334</v>
      </c>
      <c r="T3301" s="13">
        <f t="shared" si="309"/>
        <v>42291.917395833334</v>
      </c>
      <c r="U3301">
        <f t="shared" si="310"/>
        <v>2015</v>
      </c>
    </row>
    <row r="3302" spans="1:21" ht="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 s="9">
        <f t="shared" si="306"/>
        <v>136</v>
      </c>
      <c r="Q3302">
        <f t="shared" si="307"/>
        <v>46.42</v>
      </c>
      <c r="R3302" t="s">
        <v>8360</v>
      </c>
      <c r="S3302" s="12">
        <f t="shared" si="308"/>
        <v>42102.743773148148</v>
      </c>
      <c r="T3302" s="13">
        <f t="shared" si="309"/>
        <v>42123.743773148148</v>
      </c>
      <c r="U3302">
        <f t="shared" si="310"/>
        <v>2015</v>
      </c>
    </row>
    <row r="3303" spans="1:21" ht="60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 s="9">
        <f t="shared" si="306"/>
        <v>133</v>
      </c>
      <c r="Q3303">
        <f t="shared" si="307"/>
        <v>57.2</v>
      </c>
      <c r="R3303" t="s">
        <v>8360</v>
      </c>
      <c r="S3303" s="12">
        <f t="shared" si="308"/>
        <v>42538.73583333334</v>
      </c>
      <c r="T3303" s="13">
        <f t="shared" si="309"/>
        <v>42583.290972222225</v>
      </c>
      <c r="U3303">
        <f t="shared" si="310"/>
        <v>2016</v>
      </c>
    </row>
    <row r="3304" spans="1:2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 s="9">
        <f t="shared" si="306"/>
        <v>103</v>
      </c>
      <c r="Q3304">
        <f t="shared" si="307"/>
        <v>173.7</v>
      </c>
      <c r="R3304" t="s">
        <v>8361</v>
      </c>
      <c r="S3304" s="12">
        <f t="shared" si="308"/>
        <v>42681.35157407407</v>
      </c>
      <c r="T3304" s="13">
        <f t="shared" si="309"/>
        <v>42711.35157407407</v>
      </c>
      <c r="U3304">
        <f t="shared" si="310"/>
        <v>2016</v>
      </c>
    </row>
    <row r="3305" spans="1:21" ht="60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 s="9">
        <f t="shared" si="306"/>
        <v>116</v>
      </c>
      <c r="Q3305">
        <f t="shared" si="307"/>
        <v>59.6</v>
      </c>
      <c r="R3305" t="s">
        <v>8360</v>
      </c>
      <c r="S3305" s="12">
        <f t="shared" si="308"/>
        <v>42056.65143518518</v>
      </c>
      <c r="T3305" s="13">
        <f t="shared" si="309"/>
        <v>42091.609768518523</v>
      </c>
      <c r="U3305">
        <f t="shared" si="310"/>
        <v>2015</v>
      </c>
    </row>
    <row r="3306" spans="1:21" ht="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 s="9">
        <f t="shared" si="306"/>
        <v>105</v>
      </c>
      <c r="Q3306">
        <f t="shared" si="307"/>
        <v>89.59</v>
      </c>
      <c r="R3306" t="s">
        <v>8363</v>
      </c>
      <c r="S3306" s="12">
        <f t="shared" si="308"/>
        <v>42696.624444444446</v>
      </c>
      <c r="T3306" s="13">
        <f t="shared" si="309"/>
        <v>42726.624444444446</v>
      </c>
      <c r="U3306">
        <f t="shared" si="310"/>
        <v>2016</v>
      </c>
    </row>
    <row r="3307" spans="1:21" ht="60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 s="9">
        <f t="shared" si="306"/>
        <v>102</v>
      </c>
      <c r="Q3307">
        <f t="shared" si="307"/>
        <v>204.05</v>
      </c>
      <c r="R3307" t="s">
        <v>8360</v>
      </c>
      <c r="S3307" s="12">
        <f t="shared" si="308"/>
        <v>42186.855879629627</v>
      </c>
      <c r="T3307" s="13">
        <f t="shared" si="309"/>
        <v>42216.855879629627</v>
      </c>
      <c r="U3307">
        <f t="shared" si="310"/>
        <v>2015</v>
      </c>
    </row>
    <row r="3308" spans="1:21" ht="60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 s="9">
        <f t="shared" si="306"/>
        <v>175</v>
      </c>
      <c r="Q3308">
        <f t="shared" si="307"/>
        <v>48.7</v>
      </c>
      <c r="R3308" t="s">
        <v>8360</v>
      </c>
      <c r="S3308" s="12">
        <f t="shared" si="308"/>
        <v>42493.219236111108</v>
      </c>
      <c r="T3308" s="13">
        <f t="shared" si="309"/>
        <v>42531.125</v>
      </c>
      <c r="U3308">
        <f t="shared" si="310"/>
        <v>2016</v>
      </c>
    </row>
    <row r="3309" spans="1:21" ht="60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 s="9">
        <f t="shared" si="306"/>
        <v>107</v>
      </c>
      <c r="Q3309">
        <f t="shared" si="307"/>
        <v>53.34</v>
      </c>
      <c r="R3309" t="s">
        <v>8360</v>
      </c>
      <c r="S3309" s="12">
        <f t="shared" si="308"/>
        <v>42475.057164351849</v>
      </c>
      <c r="T3309" s="13">
        <f t="shared" si="309"/>
        <v>42505.057164351849</v>
      </c>
      <c r="U3309">
        <f t="shared" si="310"/>
        <v>2016</v>
      </c>
    </row>
    <row r="3310" spans="1:21" ht="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 s="9">
        <f t="shared" si="306"/>
        <v>122</v>
      </c>
      <c r="Q3310">
        <f t="shared" si="307"/>
        <v>75.09</v>
      </c>
      <c r="R3310" t="s">
        <v>8360</v>
      </c>
      <c r="S3310" s="12">
        <f t="shared" si="308"/>
        <v>42452.876909722225</v>
      </c>
      <c r="T3310" s="13">
        <f t="shared" si="309"/>
        <v>42473.876909722225</v>
      </c>
      <c r="U3310">
        <f t="shared" si="310"/>
        <v>2016</v>
      </c>
    </row>
    <row r="3311" spans="1:21" ht="30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 s="9">
        <f t="shared" si="306"/>
        <v>159</v>
      </c>
      <c r="Q3311">
        <f t="shared" si="307"/>
        <v>18</v>
      </c>
      <c r="R3311" t="s">
        <v>8359</v>
      </c>
      <c r="S3311" s="12">
        <f t="shared" si="308"/>
        <v>42628.650208333333</v>
      </c>
      <c r="T3311" s="13">
        <f t="shared" si="309"/>
        <v>42659.650208333333</v>
      </c>
      <c r="U3311">
        <f t="shared" si="310"/>
        <v>2016</v>
      </c>
    </row>
    <row r="3312" spans="1:21" ht="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 s="9">
        <f t="shared" si="306"/>
        <v>100</v>
      </c>
      <c r="Q3312">
        <f t="shared" si="307"/>
        <v>209.84</v>
      </c>
      <c r="R3312" t="s">
        <v>8361</v>
      </c>
      <c r="S3312" s="12">
        <f t="shared" si="308"/>
        <v>42253.928530092591</v>
      </c>
      <c r="T3312" s="13">
        <f t="shared" si="309"/>
        <v>42283.928530092591</v>
      </c>
      <c r="U3312">
        <f t="shared" si="310"/>
        <v>2015</v>
      </c>
    </row>
    <row r="3313" spans="1:21" ht="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 s="9">
        <f t="shared" si="306"/>
        <v>110</v>
      </c>
      <c r="Q3313">
        <f t="shared" si="307"/>
        <v>61.02</v>
      </c>
      <c r="R3313" t="s">
        <v>8360</v>
      </c>
      <c r="S3313" s="12">
        <f t="shared" si="308"/>
        <v>42264.29178240741</v>
      </c>
      <c r="T3313" s="13">
        <f t="shared" si="309"/>
        <v>42294.29178240741</v>
      </c>
      <c r="U3313">
        <f t="shared" si="310"/>
        <v>2015</v>
      </c>
    </row>
    <row r="3314" spans="1:21" ht="60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 s="9">
        <f t="shared" si="306"/>
        <v>100</v>
      </c>
      <c r="Q3314">
        <f t="shared" si="307"/>
        <v>61</v>
      </c>
      <c r="R3314" t="s">
        <v>8360</v>
      </c>
      <c r="S3314" s="12">
        <f t="shared" si="308"/>
        <v>42664.809560185182</v>
      </c>
      <c r="T3314" s="13">
        <f t="shared" si="309"/>
        <v>42685.916666666672</v>
      </c>
      <c r="U3314">
        <f t="shared" si="310"/>
        <v>2016</v>
      </c>
    </row>
    <row r="3315" spans="1:21" ht="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 s="9">
        <f t="shared" si="306"/>
        <v>116</v>
      </c>
      <c r="Q3315">
        <f t="shared" si="307"/>
        <v>80.03</v>
      </c>
      <c r="R3315" t="s">
        <v>8360</v>
      </c>
      <c r="S3315" s="12">
        <f t="shared" si="308"/>
        <v>42382.244409722218</v>
      </c>
      <c r="T3315" s="13">
        <f t="shared" si="309"/>
        <v>42396.041666666672</v>
      </c>
      <c r="U3315">
        <f t="shared" si="310"/>
        <v>2016</v>
      </c>
    </row>
    <row r="3316" spans="1:21" ht="60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 s="9">
        <f t="shared" si="306"/>
        <v>211</v>
      </c>
      <c r="Q3316">
        <f t="shared" si="307"/>
        <v>29.07</v>
      </c>
      <c r="R3316" t="s">
        <v>8359</v>
      </c>
      <c r="S3316" s="12">
        <f t="shared" si="308"/>
        <v>42105.267488425925</v>
      </c>
      <c r="T3316" s="13">
        <f t="shared" si="309"/>
        <v>42132.836805555555</v>
      </c>
      <c r="U3316">
        <f t="shared" si="310"/>
        <v>2015</v>
      </c>
    </row>
    <row r="3317" spans="1:21" ht="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 s="9">
        <f t="shared" si="306"/>
        <v>110</v>
      </c>
      <c r="Q3317">
        <f t="shared" si="307"/>
        <v>49.44</v>
      </c>
      <c r="R3317" t="s">
        <v>8360</v>
      </c>
      <c r="S3317" s="12">
        <f t="shared" si="308"/>
        <v>42466.303715277783</v>
      </c>
      <c r="T3317" s="13">
        <f t="shared" si="309"/>
        <v>42496.303715277783</v>
      </c>
      <c r="U3317">
        <f t="shared" si="310"/>
        <v>2016</v>
      </c>
    </row>
    <row r="3318" spans="1:21" ht="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 s="9">
        <f t="shared" si="306"/>
        <v>100</v>
      </c>
      <c r="Q3318">
        <f t="shared" si="307"/>
        <v>93.98</v>
      </c>
      <c r="R3318" t="s">
        <v>8362</v>
      </c>
      <c r="S3318" s="12">
        <f t="shared" si="308"/>
        <v>41826.871238425927</v>
      </c>
      <c r="T3318" s="13">
        <f t="shared" si="309"/>
        <v>41859.57916666667</v>
      </c>
      <c r="U3318">
        <f t="shared" si="310"/>
        <v>2014</v>
      </c>
    </row>
    <row r="3319" spans="1:21" ht="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 s="9">
        <f t="shared" si="306"/>
        <v>106</v>
      </c>
      <c r="Q3319">
        <f t="shared" si="307"/>
        <v>61.94</v>
      </c>
      <c r="R3319" t="s">
        <v>8360</v>
      </c>
      <c r="S3319" s="12">
        <f t="shared" si="308"/>
        <v>42499.039629629624</v>
      </c>
      <c r="T3319" s="13">
        <f t="shared" si="309"/>
        <v>42529.039629629624</v>
      </c>
      <c r="U3319">
        <f t="shared" si="310"/>
        <v>2016</v>
      </c>
    </row>
    <row r="3320" spans="1:21" ht="30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 s="9">
        <f t="shared" si="306"/>
        <v>126</v>
      </c>
      <c r="Q3320">
        <f t="shared" si="307"/>
        <v>78.5</v>
      </c>
      <c r="R3320" t="s">
        <v>8360</v>
      </c>
      <c r="S3320" s="12">
        <f t="shared" si="308"/>
        <v>42431.302002314813</v>
      </c>
      <c r="T3320" s="13">
        <f t="shared" si="309"/>
        <v>42471.104166666672</v>
      </c>
      <c r="U3320">
        <f t="shared" si="310"/>
        <v>2016</v>
      </c>
    </row>
    <row r="3321" spans="1:21" ht="60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 s="9">
        <f t="shared" si="306"/>
        <v>108</v>
      </c>
      <c r="Q3321">
        <f t="shared" si="307"/>
        <v>33.75</v>
      </c>
      <c r="R3321" t="s">
        <v>8359</v>
      </c>
      <c r="S3321" s="12">
        <f t="shared" si="308"/>
        <v>41990.585486111115</v>
      </c>
      <c r="T3321" s="13">
        <f t="shared" si="309"/>
        <v>42035.585486111115</v>
      </c>
      <c r="U3321">
        <f t="shared" si="310"/>
        <v>2014</v>
      </c>
    </row>
    <row r="3322" spans="1:21" ht="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 s="9">
        <f t="shared" si="306"/>
        <v>101</v>
      </c>
      <c r="Q3322">
        <f t="shared" si="307"/>
        <v>66.45</v>
      </c>
      <c r="R3322" t="s">
        <v>8360</v>
      </c>
      <c r="S3322" s="12">
        <f t="shared" si="308"/>
        <v>42513.045798611114</v>
      </c>
      <c r="T3322" s="13">
        <f t="shared" si="309"/>
        <v>42543.045798611114</v>
      </c>
      <c r="U3322">
        <f t="shared" si="310"/>
        <v>2016</v>
      </c>
    </row>
    <row r="3323" spans="1:21" ht="60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 s="9">
        <f t="shared" si="306"/>
        <v>107</v>
      </c>
      <c r="Q3323">
        <f t="shared" si="307"/>
        <v>35.799999999999997</v>
      </c>
      <c r="R3323" t="s">
        <v>8359</v>
      </c>
      <c r="S3323" s="12">
        <f t="shared" si="308"/>
        <v>41914.100289351853</v>
      </c>
      <c r="T3323" s="13">
        <f t="shared" si="309"/>
        <v>41928.165972222225</v>
      </c>
      <c r="U3323">
        <f t="shared" si="310"/>
        <v>2014</v>
      </c>
    </row>
    <row r="3324" spans="1:21" ht="60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 s="9">
        <f t="shared" si="306"/>
        <v>102</v>
      </c>
      <c r="Q3324">
        <f t="shared" si="307"/>
        <v>145.65</v>
      </c>
      <c r="R3324" t="s">
        <v>8360</v>
      </c>
      <c r="S3324" s="12">
        <f t="shared" si="308"/>
        <v>42521.010370370372</v>
      </c>
      <c r="T3324" s="13">
        <f t="shared" si="309"/>
        <v>42543.163194444445</v>
      </c>
      <c r="U3324">
        <f t="shared" si="310"/>
        <v>2016</v>
      </c>
    </row>
    <row r="3325" spans="1:21" ht="60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 s="9">
        <f t="shared" si="306"/>
        <v>126</v>
      </c>
      <c r="Q3325">
        <f t="shared" si="307"/>
        <v>25.69</v>
      </c>
      <c r="R3325" t="s">
        <v>8360</v>
      </c>
      <c r="S3325" s="12">
        <f t="shared" si="308"/>
        <v>42608.36583333333</v>
      </c>
      <c r="T3325" s="13">
        <f t="shared" si="309"/>
        <v>42638.36583333333</v>
      </c>
      <c r="U3325">
        <f t="shared" si="310"/>
        <v>2016</v>
      </c>
    </row>
    <row r="3326" spans="1:21" ht="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 s="9">
        <f t="shared" si="306"/>
        <v>102</v>
      </c>
      <c r="Q3326">
        <f t="shared" si="307"/>
        <v>152.5</v>
      </c>
      <c r="R3326" t="s">
        <v>8360</v>
      </c>
      <c r="S3326" s="12">
        <f t="shared" si="308"/>
        <v>42512.58321759259</v>
      </c>
      <c r="T3326" s="13">
        <f t="shared" si="309"/>
        <v>42526.58321759259</v>
      </c>
      <c r="U3326">
        <f t="shared" si="310"/>
        <v>2016</v>
      </c>
    </row>
    <row r="3327" spans="1:21" ht="60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 s="9">
        <f t="shared" si="306"/>
        <v>113</v>
      </c>
      <c r="Q3327">
        <f t="shared" si="307"/>
        <v>30</v>
      </c>
      <c r="R3327" t="s">
        <v>8359</v>
      </c>
      <c r="S3327" s="12">
        <f t="shared" si="308"/>
        <v>42064.785613425927</v>
      </c>
      <c r="T3327" s="13">
        <f t="shared" si="309"/>
        <v>42099.743946759263</v>
      </c>
      <c r="U3327">
        <f t="shared" si="310"/>
        <v>2015</v>
      </c>
    </row>
    <row r="3328" spans="1:21" ht="60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 s="9">
        <f t="shared" si="306"/>
        <v>101</v>
      </c>
      <c r="Q3328">
        <f t="shared" si="307"/>
        <v>142.28</v>
      </c>
      <c r="R3328" t="s">
        <v>8361</v>
      </c>
      <c r="S3328" s="12">
        <f t="shared" si="308"/>
        <v>42041.714178240742</v>
      </c>
      <c r="T3328" s="13">
        <f t="shared" si="309"/>
        <v>42071.67251157407</v>
      </c>
      <c r="U3328">
        <f t="shared" si="310"/>
        <v>2015</v>
      </c>
    </row>
    <row r="3329" spans="1:21" ht="60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 s="9">
        <f t="shared" si="306"/>
        <v>101</v>
      </c>
      <c r="Q3329">
        <f t="shared" si="307"/>
        <v>24.55</v>
      </c>
      <c r="R3329" t="s">
        <v>8359</v>
      </c>
      <c r="S3329" s="12">
        <f t="shared" si="308"/>
        <v>42468.374606481477</v>
      </c>
      <c r="T3329" s="13">
        <f t="shared" si="309"/>
        <v>42498.374606481477</v>
      </c>
      <c r="U3329">
        <f t="shared" si="310"/>
        <v>2016</v>
      </c>
    </row>
    <row r="3330" spans="1:21" ht="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 s="9">
        <f t="shared" ref="P3330:P3393" si="311">ROUND(E3330/D3330*100,0)</f>
        <v>146</v>
      </c>
      <c r="Q3330">
        <f t="shared" ref="Q3330:Q3393" si="312">IFERROR(ROUND(E3330/L3330,2),0)</f>
        <v>292.77999999999997</v>
      </c>
      <c r="R3330" t="s">
        <v>8360</v>
      </c>
      <c r="S3330" s="12">
        <f t="shared" ref="S3330:S3393" si="313">(((J3330/60)/60)/24)+DATE(1970,1,1)</f>
        <v>41822.57503472222</v>
      </c>
      <c r="T3330" s="13">
        <f t="shared" ref="T3330:T3393" si="314">(((I3330/60)/60)/24)+DATE(1970,1,1)</f>
        <v>41825.041666666664</v>
      </c>
      <c r="U3330">
        <f t="shared" ref="U3330:U3393" si="315">YEAR(S3330)</f>
        <v>2014</v>
      </c>
    </row>
    <row r="3331" spans="1:21" ht="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 s="9">
        <f t="shared" si="311"/>
        <v>117</v>
      </c>
      <c r="Q3331">
        <f t="shared" si="312"/>
        <v>44.92</v>
      </c>
      <c r="R3331" t="s">
        <v>8360</v>
      </c>
      <c r="S3331" s="12">
        <f t="shared" si="313"/>
        <v>41837.323009259257</v>
      </c>
      <c r="T3331" s="13">
        <f t="shared" si="314"/>
        <v>41847.958333333336</v>
      </c>
      <c r="U3331">
        <f t="shared" si="315"/>
        <v>2014</v>
      </c>
    </row>
    <row r="3332" spans="1:21" ht="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 s="9">
        <f t="shared" si="311"/>
        <v>106</v>
      </c>
      <c r="Q3332">
        <f t="shared" si="312"/>
        <v>23.1</v>
      </c>
      <c r="R3332" t="s">
        <v>8360</v>
      </c>
      <c r="S3332" s="12">
        <f t="shared" si="313"/>
        <v>42065.887361111112</v>
      </c>
      <c r="T3332" s="13">
        <f t="shared" si="314"/>
        <v>42095.845694444448</v>
      </c>
      <c r="U3332">
        <f t="shared" si="315"/>
        <v>2015</v>
      </c>
    </row>
    <row r="3333" spans="1:21" ht="60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 s="9">
        <f t="shared" si="311"/>
        <v>105</v>
      </c>
      <c r="Q3333">
        <f t="shared" si="312"/>
        <v>80.400000000000006</v>
      </c>
      <c r="R3333" t="s">
        <v>8361</v>
      </c>
      <c r="S3333" s="12">
        <f t="shared" si="313"/>
        <v>42248.697754629626</v>
      </c>
      <c r="T3333" s="13">
        <f t="shared" si="314"/>
        <v>42283.697754629626</v>
      </c>
      <c r="U3333">
        <f t="shared" si="315"/>
        <v>2015</v>
      </c>
    </row>
    <row r="3334" spans="1:21" ht="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 s="9">
        <f t="shared" si="311"/>
        <v>100</v>
      </c>
      <c r="Q3334">
        <f t="shared" si="312"/>
        <v>72.290000000000006</v>
      </c>
      <c r="R3334" t="s">
        <v>8361</v>
      </c>
      <c r="S3334" s="12">
        <f t="shared" si="313"/>
        <v>41809.860300925924</v>
      </c>
      <c r="T3334" s="13">
        <f t="shared" si="314"/>
        <v>41839.860300925924</v>
      </c>
      <c r="U3334">
        <f t="shared" si="315"/>
        <v>2014</v>
      </c>
    </row>
    <row r="3335" spans="1:21" ht="60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 s="9">
        <f t="shared" si="311"/>
        <v>105</v>
      </c>
      <c r="Q3335">
        <f t="shared" si="312"/>
        <v>32.97</v>
      </c>
      <c r="R3335" t="s">
        <v>8360</v>
      </c>
      <c r="S3335" s="12">
        <f t="shared" si="313"/>
        <v>42148.676851851851</v>
      </c>
      <c r="T3335" s="13">
        <f t="shared" si="314"/>
        <v>42170.676851851851</v>
      </c>
      <c r="U3335">
        <f t="shared" si="315"/>
        <v>2015</v>
      </c>
    </row>
    <row r="3336" spans="1:21" ht="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 s="9">
        <f t="shared" si="311"/>
        <v>139</v>
      </c>
      <c r="Q3336">
        <f t="shared" si="312"/>
        <v>116.65</v>
      </c>
      <c r="R3336" t="s">
        <v>8360</v>
      </c>
      <c r="S3336" s="12">
        <f t="shared" si="313"/>
        <v>42185.521087962959</v>
      </c>
      <c r="T3336" s="13">
        <f t="shared" si="314"/>
        <v>42215.521087962959</v>
      </c>
      <c r="U3336">
        <f t="shared" si="315"/>
        <v>2015</v>
      </c>
    </row>
    <row r="3337" spans="1:21" ht="60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 s="9">
        <f t="shared" si="311"/>
        <v>100</v>
      </c>
      <c r="Q3337">
        <f t="shared" si="312"/>
        <v>79.62</v>
      </c>
      <c r="R3337" t="s">
        <v>8361</v>
      </c>
      <c r="S3337" s="12">
        <f t="shared" si="313"/>
        <v>41827.674143518518</v>
      </c>
      <c r="T3337" s="13">
        <f t="shared" si="314"/>
        <v>41854.958333333336</v>
      </c>
      <c r="U3337">
        <f t="shared" si="315"/>
        <v>2014</v>
      </c>
    </row>
    <row r="3338" spans="1:21" ht="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 s="9">
        <f t="shared" si="311"/>
        <v>100</v>
      </c>
      <c r="Q3338">
        <f t="shared" si="312"/>
        <v>27.78</v>
      </c>
      <c r="R3338" t="s">
        <v>8359</v>
      </c>
      <c r="S3338" s="12">
        <f t="shared" si="313"/>
        <v>42437.398680555561</v>
      </c>
      <c r="T3338" s="13">
        <f t="shared" si="314"/>
        <v>42465.35701388889</v>
      </c>
      <c r="U3338">
        <f t="shared" si="315"/>
        <v>2016</v>
      </c>
    </row>
    <row r="3339" spans="1:21" ht="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 s="9">
        <f t="shared" si="311"/>
        <v>110</v>
      </c>
      <c r="Q3339">
        <f t="shared" si="312"/>
        <v>81.03</v>
      </c>
      <c r="R3339" t="s">
        <v>8360</v>
      </c>
      <c r="S3339" s="12">
        <f t="shared" si="313"/>
        <v>41901.282025462962</v>
      </c>
      <c r="T3339" s="13">
        <f t="shared" si="314"/>
        <v>41922.875</v>
      </c>
      <c r="U3339">
        <f t="shared" si="315"/>
        <v>2014</v>
      </c>
    </row>
    <row r="3340" spans="1:21" ht="30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 s="9">
        <f t="shared" si="311"/>
        <v>102</v>
      </c>
      <c r="Q3340">
        <f t="shared" si="312"/>
        <v>136.85</v>
      </c>
      <c r="R3340" t="s">
        <v>8363</v>
      </c>
      <c r="S3340" s="12">
        <f t="shared" si="313"/>
        <v>42769.574999999997</v>
      </c>
      <c r="T3340" s="13">
        <f t="shared" si="314"/>
        <v>42790.574999999997</v>
      </c>
      <c r="U3340">
        <f t="shared" si="315"/>
        <v>2017</v>
      </c>
    </row>
    <row r="3341" spans="1:21" ht="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 s="9">
        <f t="shared" si="311"/>
        <v>104</v>
      </c>
      <c r="Q3341">
        <f t="shared" si="312"/>
        <v>177.62</v>
      </c>
      <c r="R3341" t="s">
        <v>8361</v>
      </c>
      <c r="S3341" s="12">
        <f t="shared" si="313"/>
        <v>42549.665717592594</v>
      </c>
      <c r="T3341" s="13">
        <f t="shared" si="314"/>
        <v>42579.665717592594</v>
      </c>
      <c r="U3341">
        <f t="shared" si="315"/>
        <v>2016</v>
      </c>
    </row>
    <row r="3342" spans="1:21" ht="60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 s="9">
        <f t="shared" si="311"/>
        <v>138</v>
      </c>
      <c r="Q3342">
        <f t="shared" si="312"/>
        <v>109.08</v>
      </c>
      <c r="R3342" t="s">
        <v>8360</v>
      </c>
      <c r="S3342" s="12">
        <f t="shared" si="313"/>
        <v>42685.974004629628</v>
      </c>
      <c r="T3342" s="13">
        <f t="shared" si="314"/>
        <v>42710.974004629628</v>
      </c>
      <c r="U3342">
        <f t="shared" si="315"/>
        <v>2016</v>
      </c>
    </row>
    <row r="3343" spans="1:21" ht="60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 s="9">
        <f t="shared" si="311"/>
        <v>100</v>
      </c>
      <c r="Q3343">
        <f t="shared" si="312"/>
        <v>119.64</v>
      </c>
      <c r="R3343" t="s">
        <v>8360</v>
      </c>
      <c r="S3343" s="12">
        <f t="shared" si="313"/>
        <v>42510.798854166671</v>
      </c>
      <c r="T3343" s="13">
        <f t="shared" si="314"/>
        <v>42533.708333333328</v>
      </c>
      <c r="U3343">
        <f t="shared" si="315"/>
        <v>2016</v>
      </c>
    </row>
    <row r="3344" spans="1:21" ht="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 s="9">
        <f t="shared" si="311"/>
        <v>102</v>
      </c>
      <c r="Q3344">
        <f t="shared" si="312"/>
        <v>78.209999999999994</v>
      </c>
      <c r="R3344" t="s">
        <v>8361</v>
      </c>
      <c r="S3344" s="12">
        <f t="shared" si="313"/>
        <v>42062.296412037031</v>
      </c>
      <c r="T3344" s="13">
        <f t="shared" si="314"/>
        <v>42095.207638888889</v>
      </c>
      <c r="U3344">
        <f t="shared" si="315"/>
        <v>2015</v>
      </c>
    </row>
    <row r="3345" spans="1:21" ht="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 s="9">
        <f t="shared" si="311"/>
        <v>171</v>
      </c>
      <c r="Q3345">
        <f t="shared" si="312"/>
        <v>52.17</v>
      </c>
      <c r="R3345" t="s">
        <v>8359</v>
      </c>
      <c r="S3345" s="12">
        <f t="shared" si="313"/>
        <v>42452.916481481487</v>
      </c>
      <c r="T3345" s="13">
        <f t="shared" si="314"/>
        <v>42473.554166666669</v>
      </c>
      <c r="U3345">
        <f t="shared" si="315"/>
        <v>2016</v>
      </c>
    </row>
    <row r="3346" spans="1:21" ht="60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 s="9">
        <f t="shared" si="311"/>
        <v>101</v>
      </c>
      <c r="Q3346">
        <f t="shared" si="312"/>
        <v>114.13</v>
      </c>
      <c r="R3346" t="s">
        <v>8360</v>
      </c>
      <c r="S3346" s="12">
        <f t="shared" si="313"/>
        <v>41851.200150462959</v>
      </c>
      <c r="T3346" s="13">
        <f t="shared" si="314"/>
        <v>41881.200150462959</v>
      </c>
      <c r="U3346">
        <f t="shared" si="315"/>
        <v>2014</v>
      </c>
    </row>
    <row r="3347" spans="1:21" ht="60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 s="9">
        <f t="shared" si="311"/>
        <v>130</v>
      </c>
      <c r="Q3347">
        <f t="shared" si="312"/>
        <v>50</v>
      </c>
      <c r="R3347" t="s">
        <v>8359</v>
      </c>
      <c r="S3347" s="12">
        <f t="shared" si="313"/>
        <v>42053.106111111112</v>
      </c>
      <c r="T3347" s="13">
        <f t="shared" si="314"/>
        <v>42112.025694444441</v>
      </c>
      <c r="U3347">
        <f t="shared" si="315"/>
        <v>2015</v>
      </c>
    </row>
    <row r="3348" spans="1:21" ht="60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 s="9">
        <f t="shared" si="311"/>
        <v>110</v>
      </c>
      <c r="Q3348">
        <f t="shared" si="312"/>
        <v>91.67</v>
      </c>
      <c r="R3348" t="s">
        <v>8360</v>
      </c>
      <c r="S3348" s="12">
        <f t="shared" si="313"/>
        <v>42054.024421296301</v>
      </c>
      <c r="T3348" s="13">
        <f t="shared" si="314"/>
        <v>42061.024421296301</v>
      </c>
      <c r="U3348">
        <f t="shared" si="315"/>
        <v>2015</v>
      </c>
    </row>
    <row r="3349" spans="1:21" ht="60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 s="9">
        <f t="shared" si="311"/>
        <v>119</v>
      </c>
      <c r="Q3349">
        <f t="shared" si="312"/>
        <v>108.59</v>
      </c>
      <c r="R3349" t="s">
        <v>8360</v>
      </c>
      <c r="S3349" s="12">
        <f t="shared" si="313"/>
        <v>42484.551550925928</v>
      </c>
      <c r="T3349" s="13">
        <f t="shared" si="314"/>
        <v>42498.875</v>
      </c>
      <c r="U3349">
        <f t="shared" si="315"/>
        <v>2016</v>
      </c>
    </row>
    <row r="3350" spans="1:21" ht="60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 s="9">
        <f t="shared" si="311"/>
        <v>100</v>
      </c>
      <c r="Q3350">
        <f t="shared" si="312"/>
        <v>69.819999999999993</v>
      </c>
      <c r="R3350" t="s">
        <v>8361</v>
      </c>
      <c r="S3350" s="12">
        <f t="shared" si="313"/>
        <v>42466.558796296296</v>
      </c>
      <c r="T3350" s="13">
        <f t="shared" si="314"/>
        <v>42490.165972222225</v>
      </c>
      <c r="U3350">
        <f t="shared" si="315"/>
        <v>2016</v>
      </c>
    </row>
    <row r="3351" spans="1:21" ht="60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 s="9">
        <f t="shared" si="311"/>
        <v>153</v>
      </c>
      <c r="Q3351">
        <f t="shared" si="312"/>
        <v>109.57</v>
      </c>
      <c r="R3351" t="s">
        <v>8360</v>
      </c>
      <c r="S3351" s="12">
        <f t="shared" si="313"/>
        <v>42513.110787037032</v>
      </c>
      <c r="T3351" s="13">
        <f t="shared" si="314"/>
        <v>42534.708333333328</v>
      </c>
      <c r="U3351">
        <f t="shared" si="315"/>
        <v>2016</v>
      </c>
    </row>
    <row r="3352" spans="1:21" ht="60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 s="9">
        <f t="shared" si="311"/>
        <v>104</v>
      </c>
      <c r="Q3352">
        <f t="shared" si="312"/>
        <v>71.67</v>
      </c>
      <c r="R3352" t="s">
        <v>8360</v>
      </c>
      <c r="S3352" s="12">
        <f t="shared" si="313"/>
        <v>42302.701516203699</v>
      </c>
      <c r="T3352" s="13">
        <f t="shared" si="314"/>
        <v>42337.958333333328</v>
      </c>
      <c r="U3352">
        <f t="shared" si="315"/>
        <v>2015</v>
      </c>
    </row>
    <row r="3353" spans="1:21" ht="60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 s="9">
        <f t="shared" si="311"/>
        <v>101</v>
      </c>
      <c r="Q3353">
        <f t="shared" si="312"/>
        <v>93.61</v>
      </c>
      <c r="R3353" t="s">
        <v>8361</v>
      </c>
      <c r="S3353" s="12">
        <f t="shared" si="313"/>
        <v>41806.395428240743</v>
      </c>
      <c r="T3353" s="13">
        <f t="shared" si="314"/>
        <v>41843.458333333336</v>
      </c>
      <c r="U3353">
        <f t="shared" si="315"/>
        <v>2014</v>
      </c>
    </row>
    <row r="3354" spans="1:21" ht="60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 s="9">
        <f t="shared" si="311"/>
        <v>108</v>
      </c>
      <c r="Q3354">
        <f t="shared" si="312"/>
        <v>76.8</v>
      </c>
      <c r="R3354" t="s">
        <v>8361</v>
      </c>
      <c r="S3354" s="12">
        <f t="shared" si="313"/>
        <v>42495.992800925931</v>
      </c>
      <c r="T3354" s="13">
        <f t="shared" si="314"/>
        <v>42552.958333333328</v>
      </c>
      <c r="U3354">
        <f t="shared" si="315"/>
        <v>2016</v>
      </c>
    </row>
    <row r="3355" spans="1:21" ht="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 s="9">
        <f t="shared" si="311"/>
        <v>315</v>
      </c>
      <c r="Q3355">
        <f t="shared" si="312"/>
        <v>35.799999999999997</v>
      </c>
      <c r="R3355" t="s">
        <v>8359</v>
      </c>
      <c r="S3355" s="12">
        <f t="shared" si="313"/>
        <v>42479.432291666672</v>
      </c>
      <c r="T3355" s="13">
        <f t="shared" si="314"/>
        <v>42492.958333333328</v>
      </c>
      <c r="U3355">
        <f t="shared" si="315"/>
        <v>2016</v>
      </c>
    </row>
    <row r="3356" spans="1:21" ht="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 s="9">
        <f t="shared" si="311"/>
        <v>102</v>
      </c>
      <c r="Q3356">
        <f t="shared" si="312"/>
        <v>55.6</v>
      </c>
      <c r="R3356" t="s">
        <v>8360</v>
      </c>
      <c r="S3356" s="12">
        <f t="shared" si="313"/>
        <v>42270.7269212963</v>
      </c>
      <c r="T3356" s="13">
        <f t="shared" si="314"/>
        <v>42306.167361111111</v>
      </c>
      <c r="U3356">
        <f t="shared" si="315"/>
        <v>2015</v>
      </c>
    </row>
    <row r="3357" spans="1:21" ht="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 s="9">
        <f t="shared" si="311"/>
        <v>126</v>
      </c>
      <c r="Q3357">
        <f t="shared" si="312"/>
        <v>147.33000000000001</v>
      </c>
      <c r="R3357" t="s">
        <v>8360</v>
      </c>
      <c r="S3357" s="12">
        <f t="shared" si="313"/>
        <v>42489.619525462964</v>
      </c>
      <c r="T3357" s="13">
        <f t="shared" si="314"/>
        <v>42500.470138888893</v>
      </c>
      <c r="U3357">
        <f t="shared" si="315"/>
        <v>2016</v>
      </c>
    </row>
    <row r="3358" spans="1:21" ht="60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 s="9">
        <f t="shared" si="311"/>
        <v>101</v>
      </c>
      <c r="Q3358">
        <f t="shared" si="312"/>
        <v>56.33</v>
      </c>
      <c r="R3358" t="s">
        <v>8360</v>
      </c>
      <c r="S3358" s="12">
        <f t="shared" si="313"/>
        <v>42536.815648148149</v>
      </c>
      <c r="T3358" s="13">
        <f t="shared" si="314"/>
        <v>42566.815648148149</v>
      </c>
      <c r="U3358">
        <f t="shared" si="315"/>
        <v>2016</v>
      </c>
    </row>
    <row r="3359" spans="1:21" ht="60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 s="9">
        <f t="shared" si="311"/>
        <v>101</v>
      </c>
      <c r="Q3359">
        <f t="shared" si="312"/>
        <v>96.19</v>
      </c>
      <c r="R3359" t="s">
        <v>8360</v>
      </c>
      <c r="S3359" s="12">
        <f t="shared" si="313"/>
        <v>41822.417939814812</v>
      </c>
      <c r="T3359" s="13">
        <f t="shared" si="314"/>
        <v>41852.417939814812</v>
      </c>
      <c r="U3359">
        <f t="shared" si="315"/>
        <v>2014</v>
      </c>
    </row>
    <row r="3360" spans="1:21" ht="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 s="9">
        <f t="shared" si="311"/>
        <v>103</v>
      </c>
      <c r="Q3360">
        <f t="shared" si="312"/>
        <v>63.57</v>
      </c>
      <c r="R3360" t="s">
        <v>8362</v>
      </c>
      <c r="S3360" s="12">
        <f t="shared" si="313"/>
        <v>41932.311099537037</v>
      </c>
      <c r="T3360" s="13">
        <f t="shared" si="314"/>
        <v>41962.352766203709</v>
      </c>
      <c r="U3360">
        <f t="shared" si="315"/>
        <v>2014</v>
      </c>
    </row>
    <row r="3361" spans="1:21" ht="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 s="9">
        <f t="shared" si="311"/>
        <v>106</v>
      </c>
      <c r="Q3361">
        <f t="shared" si="312"/>
        <v>184.78</v>
      </c>
      <c r="R3361" t="s">
        <v>8360</v>
      </c>
      <c r="S3361" s="12">
        <f t="shared" si="313"/>
        <v>42746.057106481487</v>
      </c>
      <c r="T3361" s="13">
        <f t="shared" si="314"/>
        <v>42791.057106481487</v>
      </c>
      <c r="U3361">
        <f t="shared" si="315"/>
        <v>2017</v>
      </c>
    </row>
    <row r="3362" spans="1:21" ht="30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 s="9">
        <f t="shared" si="311"/>
        <v>101</v>
      </c>
      <c r="Q3362">
        <f t="shared" si="312"/>
        <v>126.72</v>
      </c>
      <c r="R3362" t="s">
        <v>8361</v>
      </c>
      <c r="S3362" s="12">
        <f t="shared" si="313"/>
        <v>42697.082673611112</v>
      </c>
      <c r="T3362" s="13">
        <f t="shared" si="314"/>
        <v>42718.665972222225</v>
      </c>
      <c r="U3362">
        <f t="shared" si="315"/>
        <v>2016</v>
      </c>
    </row>
    <row r="3363" spans="1:21" ht="60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 s="9">
        <f t="shared" si="311"/>
        <v>113</v>
      </c>
      <c r="Q3363">
        <f t="shared" si="312"/>
        <v>83.43</v>
      </c>
      <c r="R3363" t="s">
        <v>8361</v>
      </c>
      <c r="S3363" s="12">
        <f t="shared" si="313"/>
        <v>41866.025347222225</v>
      </c>
      <c r="T3363" s="13">
        <f t="shared" si="314"/>
        <v>41883.665972222225</v>
      </c>
      <c r="U3363">
        <f t="shared" si="315"/>
        <v>2014</v>
      </c>
    </row>
    <row r="3364" spans="1:21" ht="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 s="9">
        <f t="shared" si="311"/>
        <v>218</v>
      </c>
      <c r="Q3364">
        <f t="shared" si="312"/>
        <v>54.5</v>
      </c>
      <c r="R3364" t="s">
        <v>8359</v>
      </c>
      <c r="S3364" s="12">
        <f t="shared" si="313"/>
        <v>42056.091631944444</v>
      </c>
      <c r="T3364" s="13">
        <f t="shared" si="314"/>
        <v>42070.204861111109</v>
      </c>
      <c r="U3364">
        <f t="shared" si="315"/>
        <v>2015</v>
      </c>
    </row>
    <row r="3365" spans="1:21" ht="60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 s="9">
        <f t="shared" si="311"/>
        <v>101</v>
      </c>
      <c r="Q3365">
        <f t="shared" si="312"/>
        <v>302.31</v>
      </c>
      <c r="R3365" t="s">
        <v>8361</v>
      </c>
      <c r="S3365" s="12">
        <f t="shared" si="313"/>
        <v>41851.771354166667</v>
      </c>
      <c r="T3365" s="13">
        <f t="shared" si="314"/>
        <v>41870.666666666664</v>
      </c>
      <c r="U3365">
        <f t="shared" si="315"/>
        <v>2014</v>
      </c>
    </row>
    <row r="3366" spans="1:21" ht="60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 s="9">
        <f t="shared" si="311"/>
        <v>106</v>
      </c>
      <c r="Q3366">
        <f t="shared" si="312"/>
        <v>44.14</v>
      </c>
      <c r="R3366" t="s">
        <v>8360</v>
      </c>
      <c r="S3366" s="12">
        <f t="shared" si="313"/>
        <v>42422.977418981478</v>
      </c>
      <c r="T3366" s="13">
        <f t="shared" si="314"/>
        <v>42444.875</v>
      </c>
      <c r="U3366">
        <f t="shared" si="315"/>
        <v>2016</v>
      </c>
    </row>
    <row r="3367" spans="1:21" ht="60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 s="9">
        <f t="shared" si="311"/>
        <v>104</v>
      </c>
      <c r="Q3367">
        <f t="shared" si="312"/>
        <v>866.67</v>
      </c>
      <c r="R3367" t="s">
        <v>8360</v>
      </c>
      <c r="S3367" s="12">
        <f t="shared" si="313"/>
        <v>42321.101759259262</v>
      </c>
      <c r="T3367" s="13">
        <f t="shared" si="314"/>
        <v>42351.101759259262</v>
      </c>
      <c r="U3367">
        <f t="shared" si="315"/>
        <v>2015</v>
      </c>
    </row>
    <row r="3368" spans="1:21" ht="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 s="9">
        <f t="shared" si="311"/>
        <v>221</v>
      </c>
      <c r="Q3368">
        <f t="shared" si="312"/>
        <v>61.39</v>
      </c>
      <c r="R3368" t="s">
        <v>8359</v>
      </c>
      <c r="S3368" s="12">
        <f t="shared" si="313"/>
        <v>42107.067557870367</v>
      </c>
      <c r="T3368" s="13">
        <f t="shared" si="314"/>
        <v>42137.067557870367</v>
      </c>
      <c r="U3368">
        <f t="shared" si="315"/>
        <v>2015</v>
      </c>
    </row>
    <row r="3369" spans="1:21" ht="60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 s="9">
        <f t="shared" si="311"/>
        <v>119</v>
      </c>
      <c r="Q3369">
        <f t="shared" si="312"/>
        <v>29.67</v>
      </c>
      <c r="R3369" t="s">
        <v>8359</v>
      </c>
      <c r="S3369" s="12">
        <f t="shared" si="313"/>
        <v>42192.933958333335</v>
      </c>
      <c r="T3369" s="13">
        <f t="shared" si="314"/>
        <v>42217.933958333335</v>
      </c>
      <c r="U3369">
        <f t="shared" si="315"/>
        <v>2015</v>
      </c>
    </row>
    <row r="3370" spans="1:21" ht="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 s="9">
        <f t="shared" si="311"/>
        <v>105</v>
      </c>
      <c r="Q3370">
        <f t="shared" si="312"/>
        <v>45.48</v>
      </c>
      <c r="R3370" t="s">
        <v>8360</v>
      </c>
      <c r="S3370" s="12">
        <f t="shared" si="313"/>
        <v>41969.199756944443</v>
      </c>
      <c r="T3370" s="13">
        <f t="shared" si="314"/>
        <v>42005.208333333328</v>
      </c>
      <c r="U3370">
        <f t="shared" si="315"/>
        <v>2014</v>
      </c>
    </row>
    <row r="3371" spans="1:21" ht="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 s="9">
        <f t="shared" si="311"/>
        <v>104</v>
      </c>
      <c r="Q3371">
        <f t="shared" si="312"/>
        <v>96.2</v>
      </c>
      <c r="R3371" t="s">
        <v>8361</v>
      </c>
      <c r="S3371" s="12">
        <f t="shared" si="313"/>
        <v>42690.041435185187</v>
      </c>
      <c r="T3371" s="13">
        <f t="shared" si="314"/>
        <v>42750.041435185187</v>
      </c>
      <c r="U3371">
        <f t="shared" si="315"/>
        <v>2016</v>
      </c>
    </row>
    <row r="3372" spans="1:21" ht="30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 s="9">
        <f t="shared" si="311"/>
        <v>118</v>
      </c>
      <c r="Q3372">
        <f t="shared" si="312"/>
        <v>67.92</v>
      </c>
      <c r="R3372" t="s">
        <v>8360</v>
      </c>
      <c r="S3372" s="12">
        <f t="shared" si="313"/>
        <v>42690.334317129629</v>
      </c>
      <c r="T3372" s="13">
        <f t="shared" si="314"/>
        <v>42721.333333333328</v>
      </c>
      <c r="U3372">
        <f t="shared" si="315"/>
        <v>2016</v>
      </c>
    </row>
    <row r="3373" spans="1:21" ht="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 s="9">
        <f t="shared" si="311"/>
        <v>139</v>
      </c>
      <c r="Q3373">
        <f t="shared" si="312"/>
        <v>30.78</v>
      </c>
      <c r="R3373" t="s">
        <v>8359</v>
      </c>
      <c r="S3373" s="12">
        <f t="shared" si="313"/>
        <v>42312.874594907407</v>
      </c>
      <c r="T3373" s="13">
        <f t="shared" si="314"/>
        <v>42340.874594907407</v>
      </c>
      <c r="U3373">
        <f t="shared" si="315"/>
        <v>2015</v>
      </c>
    </row>
    <row r="3374" spans="1:21" ht="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 s="9">
        <f t="shared" si="311"/>
        <v>104</v>
      </c>
      <c r="Q3374">
        <f t="shared" si="312"/>
        <v>38.33</v>
      </c>
      <c r="R3374" t="s">
        <v>8360</v>
      </c>
      <c r="S3374" s="12">
        <f t="shared" si="313"/>
        <v>41855.548101851848</v>
      </c>
      <c r="T3374" s="13">
        <f t="shared" si="314"/>
        <v>41876.207638888889</v>
      </c>
      <c r="U3374">
        <f t="shared" si="315"/>
        <v>2014</v>
      </c>
    </row>
    <row r="3375" spans="1:21" ht="60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 s="9">
        <f t="shared" si="311"/>
        <v>100</v>
      </c>
      <c r="Q3375">
        <f t="shared" si="312"/>
        <v>66.83</v>
      </c>
      <c r="R3375" t="s">
        <v>8360</v>
      </c>
      <c r="S3375" s="12">
        <f t="shared" si="313"/>
        <v>42179.854629629626</v>
      </c>
      <c r="T3375" s="13">
        <f t="shared" si="314"/>
        <v>42203.666666666672</v>
      </c>
      <c r="U3375">
        <f t="shared" si="315"/>
        <v>2015</v>
      </c>
    </row>
    <row r="3376" spans="1:21" ht="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 s="9">
        <f t="shared" si="311"/>
        <v>107</v>
      </c>
      <c r="Q3376">
        <f t="shared" si="312"/>
        <v>71.73</v>
      </c>
      <c r="R3376" t="s">
        <v>8360</v>
      </c>
      <c r="S3376" s="12">
        <f t="shared" si="313"/>
        <v>42275.731666666667</v>
      </c>
      <c r="T3376" s="13">
        <f t="shared" si="314"/>
        <v>42305.731666666667</v>
      </c>
      <c r="U3376">
        <f t="shared" si="315"/>
        <v>2015</v>
      </c>
    </row>
    <row r="3377" spans="1:21" ht="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 s="9">
        <f t="shared" si="311"/>
        <v>100</v>
      </c>
      <c r="Q3377">
        <f t="shared" si="312"/>
        <v>176.47</v>
      </c>
      <c r="R3377" t="s">
        <v>8360</v>
      </c>
      <c r="S3377" s="12">
        <f t="shared" si="313"/>
        <v>41765.610798611109</v>
      </c>
      <c r="T3377" s="13">
        <f t="shared" si="314"/>
        <v>41777.610798611109</v>
      </c>
      <c r="U3377">
        <f t="shared" si="315"/>
        <v>2014</v>
      </c>
    </row>
    <row r="3378" spans="1:21" ht="60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 s="9">
        <f t="shared" si="311"/>
        <v>100</v>
      </c>
      <c r="Q3378">
        <f t="shared" si="312"/>
        <v>421.11</v>
      </c>
      <c r="R3378" t="s">
        <v>8361</v>
      </c>
      <c r="S3378" s="12">
        <f t="shared" si="313"/>
        <v>42059.701319444444</v>
      </c>
      <c r="T3378" s="13">
        <f t="shared" si="314"/>
        <v>42119.659652777773</v>
      </c>
      <c r="U3378">
        <f t="shared" si="315"/>
        <v>2015</v>
      </c>
    </row>
    <row r="3379" spans="1:21" ht="60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 s="9">
        <f t="shared" si="311"/>
        <v>101</v>
      </c>
      <c r="Q3379">
        <f t="shared" si="312"/>
        <v>104.99</v>
      </c>
      <c r="R3379" t="s">
        <v>8361</v>
      </c>
      <c r="S3379" s="12">
        <f t="shared" si="313"/>
        <v>42053.732627314821</v>
      </c>
      <c r="T3379" s="13">
        <f t="shared" si="314"/>
        <v>42083.705555555556</v>
      </c>
      <c r="U3379">
        <f t="shared" si="315"/>
        <v>2015</v>
      </c>
    </row>
    <row r="3380" spans="1:21" ht="60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 s="9">
        <f t="shared" si="311"/>
        <v>108</v>
      </c>
      <c r="Q3380">
        <f t="shared" si="312"/>
        <v>28.19</v>
      </c>
      <c r="R3380" t="s">
        <v>8359</v>
      </c>
      <c r="S3380" s="12">
        <f t="shared" si="313"/>
        <v>41858.355393518519</v>
      </c>
      <c r="T3380" s="13">
        <f t="shared" si="314"/>
        <v>41882.547222222223</v>
      </c>
      <c r="U3380">
        <f t="shared" si="315"/>
        <v>2014</v>
      </c>
    </row>
    <row r="3381" spans="1:21" ht="60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 s="9">
        <f t="shared" si="311"/>
        <v>104</v>
      </c>
      <c r="Q3381">
        <f t="shared" si="312"/>
        <v>54.55</v>
      </c>
      <c r="R3381" t="s">
        <v>8360</v>
      </c>
      <c r="S3381" s="12">
        <f t="shared" si="313"/>
        <v>42225.513888888891</v>
      </c>
      <c r="T3381" s="13">
        <f t="shared" si="314"/>
        <v>42242.958333333328</v>
      </c>
      <c r="U3381">
        <f t="shared" si="315"/>
        <v>2015</v>
      </c>
    </row>
    <row r="3382" spans="1:21" ht="60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 s="9">
        <f t="shared" si="311"/>
        <v>104</v>
      </c>
      <c r="Q3382">
        <f t="shared" si="312"/>
        <v>111.89</v>
      </c>
      <c r="R3382" t="s">
        <v>8360</v>
      </c>
      <c r="S3382" s="12">
        <f t="shared" si="313"/>
        <v>41937.95344907407</v>
      </c>
      <c r="T3382" s="13">
        <f t="shared" si="314"/>
        <v>41972.995115740734</v>
      </c>
      <c r="U3382">
        <f t="shared" si="315"/>
        <v>2014</v>
      </c>
    </row>
    <row r="3383" spans="1:21" ht="60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 s="9">
        <f t="shared" si="311"/>
        <v>102</v>
      </c>
      <c r="Q3383">
        <f t="shared" si="312"/>
        <v>85.21</v>
      </c>
      <c r="R3383" t="s">
        <v>8360</v>
      </c>
      <c r="S3383" s="12">
        <f t="shared" si="313"/>
        <v>42044.184988425928</v>
      </c>
      <c r="T3383" s="13">
        <f t="shared" si="314"/>
        <v>42074.143321759257</v>
      </c>
      <c r="U3383">
        <f t="shared" si="315"/>
        <v>2015</v>
      </c>
    </row>
    <row r="3384" spans="1:21" ht="60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 s="9">
        <f t="shared" si="311"/>
        <v>101</v>
      </c>
      <c r="Q3384">
        <f t="shared" si="312"/>
        <v>76.650000000000006</v>
      </c>
      <c r="R3384" t="s">
        <v>8360</v>
      </c>
      <c r="S3384" s="12">
        <f t="shared" si="313"/>
        <v>42559.431203703702</v>
      </c>
      <c r="T3384" s="13">
        <f t="shared" si="314"/>
        <v>42583.957638888889</v>
      </c>
      <c r="U3384">
        <f t="shared" si="315"/>
        <v>2016</v>
      </c>
    </row>
    <row r="3385" spans="1:21" ht="60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 s="9">
        <f t="shared" si="311"/>
        <v>112</v>
      </c>
      <c r="Q3385">
        <f t="shared" si="312"/>
        <v>65.17</v>
      </c>
      <c r="R3385" t="s">
        <v>8360</v>
      </c>
      <c r="S3385" s="12">
        <f t="shared" si="313"/>
        <v>42524.782638888893</v>
      </c>
      <c r="T3385" s="13">
        <f t="shared" si="314"/>
        <v>42544.782638888893</v>
      </c>
      <c r="U3385">
        <f t="shared" si="315"/>
        <v>2016</v>
      </c>
    </row>
    <row r="3386" spans="1:21" ht="60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 s="9">
        <f t="shared" si="311"/>
        <v>100</v>
      </c>
      <c r="Q3386">
        <f t="shared" si="312"/>
        <v>93.76</v>
      </c>
      <c r="R3386" t="s">
        <v>8361</v>
      </c>
      <c r="S3386" s="12">
        <f t="shared" si="313"/>
        <v>42292.087592592594</v>
      </c>
      <c r="T3386" s="13">
        <f t="shared" si="314"/>
        <v>42329.125</v>
      </c>
      <c r="U3386">
        <f t="shared" si="315"/>
        <v>2015</v>
      </c>
    </row>
    <row r="3387" spans="1:21" ht="60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 s="9">
        <f t="shared" si="311"/>
        <v>100</v>
      </c>
      <c r="Q3387">
        <f t="shared" si="312"/>
        <v>133.33000000000001</v>
      </c>
      <c r="R3387" t="s">
        <v>8360</v>
      </c>
      <c r="S3387" s="12">
        <f t="shared" si="313"/>
        <v>41953.8675</v>
      </c>
      <c r="T3387" s="13">
        <f t="shared" si="314"/>
        <v>41983.8675</v>
      </c>
      <c r="U3387">
        <f t="shared" si="315"/>
        <v>2014</v>
      </c>
    </row>
    <row r="3388" spans="1:21" ht="60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 s="9">
        <f t="shared" si="311"/>
        <v>105</v>
      </c>
      <c r="Q3388">
        <f t="shared" si="312"/>
        <v>51.22</v>
      </c>
      <c r="R3388" t="s">
        <v>8360</v>
      </c>
      <c r="S3388" s="12">
        <f t="shared" si="313"/>
        <v>41946.644745370373</v>
      </c>
      <c r="T3388" s="13">
        <f t="shared" si="314"/>
        <v>41976.644745370373</v>
      </c>
      <c r="U3388">
        <f t="shared" si="315"/>
        <v>2014</v>
      </c>
    </row>
    <row r="3389" spans="1:21" ht="60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 s="9">
        <f t="shared" si="311"/>
        <v>117</v>
      </c>
      <c r="Q3389">
        <f t="shared" si="312"/>
        <v>100.17</v>
      </c>
      <c r="R3389" t="s">
        <v>8360</v>
      </c>
      <c r="S3389" s="12">
        <f t="shared" si="313"/>
        <v>41947.762592592589</v>
      </c>
      <c r="T3389" s="13">
        <f t="shared" si="314"/>
        <v>41987.762592592597</v>
      </c>
      <c r="U3389">
        <f t="shared" si="315"/>
        <v>2014</v>
      </c>
    </row>
    <row r="3390" spans="1:21" ht="60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 s="9">
        <f t="shared" si="311"/>
        <v>104</v>
      </c>
      <c r="Q3390">
        <f t="shared" si="312"/>
        <v>34.6</v>
      </c>
      <c r="R3390" t="s">
        <v>8360</v>
      </c>
      <c r="S3390" s="12">
        <f t="shared" si="313"/>
        <v>42143.461122685185</v>
      </c>
      <c r="T3390" s="13">
        <f t="shared" si="314"/>
        <v>42173.461122685185</v>
      </c>
      <c r="U3390">
        <f t="shared" si="315"/>
        <v>2015</v>
      </c>
    </row>
    <row r="3391" spans="1:21" ht="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 s="9">
        <f t="shared" si="311"/>
        <v>115</v>
      </c>
      <c r="Q3391">
        <f t="shared" si="312"/>
        <v>184.68</v>
      </c>
      <c r="R3391" t="s">
        <v>8362</v>
      </c>
      <c r="S3391" s="12">
        <f t="shared" si="313"/>
        <v>42494.563449074078</v>
      </c>
      <c r="T3391" s="13">
        <f t="shared" si="314"/>
        <v>42524.563449074078</v>
      </c>
      <c r="U3391">
        <f t="shared" si="315"/>
        <v>2016</v>
      </c>
    </row>
    <row r="3392" spans="1:21" ht="60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 s="9">
        <f t="shared" si="311"/>
        <v>102</v>
      </c>
      <c r="Q3392">
        <f t="shared" si="312"/>
        <v>69.819999999999993</v>
      </c>
      <c r="R3392" t="s">
        <v>8360</v>
      </c>
      <c r="S3392" s="12">
        <f t="shared" si="313"/>
        <v>41815.774826388886</v>
      </c>
      <c r="T3392" s="13">
        <f t="shared" si="314"/>
        <v>41830.774826388886</v>
      </c>
      <c r="U3392">
        <f t="shared" si="315"/>
        <v>2014</v>
      </c>
    </row>
    <row r="3393" spans="1:21" ht="60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 s="9">
        <f t="shared" si="311"/>
        <v>223</v>
      </c>
      <c r="Q3393">
        <f t="shared" si="312"/>
        <v>61.94</v>
      </c>
      <c r="R3393" t="s">
        <v>8359</v>
      </c>
      <c r="S3393" s="12">
        <f t="shared" si="313"/>
        <v>41830.545694444445</v>
      </c>
      <c r="T3393" s="13">
        <f t="shared" si="314"/>
        <v>41859.936111111114</v>
      </c>
      <c r="U3393">
        <f t="shared" si="315"/>
        <v>2014</v>
      </c>
    </row>
    <row r="3394" spans="1:21" ht="60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 s="9">
        <f t="shared" ref="P3394:P3457" si="316">ROUND(E3394/D3394*100,0)</f>
        <v>100</v>
      </c>
      <c r="Q3394">
        <f t="shared" ref="Q3394:Q3457" si="317">IFERROR(ROUND(E3394/L3394,2),0)</f>
        <v>41.67</v>
      </c>
      <c r="R3394" t="s">
        <v>8359</v>
      </c>
      <c r="S3394" s="12">
        <f t="shared" ref="S3394:S3457" si="318">(((J3394/60)/60)/24)+DATE(1970,1,1)</f>
        <v>42446.845543981486</v>
      </c>
      <c r="T3394" s="13">
        <f t="shared" ref="T3394:T3457" si="319">(((I3394/60)/60)/24)+DATE(1970,1,1)</f>
        <v>42496.845543981486</v>
      </c>
      <c r="U3394">
        <f t="shared" ref="U3394:U3457" si="320">YEAR(S3394)</f>
        <v>2016</v>
      </c>
    </row>
    <row r="3395" spans="1:21" ht="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 s="9">
        <f t="shared" si="316"/>
        <v>106</v>
      </c>
      <c r="Q3395">
        <f t="shared" si="317"/>
        <v>36.07</v>
      </c>
      <c r="R3395" t="s">
        <v>8360</v>
      </c>
      <c r="S3395" s="12">
        <f t="shared" si="318"/>
        <v>41923.921643518523</v>
      </c>
      <c r="T3395" s="13">
        <f t="shared" si="319"/>
        <v>41949.031944444447</v>
      </c>
      <c r="U3395">
        <f t="shared" si="320"/>
        <v>2014</v>
      </c>
    </row>
    <row r="3396" spans="1:21" ht="60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 s="9">
        <f t="shared" si="316"/>
        <v>142</v>
      </c>
      <c r="Q3396">
        <f t="shared" si="317"/>
        <v>29</v>
      </c>
      <c r="R3396" t="s">
        <v>8359</v>
      </c>
      <c r="S3396" s="12">
        <f t="shared" si="318"/>
        <v>41817.59542824074</v>
      </c>
      <c r="T3396" s="13">
        <f t="shared" si="319"/>
        <v>41847.59542824074</v>
      </c>
      <c r="U3396">
        <f t="shared" si="320"/>
        <v>2014</v>
      </c>
    </row>
    <row r="3397" spans="1:21" ht="30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 s="9">
        <f t="shared" si="316"/>
        <v>184</v>
      </c>
      <c r="Q3397">
        <f t="shared" si="317"/>
        <v>24.21</v>
      </c>
      <c r="R3397" t="s">
        <v>8359</v>
      </c>
      <c r="S3397" s="12">
        <f t="shared" si="318"/>
        <v>42140.712314814817</v>
      </c>
      <c r="T3397" s="13">
        <f t="shared" si="319"/>
        <v>42154.756944444445</v>
      </c>
      <c r="U3397">
        <f t="shared" si="320"/>
        <v>2015</v>
      </c>
    </row>
    <row r="3398" spans="1:21" ht="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 s="9">
        <f t="shared" si="316"/>
        <v>104</v>
      </c>
      <c r="Q3398">
        <f t="shared" si="317"/>
        <v>55.89</v>
      </c>
      <c r="R3398" t="s">
        <v>8360</v>
      </c>
      <c r="S3398" s="12">
        <f t="shared" si="318"/>
        <v>41764.44663194444</v>
      </c>
      <c r="T3398" s="13">
        <f t="shared" si="319"/>
        <v>41791.165972222225</v>
      </c>
      <c r="U3398">
        <f t="shared" si="320"/>
        <v>2014</v>
      </c>
    </row>
    <row r="3399" spans="1:21" ht="30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 s="9">
        <f t="shared" si="316"/>
        <v>112</v>
      </c>
      <c r="Q3399">
        <f t="shared" si="317"/>
        <v>11.67</v>
      </c>
      <c r="R3399" t="s">
        <v>8359</v>
      </c>
      <c r="S3399" s="12">
        <f t="shared" si="318"/>
        <v>42378.478344907402</v>
      </c>
      <c r="T3399" s="13">
        <f t="shared" si="319"/>
        <v>42418.916666666672</v>
      </c>
      <c r="U3399">
        <f t="shared" si="320"/>
        <v>2016</v>
      </c>
    </row>
    <row r="3400" spans="1:21" ht="60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 s="9">
        <f t="shared" si="316"/>
        <v>111</v>
      </c>
      <c r="Q3400">
        <f t="shared" si="317"/>
        <v>68.349999999999994</v>
      </c>
      <c r="R3400" t="s">
        <v>8360</v>
      </c>
      <c r="S3400" s="12">
        <f t="shared" si="318"/>
        <v>41941.75203703704</v>
      </c>
      <c r="T3400" s="13">
        <f t="shared" si="319"/>
        <v>41964.708333333328</v>
      </c>
      <c r="U3400">
        <f t="shared" si="320"/>
        <v>2014</v>
      </c>
    </row>
    <row r="3401" spans="1:21" ht="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 s="9">
        <f t="shared" si="316"/>
        <v>104</v>
      </c>
      <c r="Q3401">
        <f t="shared" si="317"/>
        <v>27.07</v>
      </c>
      <c r="R3401" t="s">
        <v>8360</v>
      </c>
      <c r="S3401" s="12">
        <f t="shared" si="318"/>
        <v>42026.920428240745</v>
      </c>
      <c r="T3401" s="13">
        <f t="shared" si="319"/>
        <v>42056.920428240745</v>
      </c>
      <c r="U3401">
        <f t="shared" si="320"/>
        <v>2015</v>
      </c>
    </row>
    <row r="3402" spans="1:21" ht="60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 s="9">
        <f t="shared" si="316"/>
        <v>100</v>
      </c>
      <c r="Q3402">
        <f t="shared" si="317"/>
        <v>118.13</v>
      </c>
      <c r="R3402" t="s">
        <v>8362</v>
      </c>
      <c r="S3402" s="12">
        <f t="shared" si="318"/>
        <v>41834.953865740739</v>
      </c>
      <c r="T3402" s="13">
        <f t="shared" si="319"/>
        <v>41879.953865740739</v>
      </c>
      <c r="U3402">
        <f t="shared" si="320"/>
        <v>2014</v>
      </c>
    </row>
    <row r="3403" spans="1:21" ht="60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 s="9">
        <f t="shared" si="316"/>
        <v>102</v>
      </c>
      <c r="Q3403">
        <f t="shared" si="317"/>
        <v>44.76</v>
      </c>
      <c r="R3403" t="s">
        <v>8360</v>
      </c>
      <c r="S3403" s="12">
        <f t="shared" si="318"/>
        <v>42193.723912037036</v>
      </c>
      <c r="T3403" s="13">
        <f t="shared" si="319"/>
        <v>42223.723912037036</v>
      </c>
      <c r="U3403">
        <f t="shared" si="320"/>
        <v>2015</v>
      </c>
    </row>
    <row r="3404" spans="1:21" ht="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 s="9">
        <f t="shared" si="316"/>
        <v>110</v>
      </c>
      <c r="Q3404">
        <f t="shared" si="317"/>
        <v>99.79</v>
      </c>
      <c r="R3404" t="s">
        <v>8363</v>
      </c>
      <c r="S3404" s="12">
        <f t="shared" si="318"/>
        <v>42290.61855324074</v>
      </c>
      <c r="T3404" s="13">
        <f t="shared" si="319"/>
        <v>42320.104861111111</v>
      </c>
      <c r="U3404">
        <f t="shared" si="320"/>
        <v>2015</v>
      </c>
    </row>
    <row r="3405" spans="1:21" ht="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 s="9">
        <f t="shared" si="316"/>
        <v>100</v>
      </c>
      <c r="Q3405">
        <f t="shared" si="317"/>
        <v>117.65</v>
      </c>
      <c r="R3405" t="s">
        <v>8360</v>
      </c>
      <c r="S3405" s="12">
        <f t="shared" si="318"/>
        <v>42150.462083333332</v>
      </c>
      <c r="T3405" s="13">
        <f t="shared" si="319"/>
        <v>42180.462083333332</v>
      </c>
      <c r="U3405">
        <f t="shared" si="320"/>
        <v>2015</v>
      </c>
    </row>
    <row r="3406" spans="1:21" ht="60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 s="9">
        <f t="shared" si="316"/>
        <v>122</v>
      </c>
      <c r="Q3406">
        <f t="shared" si="317"/>
        <v>203.33</v>
      </c>
      <c r="R3406" t="s">
        <v>8359</v>
      </c>
      <c r="S3406" s="12">
        <f t="shared" si="318"/>
        <v>42152.503495370373</v>
      </c>
      <c r="T3406" s="13">
        <f t="shared" si="319"/>
        <v>42172.503495370373</v>
      </c>
      <c r="U3406">
        <f t="shared" si="320"/>
        <v>2015</v>
      </c>
    </row>
    <row r="3407" spans="1:21" ht="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 s="9">
        <f t="shared" si="316"/>
        <v>138</v>
      </c>
      <c r="Q3407">
        <f t="shared" si="317"/>
        <v>28.32</v>
      </c>
      <c r="R3407" t="s">
        <v>8359</v>
      </c>
      <c r="S3407" s="12">
        <f t="shared" si="318"/>
        <v>42410.017199074078</v>
      </c>
      <c r="T3407" s="13">
        <f t="shared" si="319"/>
        <v>42430.999305555553</v>
      </c>
      <c r="U3407">
        <f t="shared" si="320"/>
        <v>2016</v>
      </c>
    </row>
    <row r="3408" spans="1:21" ht="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 s="9">
        <f t="shared" si="316"/>
        <v>100</v>
      </c>
      <c r="Q3408">
        <f t="shared" si="317"/>
        <v>110.23</v>
      </c>
      <c r="R3408" t="s">
        <v>8362</v>
      </c>
      <c r="S3408" s="12">
        <f t="shared" si="318"/>
        <v>41791.492777777778</v>
      </c>
      <c r="T3408" s="13">
        <f t="shared" si="319"/>
        <v>41836.492777777778</v>
      </c>
      <c r="U3408">
        <f t="shared" si="320"/>
        <v>2014</v>
      </c>
    </row>
    <row r="3409" spans="1:21" ht="60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 s="9">
        <f t="shared" si="316"/>
        <v>107</v>
      </c>
      <c r="Q3409">
        <f t="shared" si="317"/>
        <v>31.97</v>
      </c>
      <c r="R3409" t="s">
        <v>8360</v>
      </c>
      <c r="S3409" s="12">
        <f t="shared" si="318"/>
        <v>41796.422326388885</v>
      </c>
      <c r="T3409" s="13">
        <f t="shared" si="319"/>
        <v>41826.422326388885</v>
      </c>
      <c r="U3409">
        <f t="shared" si="320"/>
        <v>2014</v>
      </c>
    </row>
    <row r="3410" spans="1:21" ht="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 s="9">
        <f t="shared" si="316"/>
        <v>211</v>
      </c>
      <c r="Q3410">
        <f t="shared" si="317"/>
        <v>58.61</v>
      </c>
      <c r="R3410" t="s">
        <v>8359</v>
      </c>
      <c r="S3410" s="12">
        <f t="shared" si="318"/>
        <v>41808.991944444446</v>
      </c>
      <c r="T3410" s="13">
        <f t="shared" si="319"/>
        <v>41838.991944444446</v>
      </c>
      <c r="U3410">
        <f t="shared" si="320"/>
        <v>2014</v>
      </c>
    </row>
    <row r="3411" spans="1:21" ht="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 s="9">
        <f t="shared" si="316"/>
        <v>124</v>
      </c>
      <c r="Q3411">
        <f t="shared" si="317"/>
        <v>29.43</v>
      </c>
      <c r="R3411" t="s">
        <v>8359</v>
      </c>
      <c r="S3411" s="12">
        <f t="shared" si="318"/>
        <v>42544.814328703709</v>
      </c>
      <c r="T3411" s="13">
        <f t="shared" si="319"/>
        <v>42582.873611111107</v>
      </c>
      <c r="U3411">
        <f t="shared" si="320"/>
        <v>2016</v>
      </c>
    </row>
    <row r="3412" spans="1:21" ht="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 s="9">
        <f t="shared" si="316"/>
        <v>109</v>
      </c>
      <c r="Q3412">
        <f t="shared" si="317"/>
        <v>81.38</v>
      </c>
      <c r="R3412" t="s">
        <v>8360</v>
      </c>
      <c r="S3412" s="12">
        <f t="shared" si="318"/>
        <v>42500.041550925926</v>
      </c>
      <c r="T3412" s="13">
        <f t="shared" si="319"/>
        <v>42527.291666666672</v>
      </c>
      <c r="U3412">
        <f t="shared" si="320"/>
        <v>2016</v>
      </c>
    </row>
    <row r="3413" spans="1:21" ht="60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 s="9">
        <f t="shared" si="316"/>
        <v>104</v>
      </c>
      <c r="Q3413">
        <f t="shared" si="317"/>
        <v>199.17</v>
      </c>
      <c r="R3413" t="s">
        <v>8363</v>
      </c>
      <c r="S3413" s="12">
        <f t="shared" si="318"/>
        <v>42265.022824074069</v>
      </c>
      <c r="T3413" s="13">
        <f t="shared" si="319"/>
        <v>42285.022824074069</v>
      </c>
      <c r="U3413">
        <f t="shared" si="320"/>
        <v>2015</v>
      </c>
    </row>
    <row r="3414" spans="1:21" ht="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 s="9">
        <f t="shared" si="316"/>
        <v>100</v>
      </c>
      <c r="Q3414">
        <f t="shared" si="317"/>
        <v>115.38</v>
      </c>
      <c r="R3414" t="s">
        <v>8360</v>
      </c>
      <c r="S3414" s="12">
        <f t="shared" si="318"/>
        <v>41879.959050925929</v>
      </c>
      <c r="T3414" s="13">
        <f t="shared" si="319"/>
        <v>41909.959050925929</v>
      </c>
      <c r="U3414">
        <f t="shared" si="320"/>
        <v>2014</v>
      </c>
    </row>
    <row r="3415" spans="1:21" ht="60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 s="9">
        <f t="shared" si="316"/>
        <v>130</v>
      </c>
      <c r="Q3415">
        <f t="shared" si="317"/>
        <v>46.43</v>
      </c>
      <c r="R3415" t="s">
        <v>8359</v>
      </c>
      <c r="S3415" s="12">
        <f t="shared" si="318"/>
        <v>42053.733078703706</v>
      </c>
      <c r="T3415" s="13">
        <f t="shared" si="319"/>
        <v>42063.207638888889</v>
      </c>
      <c r="U3415">
        <f t="shared" si="320"/>
        <v>2015</v>
      </c>
    </row>
    <row r="3416" spans="1:21" ht="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 s="9">
        <f t="shared" si="316"/>
        <v>104</v>
      </c>
      <c r="Q3416">
        <f t="shared" si="317"/>
        <v>70.569999999999993</v>
      </c>
      <c r="R3416" t="s">
        <v>8360</v>
      </c>
      <c r="S3416" s="12">
        <f t="shared" si="318"/>
        <v>42675.832465277781</v>
      </c>
      <c r="T3416" s="13">
        <f t="shared" si="319"/>
        <v>42705.332638888889</v>
      </c>
      <c r="U3416">
        <f t="shared" si="320"/>
        <v>2016</v>
      </c>
    </row>
    <row r="3417" spans="1:21" ht="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 s="9">
        <f t="shared" si="316"/>
        <v>100</v>
      </c>
      <c r="Q3417">
        <f t="shared" si="317"/>
        <v>22.22</v>
      </c>
      <c r="R3417" t="s">
        <v>8359</v>
      </c>
      <c r="S3417" s="12">
        <f t="shared" si="318"/>
        <v>42467.144166666665</v>
      </c>
      <c r="T3417" s="13">
        <f t="shared" si="319"/>
        <v>42477.979166666672</v>
      </c>
      <c r="U3417">
        <f t="shared" si="320"/>
        <v>2016</v>
      </c>
    </row>
    <row r="3418" spans="1:21" ht="60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 s="9">
        <f t="shared" si="316"/>
        <v>120</v>
      </c>
      <c r="Q3418">
        <f t="shared" si="317"/>
        <v>159.47</v>
      </c>
      <c r="R3418" t="s">
        <v>8360</v>
      </c>
      <c r="S3418" s="12">
        <f t="shared" si="318"/>
        <v>42089.412557870368</v>
      </c>
      <c r="T3418" s="13">
        <f t="shared" si="319"/>
        <v>42117.770833333328</v>
      </c>
      <c r="U3418">
        <f t="shared" si="320"/>
        <v>2015</v>
      </c>
    </row>
    <row r="3419" spans="1:21" ht="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 s="9">
        <f t="shared" si="316"/>
        <v>100</v>
      </c>
      <c r="Q3419">
        <f t="shared" si="317"/>
        <v>37.78</v>
      </c>
      <c r="R3419" t="s">
        <v>8360</v>
      </c>
      <c r="S3419" s="12">
        <f t="shared" si="318"/>
        <v>41894.91375</v>
      </c>
      <c r="T3419" s="13">
        <f t="shared" si="319"/>
        <v>41938.029861111114</v>
      </c>
      <c r="U3419">
        <f t="shared" si="320"/>
        <v>2014</v>
      </c>
    </row>
    <row r="3420" spans="1:21" ht="60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 s="9">
        <f t="shared" si="316"/>
        <v>101</v>
      </c>
      <c r="Q3420">
        <f t="shared" si="317"/>
        <v>72.05</v>
      </c>
      <c r="R3420" t="s">
        <v>8360</v>
      </c>
      <c r="S3420" s="12">
        <f t="shared" si="318"/>
        <v>41752.83457175926</v>
      </c>
      <c r="T3420" s="13">
        <f t="shared" si="319"/>
        <v>41782.83457175926</v>
      </c>
      <c r="U3420">
        <f t="shared" si="320"/>
        <v>2014</v>
      </c>
    </row>
    <row r="3421" spans="1:21" ht="60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 s="9">
        <f t="shared" si="316"/>
        <v>107</v>
      </c>
      <c r="Q3421">
        <f t="shared" si="317"/>
        <v>63.7</v>
      </c>
      <c r="R3421" t="s">
        <v>8360</v>
      </c>
      <c r="S3421" s="12">
        <f t="shared" si="318"/>
        <v>42448.821585648147</v>
      </c>
      <c r="T3421" s="13">
        <f t="shared" si="319"/>
        <v>42466.895833333328</v>
      </c>
      <c r="U3421">
        <f t="shared" si="320"/>
        <v>2016</v>
      </c>
    </row>
    <row r="3422" spans="1:21" ht="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 s="9">
        <f t="shared" si="316"/>
        <v>138</v>
      </c>
      <c r="Q3422">
        <f t="shared" si="317"/>
        <v>28.41</v>
      </c>
      <c r="R3422" t="s">
        <v>8359</v>
      </c>
      <c r="S3422" s="12">
        <f t="shared" si="318"/>
        <v>42405.090300925927</v>
      </c>
      <c r="T3422" s="13">
        <f t="shared" si="319"/>
        <v>42414</v>
      </c>
      <c r="U3422">
        <f t="shared" si="320"/>
        <v>2016</v>
      </c>
    </row>
    <row r="3423" spans="1:21" ht="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 s="9">
        <f t="shared" si="316"/>
        <v>101</v>
      </c>
      <c r="Q3423">
        <f t="shared" si="317"/>
        <v>103.21</v>
      </c>
      <c r="R3423" t="s">
        <v>8362</v>
      </c>
      <c r="S3423" s="12">
        <f t="shared" si="318"/>
        <v>42037.791238425925</v>
      </c>
      <c r="T3423" s="13">
        <f t="shared" si="319"/>
        <v>42067.791238425925</v>
      </c>
      <c r="U3423">
        <f t="shared" si="320"/>
        <v>2015</v>
      </c>
    </row>
    <row r="3424" spans="1:21" ht="60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 s="9">
        <f t="shared" si="316"/>
        <v>109</v>
      </c>
      <c r="Q3424">
        <f t="shared" si="317"/>
        <v>71.150000000000006</v>
      </c>
      <c r="R3424" t="s">
        <v>8360</v>
      </c>
      <c r="S3424" s="12">
        <f t="shared" si="318"/>
        <v>42323.562222222223</v>
      </c>
      <c r="T3424" s="13">
        <f t="shared" si="319"/>
        <v>42352</v>
      </c>
      <c r="U3424">
        <f t="shared" si="320"/>
        <v>2015</v>
      </c>
    </row>
    <row r="3425" spans="1:21" ht="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 s="9">
        <f t="shared" si="316"/>
        <v>140</v>
      </c>
      <c r="Q3425">
        <f t="shared" si="317"/>
        <v>35</v>
      </c>
      <c r="R3425" t="s">
        <v>8359</v>
      </c>
      <c r="S3425" s="12">
        <f t="shared" si="318"/>
        <v>42088.911354166667</v>
      </c>
      <c r="T3425" s="13">
        <f t="shared" si="319"/>
        <v>42118.911354166667</v>
      </c>
      <c r="U3425">
        <f t="shared" si="320"/>
        <v>2015</v>
      </c>
    </row>
    <row r="3426" spans="1:21" ht="60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 s="9">
        <f t="shared" si="316"/>
        <v>104</v>
      </c>
      <c r="Q3426">
        <f t="shared" si="317"/>
        <v>81.78</v>
      </c>
      <c r="R3426" t="s">
        <v>8361</v>
      </c>
      <c r="S3426" s="12">
        <f t="shared" si="318"/>
        <v>42018.676898148144</v>
      </c>
      <c r="T3426" s="13">
        <f t="shared" si="319"/>
        <v>42040.290972222225</v>
      </c>
      <c r="U3426">
        <f t="shared" si="320"/>
        <v>2015</v>
      </c>
    </row>
    <row r="3427" spans="1:21" ht="60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 s="9">
        <f t="shared" si="316"/>
        <v>103</v>
      </c>
      <c r="Q3427">
        <f t="shared" si="317"/>
        <v>297.02999999999997</v>
      </c>
      <c r="R3427" t="s">
        <v>8366</v>
      </c>
      <c r="S3427" s="12">
        <f t="shared" si="318"/>
        <v>41884.617314814815</v>
      </c>
      <c r="T3427" s="13">
        <f t="shared" si="319"/>
        <v>41916.617314814815</v>
      </c>
      <c r="U3427">
        <f t="shared" si="320"/>
        <v>2014</v>
      </c>
    </row>
    <row r="3428" spans="1:21" ht="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 s="9">
        <f t="shared" si="316"/>
        <v>108</v>
      </c>
      <c r="Q3428">
        <f t="shared" si="317"/>
        <v>46.61</v>
      </c>
      <c r="R3428" t="s">
        <v>8360</v>
      </c>
      <c r="S3428" s="12">
        <f t="shared" si="318"/>
        <v>41884.056747685187</v>
      </c>
      <c r="T3428" s="13">
        <f t="shared" si="319"/>
        <v>41903.083333333336</v>
      </c>
      <c r="U3428">
        <f t="shared" si="320"/>
        <v>2014</v>
      </c>
    </row>
    <row r="3429" spans="1:21" ht="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 s="9">
        <f t="shared" si="316"/>
        <v>100</v>
      </c>
      <c r="Q3429">
        <f t="shared" si="317"/>
        <v>51.72</v>
      </c>
      <c r="R3429" t="s">
        <v>8360</v>
      </c>
      <c r="S3429" s="12">
        <f t="shared" si="318"/>
        <v>41792.645277777774</v>
      </c>
      <c r="T3429" s="13">
        <f t="shared" si="319"/>
        <v>41822.645277777774</v>
      </c>
      <c r="U3429">
        <f t="shared" si="320"/>
        <v>2014</v>
      </c>
    </row>
    <row r="3430" spans="1:21" ht="60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 s="9">
        <f t="shared" si="316"/>
        <v>103</v>
      </c>
      <c r="Q3430">
        <f t="shared" si="317"/>
        <v>40.29</v>
      </c>
      <c r="R3430" t="s">
        <v>8360</v>
      </c>
      <c r="S3430" s="12">
        <f t="shared" si="318"/>
        <v>42038.720451388886</v>
      </c>
      <c r="T3430" s="13">
        <f t="shared" si="319"/>
        <v>42063.708333333328</v>
      </c>
      <c r="U3430">
        <f t="shared" si="320"/>
        <v>2015</v>
      </c>
    </row>
    <row r="3431" spans="1:21" ht="60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 s="9">
        <f t="shared" si="316"/>
        <v>130</v>
      </c>
      <c r="Q3431">
        <f t="shared" si="317"/>
        <v>16.25</v>
      </c>
      <c r="R3431" t="s">
        <v>8359</v>
      </c>
      <c r="S3431" s="12">
        <f t="shared" si="318"/>
        <v>42662.021539351852</v>
      </c>
      <c r="T3431" s="13">
        <f t="shared" si="319"/>
        <v>42676.021539351852</v>
      </c>
      <c r="U3431">
        <f t="shared" si="320"/>
        <v>2016</v>
      </c>
    </row>
    <row r="3432" spans="1:21" ht="60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 s="9">
        <f t="shared" si="316"/>
        <v>109</v>
      </c>
      <c r="Q3432">
        <f t="shared" si="317"/>
        <v>30.15</v>
      </c>
      <c r="R3432" t="s">
        <v>8360</v>
      </c>
      <c r="S3432" s="12">
        <f t="shared" si="318"/>
        <v>41820.945613425924</v>
      </c>
      <c r="T3432" s="13">
        <f t="shared" si="319"/>
        <v>41850.945613425924</v>
      </c>
      <c r="U3432">
        <f t="shared" si="320"/>
        <v>2014</v>
      </c>
    </row>
    <row r="3433" spans="1:21" ht="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 s="9">
        <f t="shared" si="316"/>
        <v>100</v>
      </c>
      <c r="Q3433">
        <f t="shared" si="317"/>
        <v>95.24</v>
      </c>
      <c r="R3433" t="s">
        <v>8360</v>
      </c>
      <c r="S3433" s="12">
        <f t="shared" si="318"/>
        <v>41839.730937500004</v>
      </c>
      <c r="T3433" s="13">
        <f t="shared" si="319"/>
        <v>41869.730937500004</v>
      </c>
      <c r="U3433">
        <f t="shared" si="320"/>
        <v>2014</v>
      </c>
    </row>
    <row r="3434" spans="1:21" ht="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 s="9">
        <f t="shared" si="316"/>
        <v>110</v>
      </c>
      <c r="Q3434">
        <f t="shared" si="317"/>
        <v>52.21</v>
      </c>
      <c r="R3434" t="s">
        <v>8360</v>
      </c>
      <c r="S3434" s="12">
        <f t="shared" si="318"/>
        <v>42380.581180555557</v>
      </c>
      <c r="T3434" s="13">
        <f t="shared" si="319"/>
        <v>42405.916666666672</v>
      </c>
      <c r="U3434">
        <f t="shared" si="320"/>
        <v>2016</v>
      </c>
    </row>
    <row r="3435" spans="1:21" ht="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 s="9">
        <f t="shared" si="316"/>
        <v>100</v>
      </c>
      <c r="Q3435">
        <f t="shared" si="317"/>
        <v>134.15</v>
      </c>
      <c r="R3435" t="s">
        <v>8361</v>
      </c>
      <c r="S3435" s="12">
        <f t="shared" si="318"/>
        <v>41776.063136574077</v>
      </c>
      <c r="T3435" s="13">
        <f t="shared" si="319"/>
        <v>41807.125</v>
      </c>
      <c r="U3435">
        <f t="shared" si="320"/>
        <v>2014</v>
      </c>
    </row>
    <row r="3436" spans="1:21" ht="60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 s="9">
        <f t="shared" si="316"/>
        <v>106</v>
      </c>
      <c r="Q3436">
        <f t="shared" si="317"/>
        <v>62.83</v>
      </c>
      <c r="R3436" t="s">
        <v>8362</v>
      </c>
      <c r="S3436" s="12">
        <f t="shared" si="318"/>
        <v>41800.380428240744</v>
      </c>
      <c r="T3436" s="13">
        <f t="shared" si="319"/>
        <v>41830.380428240744</v>
      </c>
      <c r="U3436">
        <f t="shared" si="320"/>
        <v>2014</v>
      </c>
    </row>
    <row r="3437" spans="1:21" ht="60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 s="9">
        <f t="shared" si="316"/>
        <v>112</v>
      </c>
      <c r="Q3437">
        <f t="shared" si="317"/>
        <v>58.95</v>
      </c>
      <c r="R3437" t="s">
        <v>8360</v>
      </c>
      <c r="S3437" s="12">
        <f t="shared" si="318"/>
        <v>42572.61681712963</v>
      </c>
      <c r="T3437" s="13">
        <f t="shared" si="319"/>
        <v>42589.125</v>
      </c>
      <c r="U3437">
        <f t="shared" si="320"/>
        <v>2016</v>
      </c>
    </row>
    <row r="3438" spans="1:21" ht="60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 s="9">
        <f t="shared" si="316"/>
        <v>106</v>
      </c>
      <c r="Q3438">
        <f t="shared" si="317"/>
        <v>143.11000000000001</v>
      </c>
      <c r="R3438" t="s">
        <v>8361</v>
      </c>
      <c r="S3438" s="12">
        <f t="shared" si="318"/>
        <v>41851.541585648149</v>
      </c>
      <c r="T3438" s="13">
        <f t="shared" si="319"/>
        <v>41872.686111111114</v>
      </c>
      <c r="U3438">
        <f t="shared" si="320"/>
        <v>2014</v>
      </c>
    </row>
    <row r="3439" spans="1:21" ht="60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 s="9">
        <f t="shared" si="316"/>
        <v>101</v>
      </c>
      <c r="Q3439">
        <f t="shared" si="317"/>
        <v>84.17</v>
      </c>
      <c r="R3439" t="s">
        <v>8360</v>
      </c>
      <c r="S3439" s="12">
        <f t="shared" si="318"/>
        <v>42205.710879629631</v>
      </c>
      <c r="T3439" s="13">
        <f t="shared" si="319"/>
        <v>42235.710879629631</v>
      </c>
      <c r="U3439">
        <f t="shared" si="320"/>
        <v>2015</v>
      </c>
    </row>
    <row r="3440" spans="1:21" ht="60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 s="9">
        <f t="shared" si="316"/>
        <v>104</v>
      </c>
      <c r="Q3440">
        <f t="shared" si="317"/>
        <v>186.07</v>
      </c>
      <c r="R3440" t="s">
        <v>8360</v>
      </c>
      <c r="S3440" s="12">
        <f t="shared" si="318"/>
        <v>42100.927858796291</v>
      </c>
      <c r="T3440" s="13">
        <f t="shared" si="319"/>
        <v>42126.875</v>
      </c>
      <c r="U3440">
        <f t="shared" si="320"/>
        <v>2015</v>
      </c>
    </row>
    <row r="3441" spans="1:21" ht="30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 s="9">
        <f t="shared" si="316"/>
        <v>135</v>
      </c>
      <c r="Q3441">
        <f t="shared" si="317"/>
        <v>89.79</v>
      </c>
      <c r="R3441" t="s">
        <v>8360</v>
      </c>
      <c r="S3441" s="12">
        <f t="shared" si="318"/>
        <v>42374.911226851851</v>
      </c>
      <c r="T3441" s="13">
        <f t="shared" si="319"/>
        <v>42388.207638888889</v>
      </c>
      <c r="U3441">
        <f t="shared" si="320"/>
        <v>2016</v>
      </c>
    </row>
    <row r="3442" spans="1:21" ht="60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 s="9">
        <f t="shared" si="316"/>
        <v>105</v>
      </c>
      <c r="Q3442">
        <f t="shared" si="317"/>
        <v>64.16</v>
      </c>
      <c r="R3442" t="s">
        <v>8361</v>
      </c>
      <c r="S3442" s="12">
        <f t="shared" si="318"/>
        <v>41809.12300925926</v>
      </c>
      <c r="T3442" s="13">
        <f t="shared" si="319"/>
        <v>41831.677083333336</v>
      </c>
      <c r="U3442">
        <f t="shared" si="320"/>
        <v>2014</v>
      </c>
    </row>
    <row r="3443" spans="1:21" ht="60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 s="9">
        <f t="shared" si="316"/>
        <v>103</v>
      </c>
      <c r="Q3443">
        <f t="shared" si="317"/>
        <v>59.65</v>
      </c>
      <c r="R3443" t="s">
        <v>8360</v>
      </c>
      <c r="S3443" s="12">
        <f t="shared" si="318"/>
        <v>42294.429641203707</v>
      </c>
      <c r="T3443" s="13">
        <f t="shared" si="319"/>
        <v>42321.845138888893</v>
      </c>
      <c r="U3443">
        <f t="shared" si="320"/>
        <v>2015</v>
      </c>
    </row>
    <row r="3444" spans="1:21" ht="60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 s="9">
        <f t="shared" si="316"/>
        <v>100</v>
      </c>
      <c r="Q3444">
        <f t="shared" si="317"/>
        <v>31.25</v>
      </c>
      <c r="R3444" t="s">
        <v>8359</v>
      </c>
      <c r="S3444" s="12">
        <f t="shared" si="318"/>
        <v>42124.841111111105</v>
      </c>
      <c r="T3444" s="13">
        <f t="shared" si="319"/>
        <v>42154.841111111105</v>
      </c>
      <c r="U3444">
        <f t="shared" si="320"/>
        <v>2015</v>
      </c>
    </row>
    <row r="3445" spans="1:21" ht="60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 s="9">
        <f t="shared" si="316"/>
        <v>186</v>
      </c>
      <c r="Q3445">
        <f t="shared" si="317"/>
        <v>41.22</v>
      </c>
      <c r="R3445" t="s">
        <v>8360</v>
      </c>
      <c r="S3445" s="12">
        <f t="shared" si="318"/>
        <v>41861.524837962963</v>
      </c>
      <c r="T3445" s="13">
        <f t="shared" si="319"/>
        <v>41891.524837962963</v>
      </c>
      <c r="U3445">
        <f t="shared" si="320"/>
        <v>2014</v>
      </c>
    </row>
    <row r="3446" spans="1:21" ht="60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 s="9">
        <f t="shared" si="316"/>
        <v>289</v>
      </c>
      <c r="Q3446">
        <f t="shared" si="317"/>
        <v>43.35</v>
      </c>
      <c r="R3446" t="s">
        <v>8359</v>
      </c>
      <c r="S3446" s="12">
        <f t="shared" si="318"/>
        <v>42521.291504629626</v>
      </c>
      <c r="T3446" s="13">
        <f t="shared" si="319"/>
        <v>42529.582638888889</v>
      </c>
      <c r="U3446">
        <f t="shared" si="320"/>
        <v>2016</v>
      </c>
    </row>
    <row r="3447" spans="1:21" ht="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 s="9">
        <f t="shared" si="316"/>
        <v>100</v>
      </c>
      <c r="Q3447">
        <f t="shared" si="317"/>
        <v>64.52</v>
      </c>
      <c r="R3447" t="s">
        <v>8360</v>
      </c>
      <c r="S3447" s="12">
        <f t="shared" si="318"/>
        <v>42272.530509259261</v>
      </c>
      <c r="T3447" s="13">
        <f t="shared" si="319"/>
        <v>42300.530509259261</v>
      </c>
      <c r="U3447">
        <f t="shared" si="320"/>
        <v>2015</v>
      </c>
    </row>
    <row r="3448" spans="1:21" ht="60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 s="9">
        <f t="shared" si="316"/>
        <v>108</v>
      </c>
      <c r="Q3448">
        <f t="shared" si="317"/>
        <v>43.28</v>
      </c>
      <c r="R3448" t="s">
        <v>8360</v>
      </c>
      <c r="S3448" s="12">
        <f t="shared" si="318"/>
        <v>42016.832465277781</v>
      </c>
      <c r="T3448" s="13">
        <f t="shared" si="319"/>
        <v>42040.513888888891</v>
      </c>
      <c r="U3448">
        <f t="shared" si="320"/>
        <v>2015</v>
      </c>
    </row>
    <row r="3449" spans="1:21" ht="30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 s="9">
        <f t="shared" si="316"/>
        <v>108</v>
      </c>
      <c r="Q3449">
        <f t="shared" si="317"/>
        <v>77</v>
      </c>
      <c r="R3449" t="s">
        <v>8360</v>
      </c>
      <c r="S3449" s="12">
        <f t="shared" si="318"/>
        <v>42402.889027777783</v>
      </c>
      <c r="T3449" s="13">
        <f t="shared" si="319"/>
        <v>42447.847361111111</v>
      </c>
      <c r="U3449">
        <f t="shared" si="320"/>
        <v>2016</v>
      </c>
    </row>
    <row r="3450" spans="1:21" ht="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 s="9">
        <f t="shared" si="316"/>
        <v>110</v>
      </c>
      <c r="Q3450">
        <f t="shared" si="317"/>
        <v>51.22</v>
      </c>
      <c r="R3450" t="s">
        <v>8360</v>
      </c>
      <c r="S3450" s="12">
        <f t="shared" si="318"/>
        <v>41960.119085648148</v>
      </c>
      <c r="T3450" s="13">
        <f t="shared" si="319"/>
        <v>41990.119085648148</v>
      </c>
      <c r="U3450">
        <f t="shared" si="320"/>
        <v>2014</v>
      </c>
    </row>
    <row r="3451" spans="1:21" ht="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 s="9">
        <f t="shared" si="316"/>
        <v>171</v>
      </c>
      <c r="Q3451">
        <f t="shared" si="317"/>
        <v>68.25</v>
      </c>
      <c r="R3451" t="s">
        <v>8359</v>
      </c>
      <c r="S3451" s="12">
        <f t="shared" si="318"/>
        <v>42532.052523148144</v>
      </c>
      <c r="T3451" s="13">
        <f t="shared" si="319"/>
        <v>42560.166666666672</v>
      </c>
      <c r="U3451">
        <f t="shared" si="320"/>
        <v>2016</v>
      </c>
    </row>
    <row r="3452" spans="1:21" ht="60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 s="9">
        <f t="shared" si="316"/>
        <v>152</v>
      </c>
      <c r="Q3452">
        <f t="shared" si="317"/>
        <v>19.489999999999998</v>
      </c>
      <c r="R3452" t="s">
        <v>8359</v>
      </c>
      <c r="S3452" s="12">
        <f t="shared" si="318"/>
        <v>42036.704525462963</v>
      </c>
      <c r="T3452" s="13">
        <f t="shared" si="319"/>
        <v>42096.662858796291</v>
      </c>
      <c r="U3452">
        <f t="shared" si="320"/>
        <v>2015</v>
      </c>
    </row>
    <row r="3453" spans="1:21" ht="60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 s="9">
        <f t="shared" si="316"/>
        <v>101</v>
      </c>
      <c r="Q3453">
        <f t="shared" si="317"/>
        <v>41.13</v>
      </c>
      <c r="R3453" t="s">
        <v>8359</v>
      </c>
      <c r="S3453" s="12">
        <f t="shared" si="318"/>
        <v>42088.723692129628</v>
      </c>
      <c r="T3453" s="13">
        <f t="shared" si="319"/>
        <v>42115.723692129628</v>
      </c>
      <c r="U3453">
        <f t="shared" si="320"/>
        <v>2015</v>
      </c>
    </row>
    <row r="3454" spans="1:21" ht="60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 s="9">
        <f t="shared" si="316"/>
        <v>153</v>
      </c>
      <c r="Q3454">
        <f t="shared" si="317"/>
        <v>41.41</v>
      </c>
      <c r="R3454" t="s">
        <v>8360</v>
      </c>
      <c r="S3454" s="12">
        <f t="shared" si="318"/>
        <v>41820.639189814814</v>
      </c>
      <c r="T3454" s="13">
        <f t="shared" si="319"/>
        <v>41843.165972222225</v>
      </c>
      <c r="U3454">
        <f t="shared" si="320"/>
        <v>2014</v>
      </c>
    </row>
    <row r="3455" spans="1:21" ht="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 s="9">
        <f t="shared" si="316"/>
        <v>128</v>
      </c>
      <c r="Q3455">
        <f t="shared" si="317"/>
        <v>27.5</v>
      </c>
      <c r="R3455" t="s">
        <v>8359</v>
      </c>
      <c r="S3455" s="12">
        <f t="shared" si="318"/>
        <v>42535.97865740741</v>
      </c>
      <c r="T3455" s="13">
        <f t="shared" si="319"/>
        <v>42595.97865740741</v>
      </c>
      <c r="U3455">
        <f t="shared" si="320"/>
        <v>2016</v>
      </c>
    </row>
    <row r="3456" spans="1:21" ht="60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 s="9">
        <f t="shared" si="316"/>
        <v>101</v>
      </c>
      <c r="Q3456">
        <f t="shared" si="317"/>
        <v>33.57</v>
      </c>
      <c r="R3456" t="s">
        <v>8359</v>
      </c>
      <c r="S3456" s="12">
        <f t="shared" si="318"/>
        <v>41821.698599537034</v>
      </c>
      <c r="T3456" s="13">
        <f t="shared" si="319"/>
        <v>41851.698599537034</v>
      </c>
      <c r="U3456">
        <f t="shared" si="320"/>
        <v>2014</v>
      </c>
    </row>
    <row r="3457" spans="1:21" ht="60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 s="9">
        <f t="shared" si="316"/>
        <v>101</v>
      </c>
      <c r="Q3457">
        <f t="shared" si="317"/>
        <v>145.87</v>
      </c>
      <c r="R3457" t="s">
        <v>8362</v>
      </c>
      <c r="S3457" s="12">
        <f t="shared" si="318"/>
        <v>42626.7503125</v>
      </c>
      <c r="T3457" s="13">
        <f t="shared" si="319"/>
        <v>42656.7503125</v>
      </c>
      <c r="U3457">
        <f t="shared" si="320"/>
        <v>2016</v>
      </c>
    </row>
    <row r="3458" spans="1:21" ht="60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 s="9">
        <f t="shared" ref="P3458:P3521" si="321">ROUND(E3458/D3458*100,0)</f>
        <v>191</v>
      </c>
      <c r="Q3458">
        <f t="shared" ref="Q3458:Q3521" si="322">IFERROR(ROUND(E3458/L3458,2),0)</f>
        <v>358.69</v>
      </c>
      <c r="R3458" t="s">
        <v>8360</v>
      </c>
      <c r="S3458" s="12">
        <f t="shared" ref="S3458:S3521" si="323">(((J3458/60)/60)/24)+DATE(1970,1,1)</f>
        <v>41821.205636574072</v>
      </c>
      <c r="T3458" s="13">
        <f t="shared" ref="T3458:T3521" si="324">(((I3458/60)/60)/24)+DATE(1970,1,1)</f>
        <v>41852.290972222225</v>
      </c>
      <c r="U3458">
        <f t="shared" ref="U3458:U3521" si="325">YEAR(S3458)</f>
        <v>2014</v>
      </c>
    </row>
    <row r="3459" spans="1:21" ht="30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 s="9">
        <f t="shared" si="321"/>
        <v>140</v>
      </c>
      <c r="Q3459">
        <f t="shared" si="322"/>
        <v>50.98</v>
      </c>
      <c r="R3459" t="s">
        <v>8360</v>
      </c>
      <c r="S3459" s="12">
        <f t="shared" si="323"/>
        <v>42016.706678240742</v>
      </c>
      <c r="T3459" s="13">
        <f t="shared" si="324"/>
        <v>42047.249305555553</v>
      </c>
      <c r="U3459">
        <f t="shared" si="325"/>
        <v>2015</v>
      </c>
    </row>
    <row r="3460" spans="1:21" ht="60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 s="9">
        <f t="shared" si="321"/>
        <v>124</v>
      </c>
      <c r="Q3460">
        <f t="shared" si="322"/>
        <v>45.04</v>
      </c>
      <c r="R3460" t="s">
        <v>8359</v>
      </c>
      <c r="S3460" s="12">
        <f t="shared" si="323"/>
        <v>42011.202581018515</v>
      </c>
      <c r="T3460" s="13">
        <f t="shared" si="324"/>
        <v>42038.185416666667</v>
      </c>
      <c r="U3460">
        <f t="shared" si="325"/>
        <v>2015</v>
      </c>
    </row>
    <row r="3461" spans="1:21" ht="60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 s="9">
        <f t="shared" si="321"/>
        <v>126</v>
      </c>
      <c r="Q3461">
        <f t="shared" si="322"/>
        <v>17.53</v>
      </c>
      <c r="R3461" t="s">
        <v>8359</v>
      </c>
      <c r="S3461" s="12">
        <f t="shared" si="323"/>
        <v>42480.479861111111</v>
      </c>
      <c r="T3461" s="13">
        <f t="shared" si="324"/>
        <v>42510.479861111111</v>
      </c>
      <c r="U3461">
        <f t="shared" si="325"/>
        <v>2016</v>
      </c>
    </row>
    <row r="3462" spans="1:21" ht="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 s="9">
        <f t="shared" si="321"/>
        <v>190</v>
      </c>
      <c r="Q3462">
        <f t="shared" si="322"/>
        <v>50</v>
      </c>
      <c r="R3462" t="s">
        <v>8359</v>
      </c>
      <c r="S3462" s="12">
        <f t="shared" si="323"/>
        <v>41852.527222222219</v>
      </c>
      <c r="T3462" s="13">
        <f t="shared" si="324"/>
        <v>41866.527222222219</v>
      </c>
      <c r="U3462">
        <f t="shared" si="325"/>
        <v>2014</v>
      </c>
    </row>
    <row r="3463" spans="1:21" ht="60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 s="9">
        <f t="shared" si="321"/>
        <v>139</v>
      </c>
      <c r="Q3463">
        <f t="shared" si="322"/>
        <v>57.92</v>
      </c>
      <c r="R3463" t="s">
        <v>8359</v>
      </c>
      <c r="S3463" s="12">
        <f t="shared" si="323"/>
        <v>42643.632858796293</v>
      </c>
      <c r="T3463" s="13">
        <f t="shared" si="324"/>
        <v>42672.125</v>
      </c>
      <c r="U3463">
        <f t="shared" si="325"/>
        <v>2016</v>
      </c>
    </row>
    <row r="3464" spans="1:21" ht="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 s="9">
        <f t="shared" si="321"/>
        <v>202</v>
      </c>
      <c r="Q3464">
        <f t="shared" si="322"/>
        <v>29.71</v>
      </c>
      <c r="R3464" t="s">
        <v>8359</v>
      </c>
      <c r="S3464" s="12">
        <f t="shared" si="323"/>
        <v>42179.898472222223</v>
      </c>
      <c r="T3464" s="13">
        <f t="shared" si="324"/>
        <v>42195.75</v>
      </c>
      <c r="U3464">
        <f t="shared" si="325"/>
        <v>2015</v>
      </c>
    </row>
    <row r="3465" spans="1:21" ht="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 s="9">
        <f t="shared" si="321"/>
        <v>103</v>
      </c>
      <c r="Q3465">
        <f t="shared" si="322"/>
        <v>90.68</v>
      </c>
      <c r="R3465" t="s">
        <v>8362</v>
      </c>
      <c r="S3465" s="12">
        <f t="shared" si="323"/>
        <v>42612.918807870374</v>
      </c>
      <c r="T3465" s="13">
        <f t="shared" si="324"/>
        <v>42654.165972222225</v>
      </c>
      <c r="U3465">
        <f t="shared" si="325"/>
        <v>2016</v>
      </c>
    </row>
    <row r="3466" spans="1:21" ht="60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 s="9">
        <f t="shared" si="321"/>
        <v>102</v>
      </c>
      <c r="Q3466">
        <f t="shared" si="322"/>
        <v>55.01</v>
      </c>
      <c r="R3466" t="s">
        <v>8361</v>
      </c>
      <c r="S3466" s="12">
        <f t="shared" si="323"/>
        <v>42575.130057870367</v>
      </c>
      <c r="T3466" s="13">
        <f t="shared" si="324"/>
        <v>42605.130057870367</v>
      </c>
      <c r="U3466">
        <f t="shared" si="325"/>
        <v>2016</v>
      </c>
    </row>
    <row r="3467" spans="1:21" ht="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 s="9">
        <f t="shared" si="321"/>
        <v>103</v>
      </c>
      <c r="Q3467">
        <f t="shared" si="322"/>
        <v>57.22</v>
      </c>
      <c r="R3467" t="s">
        <v>8360</v>
      </c>
      <c r="S3467" s="12">
        <f t="shared" si="323"/>
        <v>42200.625833333332</v>
      </c>
      <c r="T3467" s="13">
        <f t="shared" si="324"/>
        <v>42225.666666666672</v>
      </c>
      <c r="U3467">
        <f t="shared" si="325"/>
        <v>2015</v>
      </c>
    </row>
    <row r="3468" spans="1:21" ht="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 s="9">
        <f t="shared" si="321"/>
        <v>127</v>
      </c>
      <c r="Q3468">
        <f t="shared" si="322"/>
        <v>72.95</v>
      </c>
      <c r="R3468" t="s">
        <v>8360</v>
      </c>
      <c r="S3468" s="12">
        <f t="shared" si="323"/>
        <v>42420.019097222219</v>
      </c>
      <c r="T3468" s="13">
        <f t="shared" si="324"/>
        <v>42479.977430555555</v>
      </c>
      <c r="U3468">
        <f t="shared" si="325"/>
        <v>2016</v>
      </c>
    </row>
    <row r="3469" spans="1:2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 s="9">
        <f t="shared" si="321"/>
        <v>101</v>
      </c>
      <c r="Q3469">
        <f t="shared" si="322"/>
        <v>64.47</v>
      </c>
      <c r="R3469" t="s">
        <v>8360</v>
      </c>
      <c r="S3469" s="12">
        <f t="shared" si="323"/>
        <v>42053.671666666662</v>
      </c>
      <c r="T3469" s="13">
        <f t="shared" si="324"/>
        <v>42083.630000000005</v>
      </c>
      <c r="U3469">
        <f t="shared" si="325"/>
        <v>2015</v>
      </c>
    </row>
    <row r="3470" spans="1:21" ht="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 s="9">
        <f t="shared" si="321"/>
        <v>122</v>
      </c>
      <c r="Q3470">
        <f t="shared" si="322"/>
        <v>716.35</v>
      </c>
      <c r="R3470" t="s">
        <v>8362</v>
      </c>
      <c r="S3470" s="12">
        <f t="shared" si="323"/>
        <v>42605.765381944439</v>
      </c>
      <c r="T3470" s="13">
        <f t="shared" si="324"/>
        <v>42634.125</v>
      </c>
      <c r="U3470">
        <f t="shared" si="325"/>
        <v>2016</v>
      </c>
    </row>
    <row r="3471" spans="1:21" ht="60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 s="9">
        <f t="shared" si="321"/>
        <v>113</v>
      </c>
      <c r="Q3471">
        <f t="shared" si="322"/>
        <v>50.4</v>
      </c>
      <c r="R3471" t="s">
        <v>8360</v>
      </c>
      <c r="S3471" s="12">
        <f t="shared" si="323"/>
        <v>42458.641724537039</v>
      </c>
      <c r="T3471" s="13">
        <f t="shared" si="324"/>
        <v>42488.641724537039</v>
      </c>
      <c r="U3471">
        <f t="shared" si="325"/>
        <v>2016</v>
      </c>
    </row>
    <row r="3472" spans="1:21" ht="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 s="9">
        <f t="shared" si="321"/>
        <v>150</v>
      </c>
      <c r="Q3472">
        <f t="shared" si="322"/>
        <v>41.67</v>
      </c>
      <c r="R3472" t="s">
        <v>8359</v>
      </c>
      <c r="S3472" s="12">
        <f t="shared" si="323"/>
        <v>42529.022013888884</v>
      </c>
      <c r="T3472" s="13">
        <f t="shared" si="324"/>
        <v>42566.901388888888</v>
      </c>
      <c r="U3472">
        <f t="shared" si="325"/>
        <v>2016</v>
      </c>
    </row>
    <row r="3473" spans="1:21" ht="60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 s="9">
        <f t="shared" si="321"/>
        <v>215</v>
      </c>
      <c r="Q3473">
        <f t="shared" si="322"/>
        <v>35.770000000000003</v>
      </c>
      <c r="R3473" t="s">
        <v>8359</v>
      </c>
      <c r="S3473" s="12">
        <f t="shared" si="323"/>
        <v>41841.820486111108</v>
      </c>
      <c r="T3473" s="13">
        <f t="shared" si="324"/>
        <v>41882.833333333336</v>
      </c>
      <c r="U3473">
        <f t="shared" si="325"/>
        <v>2014</v>
      </c>
    </row>
    <row r="3474" spans="1:21" ht="60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 s="9">
        <f t="shared" si="321"/>
        <v>102</v>
      </c>
      <c r="Q3474">
        <f t="shared" si="322"/>
        <v>88.74</v>
      </c>
      <c r="R3474" t="s">
        <v>8360</v>
      </c>
      <c r="S3474" s="12">
        <f t="shared" si="323"/>
        <v>41928.170497685183</v>
      </c>
      <c r="T3474" s="13">
        <f t="shared" si="324"/>
        <v>41949.249305555553</v>
      </c>
      <c r="U3474">
        <f t="shared" si="325"/>
        <v>2014</v>
      </c>
    </row>
    <row r="3475" spans="1:21" ht="60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 s="9">
        <f t="shared" si="321"/>
        <v>100</v>
      </c>
      <c r="Q3475">
        <f t="shared" si="322"/>
        <v>148.47999999999999</v>
      </c>
      <c r="R3475" t="s">
        <v>8360</v>
      </c>
      <c r="S3475" s="12">
        <f t="shared" si="323"/>
        <v>42062.834444444445</v>
      </c>
      <c r="T3475" s="13">
        <f t="shared" si="324"/>
        <v>42083.852083333331</v>
      </c>
      <c r="U3475">
        <f t="shared" si="325"/>
        <v>2015</v>
      </c>
    </row>
    <row r="3476" spans="1:21" ht="60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 s="9">
        <f t="shared" si="321"/>
        <v>101</v>
      </c>
      <c r="Q3476">
        <f t="shared" si="322"/>
        <v>51.79</v>
      </c>
      <c r="R3476" t="s">
        <v>8360</v>
      </c>
      <c r="S3476" s="12">
        <f t="shared" si="323"/>
        <v>42541.501516203702</v>
      </c>
      <c r="T3476" s="13">
        <f t="shared" si="324"/>
        <v>42571.501516203702</v>
      </c>
      <c r="U3476">
        <f t="shared" si="325"/>
        <v>2016</v>
      </c>
    </row>
    <row r="3477" spans="1:21" ht="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 s="9">
        <f t="shared" si="321"/>
        <v>113</v>
      </c>
      <c r="Q3477">
        <f t="shared" si="322"/>
        <v>20</v>
      </c>
      <c r="R3477" t="s">
        <v>8359</v>
      </c>
      <c r="S3477" s="12">
        <f t="shared" si="323"/>
        <v>41918.880833333329</v>
      </c>
      <c r="T3477" s="13">
        <f t="shared" si="324"/>
        <v>41946</v>
      </c>
      <c r="U3477">
        <f t="shared" si="325"/>
        <v>2014</v>
      </c>
    </row>
    <row r="3478" spans="1:21" ht="60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 s="9">
        <f t="shared" si="321"/>
        <v>104</v>
      </c>
      <c r="Q3478">
        <f t="shared" si="322"/>
        <v>52</v>
      </c>
      <c r="R3478" t="s">
        <v>8359</v>
      </c>
      <c r="S3478" s="12">
        <f t="shared" si="323"/>
        <v>41921.279976851853</v>
      </c>
      <c r="T3478" s="13">
        <f t="shared" si="324"/>
        <v>41939.125</v>
      </c>
      <c r="U3478">
        <f t="shared" si="325"/>
        <v>2014</v>
      </c>
    </row>
    <row r="3479" spans="1:21" ht="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 s="9">
        <f t="shared" si="321"/>
        <v>115</v>
      </c>
      <c r="Q3479">
        <f t="shared" si="322"/>
        <v>53.23</v>
      </c>
      <c r="R3479" t="s">
        <v>8360</v>
      </c>
      <c r="S3479" s="12">
        <f t="shared" si="323"/>
        <v>42128.736608796295</v>
      </c>
      <c r="T3479" s="13">
        <f t="shared" si="324"/>
        <v>42141.125</v>
      </c>
      <c r="U3479">
        <f t="shared" si="325"/>
        <v>2015</v>
      </c>
    </row>
    <row r="3480" spans="1:21" ht="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 s="9">
        <f t="shared" si="321"/>
        <v>113</v>
      </c>
      <c r="Q3480">
        <f t="shared" si="322"/>
        <v>39.6</v>
      </c>
      <c r="R3480" t="s">
        <v>8360</v>
      </c>
      <c r="S3480" s="12">
        <f t="shared" si="323"/>
        <v>42053.916921296302</v>
      </c>
      <c r="T3480" s="13">
        <f t="shared" si="324"/>
        <v>42079.875</v>
      </c>
      <c r="U3480">
        <f t="shared" si="325"/>
        <v>2015</v>
      </c>
    </row>
    <row r="3481" spans="1:21" ht="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 s="9">
        <f t="shared" si="321"/>
        <v>128</v>
      </c>
      <c r="Q3481">
        <f t="shared" si="322"/>
        <v>34.25</v>
      </c>
      <c r="R3481" t="s">
        <v>8360</v>
      </c>
      <c r="S3481" s="12">
        <f t="shared" si="323"/>
        <v>41781.855092592588</v>
      </c>
      <c r="T3481" s="13">
        <f t="shared" si="324"/>
        <v>41811.855092592588</v>
      </c>
      <c r="U3481">
        <f t="shared" si="325"/>
        <v>2014</v>
      </c>
    </row>
    <row r="3482" spans="1:21" ht="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 s="9">
        <f t="shared" si="321"/>
        <v>143</v>
      </c>
      <c r="Q3482">
        <f t="shared" si="322"/>
        <v>164.62</v>
      </c>
      <c r="R3482" t="s">
        <v>8360</v>
      </c>
      <c r="S3482" s="12">
        <f t="shared" si="323"/>
        <v>42171.317442129628</v>
      </c>
      <c r="T3482" s="13">
        <f t="shared" si="324"/>
        <v>42195.875</v>
      </c>
      <c r="U3482">
        <f t="shared" si="325"/>
        <v>2015</v>
      </c>
    </row>
    <row r="3483" spans="1:21" ht="60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 s="9">
        <f t="shared" si="321"/>
        <v>119</v>
      </c>
      <c r="Q3483">
        <f t="shared" si="322"/>
        <v>125.05</v>
      </c>
      <c r="R3483" t="s">
        <v>8362</v>
      </c>
      <c r="S3483" s="12">
        <f t="shared" si="323"/>
        <v>41989.24754629629</v>
      </c>
      <c r="T3483" s="13">
        <f t="shared" si="324"/>
        <v>42006.24754629629</v>
      </c>
      <c r="U3483">
        <f t="shared" si="325"/>
        <v>2014</v>
      </c>
    </row>
    <row r="3484" spans="1:21" ht="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 s="9">
        <f t="shared" si="321"/>
        <v>138</v>
      </c>
      <c r="Q3484">
        <f t="shared" si="322"/>
        <v>51.88</v>
      </c>
      <c r="R3484" t="s">
        <v>8360</v>
      </c>
      <c r="S3484" s="12">
        <f t="shared" si="323"/>
        <v>41796.771597222221</v>
      </c>
      <c r="T3484" s="13">
        <f t="shared" si="324"/>
        <v>41826.771597222221</v>
      </c>
      <c r="U3484">
        <f t="shared" si="325"/>
        <v>2014</v>
      </c>
    </row>
    <row r="3485" spans="1:21" ht="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 s="9">
        <f t="shared" si="321"/>
        <v>160</v>
      </c>
      <c r="Q3485">
        <f t="shared" si="322"/>
        <v>40.29</v>
      </c>
      <c r="R3485" t="s">
        <v>8360</v>
      </c>
      <c r="S3485" s="12">
        <f t="shared" si="323"/>
        <v>41793.668761574074</v>
      </c>
      <c r="T3485" s="13">
        <f t="shared" si="324"/>
        <v>41823.668761574074</v>
      </c>
      <c r="U3485">
        <f t="shared" si="325"/>
        <v>2014</v>
      </c>
    </row>
    <row r="3486" spans="1:21" ht="60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 s="9">
        <f t="shared" si="321"/>
        <v>114</v>
      </c>
      <c r="Q3486">
        <f t="shared" si="322"/>
        <v>64.91</v>
      </c>
      <c r="R3486" t="s">
        <v>8360</v>
      </c>
      <c r="S3486" s="12">
        <f t="shared" si="323"/>
        <v>42506.760405092587</v>
      </c>
      <c r="T3486" s="13">
        <f t="shared" si="324"/>
        <v>42536.760405092587</v>
      </c>
      <c r="U3486">
        <f t="shared" si="325"/>
        <v>2016</v>
      </c>
    </row>
    <row r="3487" spans="1:21" ht="60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 s="9">
        <f t="shared" si="321"/>
        <v>101</v>
      </c>
      <c r="Q3487">
        <f t="shared" si="322"/>
        <v>55.33</v>
      </c>
      <c r="R3487" t="s">
        <v>8360</v>
      </c>
      <c r="S3487" s="12">
        <f t="shared" si="323"/>
        <v>42372.693055555559</v>
      </c>
      <c r="T3487" s="13">
        <f t="shared" si="324"/>
        <v>42402.693055555559</v>
      </c>
      <c r="U3487">
        <f t="shared" si="325"/>
        <v>2016</v>
      </c>
    </row>
    <row r="3488" spans="1:21" ht="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 s="9">
        <f t="shared" si="321"/>
        <v>155</v>
      </c>
      <c r="Q3488">
        <f t="shared" si="322"/>
        <v>83.14</v>
      </c>
      <c r="R3488" t="s">
        <v>8360</v>
      </c>
      <c r="S3488" s="12">
        <f t="shared" si="323"/>
        <v>42126.87501157407</v>
      </c>
      <c r="T3488" s="13">
        <f t="shared" si="324"/>
        <v>42158.290972222225</v>
      </c>
      <c r="U3488">
        <f t="shared" si="325"/>
        <v>2015</v>
      </c>
    </row>
    <row r="3489" spans="1:21" ht="60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 s="9">
        <f t="shared" si="321"/>
        <v>128</v>
      </c>
      <c r="Q3489">
        <f t="shared" si="322"/>
        <v>38.71</v>
      </c>
      <c r="R3489" t="s">
        <v>8360</v>
      </c>
      <c r="S3489" s="12">
        <f t="shared" si="323"/>
        <v>42149.940416666665</v>
      </c>
      <c r="T3489" s="13">
        <f t="shared" si="324"/>
        <v>42179.940416666665</v>
      </c>
      <c r="U3489">
        <f t="shared" si="325"/>
        <v>2015</v>
      </c>
    </row>
    <row r="3490" spans="1:21" ht="60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 s="9">
        <f t="shared" si="321"/>
        <v>121</v>
      </c>
      <c r="Q3490">
        <f t="shared" si="322"/>
        <v>125.38</v>
      </c>
      <c r="R3490" t="s">
        <v>8360</v>
      </c>
      <c r="S3490" s="12">
        <f t="shared" si="323"/>
        <v>42087.768055555556</v>
      </c>
      <c r="T3490" s="13">
        <f t="shared" si="324"/>
        <v>42111.666666666672</v>
      </c>
      <c r="U3490">
        <f t="shared" si="325"/>
        <v>2015</v>
      </c>
    </row>
    <row r="3491" spans="1:21" ht="60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 s="9">
        <f t="shared" si="321"/>
        <v>113</v>
      </c>
      <c r="Q3491">
        <f t="shared" si="322"/>
        <v>78.260000000000005</v>
      </c>
      <c r="R3491" t="s">
        <v>8361</v>
      </c>
      <c r="S3491" s="12">
        <f t="shared" si="323"/>
        <v>41753.635775462964</v>
      </c>
      <c r="T3491" s="13">
        <f t="shared" si="324"/>
        <v>41783.875</v>
      </c>
      <c r="U3491">
        <f t="shared" si="325"/>
        <v>2014</v>
      </c>
    </row>
    <row r="3492" spans="1:21" ht="60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 s="9">
        <f t="shared" si="321"/>
        <v>128</v>
      </c>
      <c r="Q3492">
        <f t="shared" si="322"/>
        <v>47.22</v>
      </c>
      <c r="R3492" t="s">
        <v>8360</v>
      </c>
      <c r="S3492" s="12">
        <f t="shared" si="323"/>
        <v>42443.802361111113</v>
      </c>
      <c r="T3492" s="13">
        <f t="shared" si="324"/>
        <v>42473.802361111113</v>
      </c>
      <c r="U3492">
        <f t="shared" si="325"/>
        <v>2016</v>
      </c>
    </row>
    <row r="3493" spans="1:21" ht="60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 s="9">
        <f t="shared" si="321"/>
        <v>158</v>
      </c>
      <c r="Q3493">
        <f t="shared" si="322"/>
        <v>79.099999999999994</v>
      </c>
      <c r="R3493" t="s">
        <v>8359</v>
      </c>
      <c r="S3493" s="12">
        <f t="shared" si="323"/>
        <v>42121.249814814815</v>
      </c>
      <c r="T3493" s="13">
        <f t="shared" si="324"/>
        <v>42142.249814814815</v>
      </c>
      <c r="U3493">
        <f t="shared" si="325"/>
        <v>2015</v>
      </c>
    </row>
    <row r="3494" spans="1:21" ht="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 s="9">
        <f t="shared" si="321"/>
        <v>105</v>
      </c>
      <c r="Q3494">
        <f t="shared" si="322"/>
        <v>114.29</v>
      </c>
      <c r="R3494" t="s">
        <v>8360</v>
      </c>
      <c r="S3494" s="12">
        <f t="shared" si="323"/>
        <v>42268.009224537032</v>
      </c>
      <c r="T3494" s="13">
        <f t="shared" si="324"/>
        <v>42303.009224537032</v>
      </c>
      <c r="U3494">
        <f t="shared" si="325"/>
        <v>2015</v>
      </c>
    </row>
    <row r="3495" spans="1:21" ht="60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 s="9">
        <f t="shared" si="321"/>
        <v>100</v>
      </c>
      <c r="Q3495">
        <f t="shared" si="322"/>
        <v>51.72</v>
      </c>
      <c r="R3495" t="s">
        <v>8360</v>
      </c>
      <c r="S3495" s="12">
        <f t="shared" si="323"/>
        <v>41848.866157407407</v>
      </c>
      <c r="T3495" s="13">
        <f t="shared" si="324"/>
        <v>41868.21597222222</v>
      </c>
      <c r="U3495">
        <f t="shared" si="325"/>
        <v>2014</v>
      </c>
    </row>
    <row r="3496" spans="1:21" ht="60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 s="9">
        <f t="shared" si="321"/>
        <v>100</v>
      </c>
      <c r="Q3496">
        <f t="shared" si="322"/>
        <v>30.77</v>
      </c>
      <c r="R3496" t="s">
        <v>8359</v>
      </c>
      <c r="S3496" s="12">
        <f t="shared" si="323"/>
        <v>42689.214988425927</v>
      </c>
      <c r="T3496" s="13">
        <f t="shared" si="324"/>
        <v>42700.25</v>
      </c>
      <c r="U3496">
        <f t="shared" si="325"/>
        <v>2016</v>
      </c>
    </row>
    <row r="3497" spans="1:21" ht="60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 s="9">
        <f t="shared" si="321"/>
        <v>107</v>
      </c>
      <c r="Q3497">
        <f t="shared" si="322"/>
        <v>74.209999999999994</v>
      </c>
      <c r="R3497" t="s">
        <v>8361</v>
      </c>
      <c r="S3497" s="12">
        <f t="shared" si="323"/>
        <v>41915.762835648151</v>
      </c>
      <c r="T3497" s="13">
        <f t="shared" si="324"/>
        <v>41944.720833333333</v>
      </c>
      <c r="U3497">
        <f t="shared" si="325"/>
        <v>2014</v>
      </c>
    </row>
    <row r="3498" spans="1:21" ht="60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 s="9">
        <f t="shared" si="321"/>
        <v>124</v>
      </c>
      <c r="Q3498">
        <f t="shared" si="322"/>
        <v>47.85</v>
      </c>
      <c r="R3498" t="s">
        <v>8360</v>
      </c>
      <c r="S3498" s="12">
        <f t="shared" si="323"/>
        <v>42584.846828703703</v>
      </c>
      <c r="T3498" s="13">
        <f t="shared" si="324"/>
        <v>42624.846828703703</v>
      </c>
      <c r="U3498">
        <f t="shared" si="325"/>
        <v>2016</v>
      </c>
    </row>
    <row r="3499" spans="1:21" ht="60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 s="9">
        <f t="shared" si="321"/>
        <v>109</v>
      </c>
      <c r="Q3499">
        <f t="shared" si="322"/>
        <v>34.409999999999997</v>
      </c>
      <c r="R3499" t="s">
        <v>8360</v>
      </c>
      <c r="S3499" s="12">
        <f t="shared" si="323"/>
        <v>42511.741944444439</v>
      </c>
      <c r="T3499" s="13">
        <f t="shared" si="324"/>
        <v>42523.916666666672</v>
      </c>
      <c r="U3499">
        <f t="shared" si="325"/>
        <v>2016</v>
      </c>
    </row>
    <row r="3500" spans="1:21" ht="60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 s="9">
        <f t="shared" si="321"/>
        <v>102</v>
      </c>
      <c r="Q3500">
        <f t="shared" si="322"/>
        <v>40.24</v>
      </c>
      <c r="R3500" t="s">
        <v>8360</v>
      </c>
      <c r="S3500" s="12">
        <f t="shared" si="323"/>
        <v>42459.15861111111</v>
      </c>
      <c r="T3500" s="13">
        <f t="shared" si="324"/>
        <v>42518.905555555553</v>
      </c>
      <c r="U3500">
        <f t="shared" si="325"/>
        <v>2016</v>
      </c>
    </row>
    <row r="3501" spans="1:21" ht="60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 s="9">
        <f t="shared" si="321"/>
        <v>106</v>
      </c>
      <c r="Q3501">
        <f t="shared" si="322"/>
        <v>60.29</v>
      </c>
      <c r="R3501" t="s">
        <v>8360</v>
      </c>
      <c r="S3501" s="12">
        <f t="shared" si="323"/>
        <v>42132.036168981482</v>
      </c>
      <c r="T3501" s="13">
        <f t="shared" si="324"/>
        <v>42186.290972222225</v>
      </c>
      <c r="U3501">
        <f t="shared" si="325"/>
        <v>2015</v>
      </c>
    </row>
    <row r="3502" spans="1:21" ht="60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 s="9">
        <f t="shared" si="321"/>
        <v>106</v>
      </c>
      <c r="Q3502">
        <f t="shared" si="322"/>
        <v>25.31</v>
      </c>
      <c r="R3502" t="s">
        <v>8360</v>
      </c>
      <c r="S3502" s="12">
        <f t="shared" si="323"/>
        <v>42419.91942129629</v>
      </c>
      <c r="T3502" s="13">
        <f t="shared" si="324"/>
        <v>42436.207638888889</v>
      </c>
      <c r="U3502">
        <f t="shared" si="325"/>
        <v>2016</v>
      </c>
    </row>
    <row r="3503" spans="1:21" ht="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 s="9">
        <f t="shared" si="321"/>
        <v>101</v>
      </c>
      <c r="Q3503">
        <f t="shared" si="322"/>
        <v>35.950000000000003</v>
      </c>
      <c r="R3503" t="s">
        <v>8360</v>
      </c>
      <c r="S3503" s="12">
        <f t="shared" si="323"/>
        <v>42233.763831018514</v>
      </c>
      <c r="T3503" s="13">
        <f t="shared" si="324"/>
        <v>42258.763831018514</v>
      </c>
      <c r="U3503">
        <f t="shared" si="325"/>
        <v>2015</v>
      </c>
    </row>
    <row r="3504" spans="1:21" ht="60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 s="9">
        <f t="shared" si="321"/>
        <v>105</v>
      </c>
      <c r="Q3504">
        <f t="shared" si="322"/>
        <v>136</v>
      </c>
      <c r="R3504" t="s">
        <v>8360</v>
      </c>
      <c r="S3504" s="12">
        <f t="shared" si="323"/>
        <v>42430.839398148149</v>
      </c>
      <c r="T3504" s="13">
        <f t="shared" si="324"/>
        <v>42445.165972222225</v>
      </c>
      <c r="U3504">
        <f t="shared" si="325"/>
        <v>2016</v>
      </c>
    </row>
    <row r="3505" spans="1:21" ht="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 s="9">
        <f t="shared" si="321"/>
        <v>108</v>
      </c>
      <c r="Q3505">
        <f t="shared" si="322"/>
        <v>70.760000000000005</v>
      </c>
      <c r="R3505" t="s">
        <v>8360</v>
      </c>
      <c r="S3505" s="12">
        <f t="shared" si="323"/>
        <v>42545.478333333333</v>
      </c>
      <c r="T3505" s="13">
        <f t="shared" si="324"/>
        <v>42575.478333333333</v>
      </c>
      <c r="U3505">
        <f t="shared" si="325"/>
        <v>2016</v>
      </c>
    </row>
    <row r="3506" spans="1:21" ht="60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 s="9">
        <f t="shared" si="321"/>
        <v>100</v>
      </c>
      <c r="Q3506">
        <f t="shared" si="322"/>
        <v>125</v>
      </c>
      <c r="R3506" t="s">
        <v>8360</v>
      </c>
      <c r="S3506" s="12">
        <f t="shared" si="323"/>
        <v>42297.748738425929</v>
      </c>
      <c r="T3506" s="13">
        <f t="shared" si="324"/>
        <v>42327.790405092594</v>
      </c>
      <c r="U3506">
        <f t="shared" si="325"/>
        <v>2015</v>
      </c>
    </row>
    <row r="3507" spans="1:21" ht="90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 s="9">
        <f t="shared" si="321"/>
        <v>104</v>
      </c>
      <c r="Q3507">
        <f t="shared" si="322"/>
        <v>66.510000000000005</v>
      </c>
      <c r="R3507" t="s">
        <v>8360</v>
      </c>
      <c r="S3507" s="12">
        <f t="shared" si="323"/>
        <v>41760.935706018521</v>
      </c>
      <c r="T3507" s="13">
        <f t="shared" si="324"/>
        <v>41772.166666666664</v>
      </c>
      <c r="U3507">
        <f t="shared" si="325"/>
        <v>2014</v>
      </c>
    </row>
    <row r="3508" spans="1:21" ht="60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 s="9">
        <f t="shared" si="321"/>
        <v>102</v>
      </c>
      <c r="Q3508">
        <f t="shared" si="322"/>
        <v>105</v>
      </c>
      <c r="R3508" t="s">
        <v>8360</v>
      </c>
      <c r="S3508" s="12">
        <f t="shared" si="323"/>
        <v>41829.734259259261</v>
      </c>
      <c r="T3508" s="13">
        <f t="shared" si="324"/>
        <v>41874.734259259261</v>
      </c>
      <c r="U3508">
        <f t="shared" si="325"/>
        <v>2014</v>
      </c>
    </row>
    <row r="3509" spans="1:21" ht="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 s="9">
        <f t="shared" si="321"/>
        <v>104</v>
      </c>
      <c r="Q3509">
        <f t="shared" si="322"/>
        <v>145</v>
      </c>
      <c r="R3509" t="s">
        <v>8362</v>
      </c>
      <c r="S3509" s="12">
        <f t="shared" si="323"/>
        <v>42491.92288194444</v>
      </c>
      <c r="T3509" s="13">
        <f t="shared" si="324"/>
        <v>42521.92288194444</v>
      </c>
      <c r="U3509">
        <f t="shared" si="325"/>
        <v>2016</v>
      </c>
    </row>
    <row r="3510" spans="1:21" ht="60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 s="9">
        <f t="shared" si="321"/>
        <v>180</v>
      </c>
      <c r="Q3510">
        <f t="shared" si="322"/>
        <v>12</v>
      </c>
      <c r="R3510" t="s">
        <v>8359</v>
      </c>
      <c r="S3510" s="12">
        <f t="shared" si="323"/>
        <v>42477.729780092588</v>
      </c>
      <c r="T3510" s="13">
        <f t="shared" si="324"/>
        <v>42500.875</v>
      </c>
      <c r="U3510">
        <f t="shared" si="325"/>
        <v>2016</v>
      </c>
    </row>
    <row r="3511" spans="1:21" ht="60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 s="9">
        <f t="shared" si="321"/>
        <v>106</v>
      </c>
      <c r="Q3511">
        <f t="shared" si="322"/>
        <v>96.67</v>
      </c>
      <c r="R3511" t="s">
        <v>8360</v>
      </c>
      <c r="S3511" s="12">
        <f t="shared" si="323"/>
        <v>41950.859560185185</v>
      </c>
      <c r="T3511" s="13">
        <f t="shared" si="324"/>
        <v>41964.204861111109</v>
      </c>
      <c r="U3511">
        <f t="shared" si="325"/>
        <v>2014</v>
      </c>
    </row>
    <row r="3512" spans="1:21" ht="60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 s="9">
        <f t="shared" si="321"/>
        <v>101</v>
      </c>
      <c r="Q3512">
        <f t="shared" si="322"/>
        <v>60.33</v>
      </c>
      <c r="R3512" t="s">
        <v>8359</v>
      </c>
      <c r="S3512" s="12">
        <f t="shared" si="323"/>
        <v>41802.62090277778</v>
      </c>
      <c r="T3512" s="13">
        <f t="shared" si="324"/>
        <v>41822.62090277778</v>
      </c>
      <c r="U3512">
        <f t="shared" si="325"/>
        <v>2014</v>
      </c>
    </row>
    <row r="3513" spans="1:21" ht="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 s="9">
        <f t="shared" si="321"/>
        <v>101</v>
      </c>
      <c r="Q3513">
        <f t="shared" si="322"/>
        <v>79.89</v>
      </c>
      <c r="R3513" t="s">
        <v>8360</v>
      </c>
      <c r="S3513" s="12">
        <f t="shared" si="323"/>
        <v>41927.873784722222</v>
      </c>
      <c r="T3513" s="13">
        <f t="shared" si="324"/>
        <v>41950.770833333336</v>
      </c>
      <c r="U3513">
        <f t="shared" si="325"/>
        <v>2014</v>
      </c>
    </row>
    <row r="3514" spans="1:21" ht="60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 s="9">
        <f t="shared" si="321"/>
        <v>100</v>
      </c>
      <c r="Q3514">
        <f t="shared" si="322"/>
        <v>58.82</v>
      </c>
      <c r="R3514" t="s">
        <v>8360</v>
      </c>
      <c r="S3514" s="12">
        <f t="shared" si="323"/>
        <v>42057.536944444444</v>
      </c>
      <c r="T3514" s="13">
        <f t="shared" si="324"/>
        <v>42117.49527777778</v>
      </c>
      <c r="U3514">
        <f t="shared" si="325"/>
        <v>2015</v>
      </c>
    </row>
    <row r="3515" spans="1:21" ht="60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 s="9">
        <f t="shared" si="321"/>
        <v>118</v>
      </c>
      <c r="Q3515">
        <f t="shared" si="322"/>
        <v>75.34</v>
      </c>
      <c r="R3515" t="s">
        <v>8360</v>
      </c>
      <c r="S3515" s="12">
        <f t="shared" si="323"/>
        <v>41781.096203703702</v>
      </c>
      <c r="T3515" s="13">
        <f t="shared" si="324"/>
        <v>41794.207638888889</v>
      </c>
      <c r="U3515">
        <f t="shared" si="325"/>
        <v>2014</v>
      </c>
    </row>
    <row r="3516" spans="1:21" ht="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 s="9">
        <f t="shared" si="321"/>
        <v>110</v>
      </c>
      <c r="Q3516">
        <f t="shared" si="322"/>
        <v>55</v>
      </c>
      <c r="R3516" t="s">
        <v>8359</v>
      </c>
      <c r="S3516" s="12">
        <f t="shared" si="323"/>
        <v>42020.846666666665</v>
      </c>
      <c r="T3516" s="13">
        <f t="shared" si="324"/>
        <v>42037.207638888889</v>
      </c>
      <c r="U3516">
        <f t="shared" si="325"/>
        <v>2015</v>
      </c>
    </row>
    <row r="3517" spans="1:21" ht="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 s="9">
        <f t="shared" si="321"/>
        <v>103</v>
      </c>
      <c r="Q3517">
        <f t="shared" si="322"/>
        <v>66.959999999999994</v>
      </c>
      <c r="R3517" t="s">
        <v>8360</v>
      </c>
      <c r="S3517" s="12">
        <f t="shared" si="323"/>
        <v>42125.772812499999</v>
      </c>
      <c r="T3517" s="13">
        <f t="shared" si="324"/>
        <v>42155.772812499999</v>
      </c>
      <c r="U3517">
        <f t="shared" si="325"/>
        <v>2015</v>
      </c>
    </row>
    <row r="3518" spans="1:21" ht="60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 s="9">
        <f t="shared" si="321"/>
        <v>100</v>
      </c>
      <c r="Q3518">
        <f t="shared" si="322"/>
        <v>227.27</v>
      </c>
      <c r="R3518" t="s">
        <v>8360</v>
      </c>
      <c r="S3518" s="12">
        <f t="shared" si="323"/>
        <v>41856.010069444441</v>
      </c>
      <c r="T3518" s="13">
        <f t="shared" si="324"/>
        <v>41890.125</v>
      </c>
      <c r="U3518">
        <f t="shared" si="325"/>
        <v>2014</v>
      </c>
    </row>
    <row r="3519" spans="1:21" ht="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 s="9">
        <f t="shared" si="321"/>
        <v>100</v>
      </c>
      <c r="Q3519">
        <f t="shared" si="322"/>
        <v>307.69</v>
      </c>
      <c r="R3519" t="s">
        <v>8360</v>
      </c>
      <c r="S3519" s="12">
        <f t="shared" si="323"/>
        <v>41794.817523148151</v>
      </c>
      <c r="T3519" s="13">
        <f t="shared" si="324"/>
        <v>41824.458333333336</v>
      </c>
      <c r="U3519">
        <f t="shared" si="325"/>
        <v>2014</v>
      </c>
    </row>
    <row r="3520" spans="1:21" ht="60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 s="9">
        <f t="shared" si="321"/>
        <v>110</v>
      </c>
      <c r="Q3520">
        <f t="shared" si="322"/>
        <v>50.02</v>
      </c>
      <c r="R3520" t="s">
        <v>8360</v>
      </c>
      <c r="S3520" s="12">
        <f t="shared" si="323"/>
        <v>41893.783553240741</v>
      </c>
      <c r="T3520" s="13">
        <f t="shared" si="324"/>
        <v>41914.597916666666</v>
      </c>
      <c r="U3520">
        <f t="shared" si="325"/>
        <v>2014</v>
      </c>
    </row>
    <row r="3521" spans="1:21" ht="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 s="9">
        <f t="shared" si="321"/>
        <v>101</v>
      </c>
      <c r="Q3521">
        <f t="shared" si="322"/>
        <v>72.39</v>
      </c>
      <c r="R3521" t="s">
        <v>8360</v>
      </c>
      <c r="S3521" s="12">
        <f t="shared" si="323"/>
        <v>42037.598958333328</v>
      </c>
      <c r="T3521" s="13">
        <f t="shared" si="324"/>
        <v>42067.598958333328</v>
      </c>
      <c r="U3521">
        <f t="shared" si="325"/>
        <v>2015</v>
      </c>
    </row>
    <row r="3522" spans="1:21" ht="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 s="9">
        <f t="shared" ref="P3522:P3585" si="326">ROUND(E3522/D3522*100,0)</f>
        <v>101</v>
      </c>
      <c r="Q3522">
        <f t="shared" ref="Q3522:Q3585" si="327">IFERROR(ROUND(E3522/L3522,2),0)</f>
        <v>95.95</v>
      </c>
      <c r="R3522" t="s">
        <v>8360</v>
      </c>
      <c r="S3522" s="12">
        <f t="shared" ref="S3522:S3585" si="328">(((J3522/60)/60)/24)+DATE(1970,1,1)</f>
        <v>42227.824212962965</v>
      </c>
      <c r="T3522" s="13">
        <f t="shared" ref="T3522:T3585" si="329">(((I3522/60)/60)/24)+DATE(1970,1,1)</f>
        <v>42253.57430555555</v>
      </c>
      <c r="U3522">
        <f t="shared" ref="U3522:U3585" si="330">YEAR(S3522)</f>
        <v>2015</v>
      </c>
    </row>
    <row r="3523" spans="1:21" ht="60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 s="9">
        <f t="shared" si="326"/>
        <v>169</v>
      </c>
      <c r="Q3523">
        <f t="shared" si="327"/>
        <v>45.62</v>
      </c>
      <c r="R3523" t="s">
        <v>8359</v>
      </c>
      <c r="S3523" s="12">
        <f t="shared" si="328"/>
        <v>41881.361342592594</v>
      </c>
      <c r="T3523" s="13">
        <f t="shared" si="329"/>
        <v>41911.361342592594</v>
      </c>
      <c r="U3523">
        <f t="shared" si="330"/>
        <v>2014</v>
      </c>
    </row>
    <row r="3524" spans="1:21" ht="60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 s="9">
        <f t="shared" si="326"/>
        <v>100</v>
      </c>
      <c r="Q3524">
        <f t="shared" si="327"/>
        <v>41.03</v>
      </c>
      <c r="R3524" t="s">
        <v>8360</v>
      </c>
      <c r="S3524" s="12">
        <f t="shared" si="328"/>
        <v>42234.789884259255</v>
      </c>
      <c r="T3524" s="13">
        <f t="shared" si="329"/>
        <v>42262.420833333337</v>
      </c>
      <c r="U3524">
        <f t="shared" si="330"/>
        <v>2015</v>
      </c>
    </row>
    <row r="3525" spans="1:21" ht="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 s="9">
        <f t="shared" si="326"/>
        <v>114</v>
      </c>
      <c r="Q3525">
        <f t="shared" si="327"/>
        <v>56.83</v>
      </c>
      <c r="R3525" t="s">
        <v>8360</v>
      </c>
      <c r="S3525" s="12">
        <f t="shared" si="328"/>
        <v>42581.397546296299</v>
      </c>
      <c r="T3525" s="13">
        <f t="shared" si="329"/>
        <v>42638.958333333328</v>
      </c>
      <c r="U3525">
        <f t="shared" si="330"/>
        <v>2016</v>
      </c>
    </row>
    <row r="3526" spans="1:21" ht="60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 s="9">
        <f t="shared" si="326"/>
        <v>102</v>
      </c>
      <c r="Q3526">
        <f t="shared" si="327"/>
        <v>137.24</v>
      </c>
      <c r="R3526" t="s">
        <v>8362</v>
      </c>
      <c r="S3526" s="12">
        <f t="shared" si="328"/>
        <v>41880.76357638889</v>
      </c>
      <c r="T3526" s="13">
        <f t="shared" si="329"/>
        <v>41895.166666666664</v>
      </c>
      <c r="U3526">
        <f t="shared" si="330"/>
        <v>2014</v>
      </c>
    </row>
    <row r="3527" spans="1:21" ht="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 s="9">
        <f t="shared" si="326"/>
        <v>106</v>
      </c>
      <c r="Q3527">
        <f t="shared" si="327"/>
        <v>75.709999999999994</v>
      </c>
      <c r="R3527" t="s">
        <v>8359</v>
      </c>
      <c r="S3527" s="12">
        <f t="shared" si="328"/>
        <v>42214.6956712963</v>
      </c>
      <c r="T3527" s="13">
        <f t="shared" si="329"/>
        <v>42225.666666666672</v>
      </c>
      <c r="U3527">
        <f t="shared" si="330"/>
        <v>2015</v>
      </c>
    </row>
    <row r="3528" spans="1:21" ht="60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 s="9">
        <f t="shared" si="326"/>
        <v>102</v>
      </c>
      <c r="Q3528">
        <f t="shared" si="327"/>
        <v>99</v>
      </c>
      <c r="R3528" t="s">
        <v>8360</v>
      </c>
      <c r="S3528" s="12">
        <f t="shared" si="328"/>
        <v>42460.335312499999</v>
      </c>
      <c r="T3528" s="13">
        <f t="shared" si="329"/>
        <v>42488.249305555553</v>
      </c>
      <c r="U3528">
        <f t="shared" si="330"/>
        <v>2016</v>
      </c>
    </row>
    <row r="3529" spans="1:21" ht="60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 s="9">
        <f t="shared" si="326"/>
        <v>117</v>
      </c>
      <c r="Q3529">
        <f t="shared" si="327"/>
        <v>81.569999999999993</v>
      </c>
      <c r="R3529" t="s">
        <v>8361</v>
      </c>
      <c r="S3529" s="12">
        <f t="shared" si="328"/>
        <v>42167.023206018523</v>
      </c>
      <c r="T3529" s="13">
        <f t="shared" si="329"/>
        <v>42196.165972222225</v>
      </c>
      <c r="U3529">
        <f t="shared" si="330"/>
        <v>2015</v>
      </c>
    </row>
    <row r="3530" spans="1:21" ht="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 s="9">
        <f t="shared" si="326"/>
        <v>101</v>
      </c>
      <c r="Q3530">
        <f t="shared" si="327"/>
        <v>45.11</v>
      </c>
      <c r="R3530" t="s">
        <v>8360</v>
      </c>
      <c r="S3530" s="12">
        <f t="shared" si="328"/>
        <v>42733.50136574074</v>
      </c>
      <c r="T3530" s="13">
        <f t="shared" si="329"/>
        <v>42753.50136574074</v>
      </c>
      <c r="U3530">
        <f t="shared" si="330"/>
        <v>2016</v>
      </c>
    </row>
    <row r="3531" spans="1:21" ht="60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 s="9">
        <f t="shared" si="326"/>
        <v>132</v>
      </c>
      <c r="Q3531">
        <f t="shared" si="327"/>
        <v>36.67</v>
      </c>
      <c r="R3531" t="s">
        <v>8359</v>
      </c>
      <c r="S3531" s="12">
        <f t="shared" si="328"/>
        <v>42177.761782407411</v>
      </c>
      <c r="T3531" s="13">
        <f t="shared" si="329"/>
        <v>42198.041666666672</v>
      </c>
      <c r="U3531">
        <f t="shared" si="330"/>
        <v>2015</v>
      </c>
    </row>
    <row r="3532" spans="1:21" ht="60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 s="9">
        <f t="shared" si="326"/>
        <v>100</v>
      </c>
      <c r="Q3532">
        <f t="shared" si="327"/>
        <v>125</v>
      </c>
      <c r="R3532" t="s">
        <v>8360</v>
      </c>
      <c r="S3532" s="12">
        <f t="shared" si="328"/>
        <v>42442.623344907406</v>
      </c>
      <c r="T3532" s="13">
        <f t="shared" si="329"/>
        <v>42470.833333333328</v>
      </c>
      <c r="U3532">
        <f t="shared" si="330"/>
        <v>2016</v>
      </c>
    </row>
    <row r="3533" spans="1:2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 s="9">
        <f t="shared" si="326"/>
        <v>128</v>
      </c>
      <c r="Q3533">
        <f t="shared" si="327"/>
        <v>49.23</v>
      </c>
      <c r="R3533" t="s">
        <v>8360</v>
      </c>
      <c r="S3533" s="12">
        <f t="shared" si="328"/>
        <v>42521.654328703706</v>
      </c>
      <c r="T3533" s="13">
        <f t="shared" si="329"/>
        <v>42551.654328703706</v>
      </c>
      <c r="U3533">
        <f t="shared" si="330"/>
        <v>2016</v>
      </c>
    </row>
    <row r="3534" spans="1:21" ht="60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 s="9">
        <f t="shared" si="326"/>
        <v>119</v>
      </c>
      <c r="Q3534">
        <f t="shared" si="327"/>
        <v>42.3</v>
      </c>
      <c r="R3534" t="s">
        <v>8359</v>
      </c>
      <c r="S3534" s="12">
        <f t="shared" si="328"/>
        <v>41884.599849537037</v>
      </c>
      <c r="T3534" s="13">
        <f t="shared" si="329"/>
        <v>41900.165972222225</v>
      </c>
      <c r="U3534">
        <f t="shared" si="330"/>
        <v>2014</v>
      </c>
    </row>
    <row r="3535" spans="1:21" ht="60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 s="9">
        <f t="shared" si="326"/>
        <v>126</v>
      </c>
      <c r="Q3535">
        <f t="shared" si="327"/>
        <v>78.88</v>
      </c>
      <c r="R3535" t="s">
        <v>8359</v>
      </c>
      <c r="S3535" s="12">
        <f t="shared" si="328"/>
        <v>42289.761192129634</v>
      </c>
      <c r="T3535" s="13">
        <f t="shared" si="329"/>
        <v>42319.802858796291</v>
      </c>
      <c r="U3535">
        <f t="shared" si="330"/>
        <v>2015</v>
      </c>
    </row>
    <row r="3536" spans="1:21" ht="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 s="9">
        <f t="shared" si="326"/>
        <v>156</v>
      </c>
      <c r="Q3536">
        <f t="shared" si="327"/>
        <v>38.28</v>
      </c>
      <c r="R3536" t="s">
        <v>8361</v>
      </c>
      <c r="S3536" s="12">
        <f t="shared" si="328"/>
        <v>42243.6252662037</v>
      </c>
      <c r="T3536" s="13">
        <f t="shared" si="329"/>
        <v>42278.6252662037</v>
      </c>
      <c r="U3536">
        <f t="shared" si="330"/>
        <v>2015</v>
      </c>
    </row>
    <row r="3537" spans="1:21" ht="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 s="9">
        <f t="shared" si="326"/>
        <v>103</v>
      </c>
      <c r="Q3537">
        <f t="shared" si="327"/>
        <v>44.85</v>
      </c>
      <c r="R3537" t="s">
        <v>8360</v>
      </c>
      <c r="S3537" s="12">
        <f t="shared" si="328"/>
        <v>42248.640162037031</v>
      </c>
      <c r="T3537" s="13">
        <f t="shared" si="329"/>
        <v>42279.75</v>
      </c>
      <c r="U3537">
        <f t="shared" si="330"/>
        <v>2015</v>
      </c>
    </row>
    <row r="3538" spans="1:21" ht="60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 s="9">
        <f t="shared" si="326"/>
        <v>153</v>
      </c>
      <c r="Q3538">
        <f t="shared" si="327"/>
        <v>13.53</v>
      </c>
      <c r="R3538" t="s">
        <v>8359</v>
      </c>
      <c r="S3538" s="12">
        <f t="shared" si="328"/>
        <v>42328.727141203708</v>
      </c>
      <c r="T3538" s="13">
        <f t="shared" si="329"/>
        <v>42358.499305555553</v>
      </c>
      <c r="U3538">
        <f t="shared" si="330"/>
        <v>2015</v>
      </c>
    </row>
    <row r="3539" spans="1:21" ht="60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 s="9">
        <f t="shared" si="326"/>
        <v>180</v>
      </c>
      <c r="Q3539">
        <f t="shared" si="327"/>
        <v>43.5</v>
      </c>
      <c r="R3539" t="s">
        <v>8359</v>
      </c>
      <c r="S3539" s="12">
        <f t="shared" si="328"/>
        <v>41923.354351851849</v>
      </c>
      <c r="T3539" s="13">
        <f t="shared" si="329"/>
        <v>41960.332638888889</v>
      </c>
      <c r="U3539">
        <f t="shared" si="330"/>
        <v>2014</v>
      </c>
    </row>
    <row r="3540" spans="1:21" ht="60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 s="9">
        <f t="shared" si="326"/>
        <v>128</v>
      </c>
      <c r="Q3540">
        <f t="shared" si="327"/>
        <v>30.95</v>
      </c>
      <c r="R3540" t="s">
        <v>8360</v>
      </c>
      <c r="S3540" s="12">
        <f t="shared" si="328"/>
        <v>42571.420601851853</v>
      </c>
      <c r="T3540" s="13">
        <f t="shared" si="329"/>
        <v>42599.420601851853</v>
      </c>
      <c r="U3540">
        <f t="shared" si="330"/>
        <v>2016</v>
      </c>
    </row>
    <row r="3541" spans="1:21" ht="60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 s="9">
        <f t="shared" si="326"/>
        <v>120</v>
      </c>
      <c r="Q3541">
        <f t="shared" si="327"/>
        <v>55.23</v>
      </c>
      <c r="R3541" t="s">
        <v>8359</v>
      </c>
      <c r="S3541" s="12">
        <f t="shared" si="328"/>
        <v>42600.756041666667</v>
      </c>
      <c r="T3541" s="13">
        <f t="shared" si="329"/>
        <v>42621.756041666667</v>
      </c>
      <c r="U3541">
        <f t="shared" si="330"/>
        <v>2016</v>
      </c>
    </row>
    <row r="3542" spans="1:21" ht="60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 s="9">
        <f t="shared" si="326"/>
        <v>123</v>
      </c>
      <c r="Q3542">
        <f t="shared" si="327"/>
        <v>46.13</v>
      </c>
      <c r="R3542" t="s">
        <v>8359</v>
      </c>
      <c r="S3542" s="12">
        <f t="shared" si="328"/>
        <v>42517.003368055557</v>
      </c>
      <c r="T3542" s="13">
        <f t="shared" si="329"/>
        <v>42547.003368055557</v>
      </c>
      <c r="U3542">
        <f t="shared" si="330"/>
        <v>2016</v>
      </c>
    </row>
    <row r="3543" spans="1:21" ht="60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 s="9">
        <f t="shared" si="326"/>
        <v>105</v>
      </c>
      <c r="Q3543">
        <f t="shared" si="327"/>
        <v>39.380000000000003</v>
      </c>
      <c r="R3543" t="s">
        <v>8360</v>
      </c>
      <c r="S3543" s="12">
        <f t="shared" si="328"/>
        <v>42222.730034722219</v>
      </c>
      <c r="T3543" s="13">
        <f t="shared" si="329"/>
        <v>42247.730034722219</v>
      </c>
      <c r="U3543">
        <f t="shared" si="330"/>
        <v>2015</v>
      </c>
    </row>
    <row r="3544" spans="1:21" ht="60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 s="9">
        <f t="shared" si="326"/>
        <v>102</v>
      </c>
      <c r="Q3544">
        <f t="shared" si="327"/>
        <v>66.150000000000006</v>
      </c>
      <c r="R3544" t="s">
        <v>8361</v>
      </c>
      <c r="S3544" s="12">
        <f t="shared" si="328"/>
        <v>41829.599791666667</v>
      </c>
      <c r="T3544" s="13">
        <f t="shared" si="329"/>
        <v>41889.599791666667</v>
      </c>
      <c r="U3544">
        <f t="shared" si="330"/>
        <v>2014</v>
      </c>
    </row>
    <row r="3545" spans="1:21" ht="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 s="9">
        <f t="shared" si="326"/>
        <v>105</v>
      </c>
      <c r="Q3545">
        <f t="shared" si="327"/>
        <v>54.14</v>
      </c>
      <c r="R3545" t="s">
        <v>8360</v>
      </c>
      <c r="S3545" s="12">
        <f t="shared" si="328"/>
        <v>42150.755312499998</v>
      </c>
      <c r="T3545" s="13">
        <f t="shared" si="329"/>
        <v>42180.755312499998</v>
      </c>
      <c r="U3545">
        <f t="shared" si="330"/>
        <v>2015</v>
      </c>
    </row>
    <row r="3546" spans="1:21" ht="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 s="9">
        <f t="shared" si="326"/>
        <v>100</v>
      </c>
      <c r="Q3546">
        <f t="shared" si="327"/>
        <v>104.17</v>
      </c>
      <c r="R3546" t="s">
        <v>8360</v>
      </c>
      <c r="S3546" s="12">
        <f t="shared" si="328"/>
        <v>42040.831678240742</v>
      </c>
      <c r="T3546" s="13">
        <f t="shared" si="329"/>
        <v>42070.831678240742</v>
      </c>
      <c r="U3546">
        <f t="shared" si="330"/>
        <v>2015</v>
      </c>
    </row>
    <row r="3547" spans="1:21" ht="60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 s="9">
        <f t="shared" si="326"/>
        <v>100</v>
      </c>
      <c r="Q3547">
        <f t="shared" si="327"/>
        <v>31.38</v>
      </c>
      <c r="R3547" t="s">
        <v>8359</v>
      </c>
      <c r="S3547" s="12">
        <f t="shared" si="328"/>
        <v>42075.807395833333</v>
      </c>
      <c r="T3547" s="13">
        <f t="shared" si="329"/>
        <v>42105.807395833333</v>
      </c>
      <c r="U3547">
        <f t="shared" si="330"/>
        <v>2015</v>
      </c>
    </row>
    <row r="3548" spans="1:21" ht="60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 s="9">
        <f t="shared" si="326"/>
        <v>102</v>
      </c>
      <c r="Q3548">
        <f t="shared" si="327"/>
        <v>59.21</v>
      </c>
      <c r="R3548" t="s">
        <v>8360</v>
      </c>
      <c r="S3548" s="12">
        <f t="shared" si="328"/>
        <v>42073.660694444443</v>
      </c>
      <c r="T3548" s="13">
        <f t="shared" si="329"/>
        <v>42095.165972222225</v>
      </c>
      <c r="U3548">
        <f t="shared" si="330"/>
        <v>2015</v>
      </c>
    </row>
    <row r="3549" spans="1:21" ht="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 s="9">
        <f t="shared" si="326"/>
        <v>114</v>
      </c>
      <c r="Q3549">
        <f t="shared" si="327"/>
        <v>119.18</v>
      </c>
      <c r="R3549" t="s">
        <v>8367</v>
      </c>
      <c r="S3549" s="12">
        <f t="shared" si="328"/>
        <v>42480.078715277778</v>
      </c>
      <c r="T3549" s="13">
        <f t="shared" si="329"/>
        <v>42504.165972222225</v>
      </c>
      <c r="U3549">
        <f t="shared" si="330"/>
        <v>2016</v>
      </c>
    </row>
    <row r="3550" spans="1:21" ht="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 s="9">
        <f t="shared" si="326"/>
        <v>102</v>
      </c>
      <c r="Q3550">
        <f t="shared" si="327"/>
        <v>164.62</v>
      </c>
      <c r="R3550" t="s">
        <v>8360</v>
      </c>
      <c r="S3550" s="12">
        <f t="shared" si="328"/>
        <v>42411.942291666666</v>
      </c>
      <c r="T3550" s="13">
        <f t="shared" si="329"/>
        <v>42434.041666666672</v>
      </c>
      <c r="U3550">
        <f t="shared" si="330"/>
        <v>2016</v>
      </c>
    </row>
    <row r="3551" spans="1:21" ht="60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 s="9">
        <f t="shared" si="326"/>
        <v>102</v>
      </c>
      <c r="Q3551">
        <f t="shared" si="327"/>
        <v>24.29</v>
      </c>
      <c r="R3551" t="s">
        <v>8360</v>
      </c>
      <c r="S3551" s="12">
        <f t="shared" si="328"/>
        <v>42223.394363425927</v>
      </c>
      <c r="T3551" s="13">
        <f t="shared" si="329"/>
        <v>42251.394363425927</v>
      </c>
      <c r="U3551">
        <f t="shared" si="330"/>
        <v>2015</v>
      </c>
    </row>
    <row r="3552" spans="1:21" ht="60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 s="9">
        <f t="shared" si="326"/>
        <v>105</v>
      </c>
      <c r="Q3552">
        <f t="shared" si="327"/>
        <v>40.94</v>
      </c>
      <c r="R3552" t="s">
        <v>8360</v>
      </c>
      <c r="S3552" s="12">
        <f t="shared" si="328"/>
        <v>42462.893495370372</v>
      </c>
      <c r="T3552" s="13">
        <f t="shared" si="329"/>
        <v>42492.893495370372</v>
      </c>
      <c r="U3552">
        <f t="shared" si="330"/>
        <v>2016</v>
      </c>
    </row>
    <row r="3553" spans="1:21" ht="60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 s="9">
        <f t="shared" si="326"/>
        <v>102</v>
      </c>
      <c r="Q3553">
        <f t="shared" si="327"/>
        <v>61.1</v>
      </c>
      <c r="R3553" t="s">
        <v>8360</v>
      </c>
      <c r="S3553" s="12">
        <f t="shared" si="328"/>
        <v>41753.515856481477</v>
      </c>
      <c r="T3553" s="13">
        <f t="shared" si="329"/>
        <v>41781.921527777777</v>
      </c>
      <c r="U3553">
        <f t="shared" si="330"/>
        <v>2014</v>
      </c>
    </row>
    <row r="3554" spans="1:21" ht="60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 s="9">
        <f t="shared" si="326"/>
        <v>100</v>
      </c>
      <c r="Q3554">
        <f t="shared" si="327"/>
        <v>38.65</v>
      </c>
      <c r="R3554" t="s">
        <v>8359</v>
      </c>
      <c r="S3554" s="12">
        <f t="shared" si="328"/>
        <v>41788.587083333332</v>
      </c>
      <c r="T3554" s="13">
        <f t="shared" si="329"/>
        <v>41818.587083333332</v>
      </c>
      <c r="U3554">
        <f t="shared" si="330"/>
        <v>2014</v>
      </c>
    </row>
    <row r="3555" spans="1:21" ht="60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 s="9">
        <f t="shared" si="326"/>
        <v>106</v>
      </c>
      <c r="Q3555">
        <f t="shared" si="327"/>
        <v>56.2</v>
      </c>
      <c r="R3555" t="s">
        <v>8361</v>
      </c>
      <c r="S3555" s="12">
        <f t="shared" si="328"/>
        <v>42196.028703703705</v>
      </c>
      <c r="T3555" s="13">
        <f t="shared" si="329"/>
        <v>42228</v>
      </c>
      <c r="U3555">
        <f t="shared" si="330"/>
        <v>2015</v>
      </c>
    </row>
    <row r="3556" spans="1:21" ht="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 s="9">
        <f t="shared" si="326"/>
        <v>113</v>
      </c>
      <c r="Q3556">
        <f t="shared" si="327"/>
        <v>107</v>
      </c>
      <c r="R3556" t="s">
        <v>8361</v>
      </c>
      <c r="S3556" s="12">
        <f t="shared" si="328"/>
        <v>42016.050451388888</v>
      </c>
      <c r="T3556" s="13">
        <f t="shared" si="329"/>
        <v>42046.708333333328</v>
      </c>
      <c r="U3556">
        <f t="shared" si="330"/>
        <v>2015</v>
      </c>
    </row>
    <row r="3557" spans="1:21" ht="60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 s="9">
        <f t="shared" si="326"/>
        <v>100</v>
      </c>
      <c r="Q3557">
        <f t="shared" si="327"/>
        <v>171.43</v>
      </c>
      <c r="R3557" t="s">
        <v>8360</v>
      </c>
      <c r="S3557" s="12">
        <f t="shared" si="328"/>
        <v>42661.442060185189</v>
      </c>
      <c r="T3557" s="13">
        <f t="shared" si="329"/>
        <v>42691.483726851846</v>
      </c>
      <c r="U3557">
        <f t="shared" si="330"/>
        <v>2016</v>
      </c>
    </row>
    <row r="3558" spans="1:21" ht="60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 s="9">
        <f t="shared" si="326"/>
        <v>100</v>
      </c>
      <c r="Q3558">
        <f t="shared" si="327"/>
        <v>110.5</v>
      </c>
      <c r="R3558" t="s">
        <v>8360</v>
      </c>
      <c r="S3558" s="12">
        <f t="shared" si="328"/>
        <v>41808.649583333332</v>
      </c>
      <c r="T3558" s="13">
        <f t="shared" si="329"/>
        <v>41868.649583333332</v>
      </c>
      <c r="U3558">
        <f t="shared" si="330"/>
        <v>2014</v>
      </c>
    </row>
    <row r="3559" spans="1:21" ht="60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 s="9">
        <f t="shared" si="326"/>
        <v>100</v>
      </c>
      <c r="Q3559">
        <f t="shared" si="327"/>
        <v>179.28</v>
      </c>
      <c r="R3559" t="s">
        <v>8370</v>
      </c>
      <c r="S3559" s="12">
        <f t="shared" si="328"/>
        <v>41730.276747685188</v>
      </c>
      <c r="T3559" s="13">
        <f t="shared" si="329"/>
        <v>41764.276747685188</v>
      </c>
      <c r="U3559">
        <f t="shared" si="330"/>
        <v>2014</v>
      </c>
    </row>
    <row r="3560" spans="1:21" ht="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 s="9">
        <f t="shared" si="326"/>
        <v>144</v>
      </c>
      <c r="Q3560">
        <f t="shared" si="327"/>
        <v>22.91</v>
      </c>
      <c r="R3560" t="s">
        <v>8359</v>
      </c>
      <c r="S3560" s="12">
        <f t="shared" si="328"/>
        <v>42139.816840277781</v>
      </c>
      <c r="T3560" s="13">
        <f t="shared" si="329"/>
        <v>42181.875</v>
      </c>
      <c r="U3560">
        <f t="shared" si="330"/>
        <v>2015</v>
      </c>
    </row>
    <row r="3561" spans="1:21" ht="60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 s="9">
        <f t="shared" si="326"/>
        <v>104</v>
      </c>
      <c r="Q3561">
        <f t="shared" si="327"/>
        <v>43.13</v>
      </c>
      <c r="R3561" t="s">
        <v>8360</v>
      </c>
      <c r="S3561" s="12">
        <f t="shared" si="328"/>
        <v>42194.096157407403</v>
      </c>
      <c r="T3561" s="13">
        <f t="shared" si="329"/>
        <v>42216.373611111107</v>
      </c>
      <c r="U3561">
        <f t="shared" si="330"/>
        <v>2015</v>
      </c>
    </row>
    <row r="3562" spans="1:21" ht="60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 s="9">
        <f t="shared" si="326"/>
        <v>108</v>
      </c>
      <c r="Q3562">
        <f t="shared" si="327"/>
        <v>46.89</v>
      </c>
      <c r="R3562" t="s">
        <v>8360</v>
      </c>
      <c r="S3562" s="12">
        <f t="shared" si="328"/>
        <v>42115.889652777783</v>
      </c>
      <c r="T3562" s="13">
        <f t="shared" si="329"/>
        <v>42151.114583333328</v>
      </c>
      <c r="U3562">
        <f t="shared" si="330"/>
        <v>2015</v>
      </c>
    </row>
    <row r="3563" spans="1:21" ht="120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 s="9">
        <f t="shared" si="326"/>
        <v>102</v>
      </c>
      <c r="Q3563">
        <f t="shared" si="327"/>
        <v>47.41</v>
      </c>
      <c r="R3563" t="s">
        <v>8360</v>
      </c>
      <c r="S3563" s="12">
        <f t="shared" si="328"/>
        <v>42203.680300925931</v>
      </c>
      <c r="T3563" s="13">
        <f t="shared" si="329"/>
        <v>42221.774999999994</v>
      </c>
      <c r="U3563">
        <f t="shared" si="330"/>
        <v>2015</v>
      </c>
    </row>
    <row r="3564" spans="1:21" ht="60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 s="9">
        <f t="shared" si="326"/>
        <v>149</v>
      </c>
      <c r="Q3564">
        <f t="shared" si="327"/>
        <v>15.13</v>
      </c>
      <c r="R3564" t="s">
        <v>8359</v>
      </c>
      <c r="S3564" s="12">
        <f t="shared" si="328"/>
        <v>42433.761886574073</v>
      </c>
      <c r="T3564" s="13">
        <f t="shared" si="329"/>
        <v>42442.916666666672</v>
      </c>
      <c r="U3564">
        <f t="shared" si="330"/>
        <v>2016</v>
      </c>
    </row>
    <row r="3565" spans="1:21" ht="60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 s="9">
        <f t="shared" si="326"/>
        <v>105</v>
      </c>
      <c r="Q3565">
        <f t="shared" si="327"/>
        <v>21.1</v>
      </c>
      <c r="R3565" t="s">
        <v>8359</v>
      </c>
      <c r="S3565" s="12">
        <f t="shared" si="328"/>
        <v>42555.671944444446</v>
      </c>
      <c r="T3565" s="13">
        <f t="shared" si="329"/>
        <v>42583.791666666672</v>
      </c>
      <c r="U3565">
        <f t="shared" si="330"/>
        <v>2016</v>
      </c>
    </row>
    <row r="3566" spans="1:21" ht="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 s="9">
        <f t="shared" si="326"/>
        <v>101</v>
      </c>
      <c r="Q3566">
        <f t="shared" si="327"/>
        <v>59.12</v>
      </c>
      <c r="R3566" t="s">
        <v>8360</v>
      </c>
      <c r="S3566" s="12">
        <f t="shared" si="328"/>
        <v>42236.623252314821</v>
      </c>
      <c r="T3566" s="13">
        <f t="shared" si="329"/>
        <v>42282.666666666672</v>
      </c>
      <c r="U3566">
        <f t="shared" si="330"/>
        <v>2015</v>
      </c>
    </row>
    <row r="3567" spans="1:21" ht="60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 s="9">
        <f t="shared" si="326"/>
        <v>131</v>
      </c>
      <c r="Q3567">
        <f t="shared" si="327"/>
        <v>97.92</v>
      </c>
      <c r="R3567" t="s">
        <v>8359</v>
      </c>
      <c r="S3567" s="12">
        <f t="shared" si="328"/>
        <v>41974.743148148147</v>
      </c>
      <c r="T3567" s="13">
        <f t="shared" si="329"/>
        <v>42004.743148148147</v>
      </c>
      <c r="U3567">
        <f t="shared" si="330"/>
        <v>2014</v>
      </c>
    </row>
    <row r="3568" spans="1:21" ht="60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 s="9">
        <f t="shared" si="326"/>
        <v>105</v>
      </c>
      <c r="Q3568">
        <f t="shared" si="327"/>
        <v>55.13</v>
      </c>
      <c r="R3568" t="s">
        <v>8360</v>
      </c>
      <c r="S3568" s="12">
        <f t="shared" si="328"/>
        <v>41997.507905092592</v>
      </c>
      <c r="T3568" s="13">
        <f t="shared" si="329"/>
        <v>42027.507905092592</v>
      </c>
      <c r="U3568">
        <f t="shared" si="330"/>
        <v>2014</v>
      </c>
    </row>
    <row r="3569" spans="1:21" ht="60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 s="9">
        <f t="shared" si="326"/>
        <v>109</v>
      </c>
      <c r="Q3569">
        <f t="shared" si="327"/>
        <v>26.54</v>
      </c>
      <c r="R3569" t="s">
        <v>8360</v>
      </c>
      <c r="S3569" s="12">
        <f t="shared" si="328"/>
        <v>42135.810694444444</v>
      </c>
      <c r="T3569" s="13">
        <f t="shared" si="329"/>
        <v>42165.810694444444</v>
      </c>
      <c r="U3569">
        <f t="shared" si="330"/>
        <v>2015</v>
      </c>
    </row>
    <row r="3570" spans="1:21" ht="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 s="9">
        <f t="shared" si="326"/>
        <v>111</v>
      </c>
      <c r="Q3570">
        <f t="shared" si="327"/>
        <v>58.42</v>
      </c>
      <c r="R3570" t="s">
        <v>8360</v>
      </c>
      <c r="S3570" s="12">
        <f t="shared" si="328"/>
        <v>41869.740671296298</v>
      </c>
      <c r="T3570" s="13">
        <f t="shared" si="329"/>
        <v>41899.740671296298</v>
      </c>
      <c r="U3570">
        <f t="shared" si="330"/>
        <v>2014</v>
      </c>
    </row>
    <row r="3571" spans="1:21" ht="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 s="9">
        <f t="shared" si="326"/>
        <v>100</v>
      </c>
      <c r="Q3571">
        <f t="shared" si="327"/>
        <v>122.54</v>
      </c>
      <c r="R3571" t="s">
        <v>8361</v>
      </c>
      <c r="S3571" s="12">
        <f t="shared" si="328"/>
        <v>41982.688611111109</v>
      </c>
      <c r="T3571" s="13">
        <f t="shared" si="329"/>
        <v>42012.688611111109</v>
      </c>
      <c r="U3571">
        <f t="shared" si="330"/>
        <v>2014</v>
      </c>
    </row>
    <row r="3572" spans="1:21" ht="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 s="9">
        <f t="shared" si="326"/>
        <v>114</v>
      </c>
      <c r="Q3572">
        <f t="shared" si="327"/>
        <v>87.96</v>
      </c>
      <c r="R3572" t="s">
        <v>8360</v>
      </c>
      <c r="S3572" s="12">
        <f t="shared" si="328"/>
        <v>41976.331979166673</v>
      </c>
      <c r="T3572" s="13">
        <f t="shared" si="329"/>
        <v>42004.291666666672</v>
      </c>
      <c r="U3572">
        <f t="shared" si="330"/>
        <v>2014</v>
      </c>
    </row>
    <row r="3573" spans="1:21" ht="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 s="9">
        <f t="shared" si="326"/>
        <v>122</v>
      </c>
      <c r="Q3573">
        <f t="shared" si="327"/>
        <v>73.239999999999995</v>
      </c>
      <c r="R3573" t="s">
        <v>8360</v>
      </c>
      <c r="S3573" s="12">
        <f t="shared" si="328"/>
        <v>41912.858946759261</v>
      </c>
      <c r="T3573" s="13">
        <f t="shared" si="329"/>
        <v>41942.858946759261</v>
      </c>
      <c r="U3573">
        <f t="shared" si="330"/>
        <v>2014</v>
      </c>
    </row>
    <row r="3574" spans="1:21" ht="30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 s="9">
        <f t="shared" si="326"/>
        <v>100</v>
      </c>
      <c r="Q3574">
        <f t="shared" si="327"/>
        <v>55.56</v>
      </c>
      <c r="R3574" t="s">
        <v>8359</v>
      </c>
      <c r="S3574" s="12">
        <f t="shared" si="328"/>
        <v>42146.570393518516</v>
      </c>
      <c r="T3574" s="13">
        <f t="shared" si="329"/>
        <v>42176.570393518516</v>
      </c>
      <c r="U3574">
        <f t="shared" si="330"/>
        <v>2015</v>
      </c>
    </row>
    <row r="3575" spans="1:21" ht="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 s="9">
        <f t="shared" si="326"/>
        <v>103</v>
      </c>
      <c r="Q3575">
        <f t="shared" si="327"/>
        <v>39.54</v>
      </c>
      <c r="R3575" t="s">
        <v>8360</v>
      </c>
      <c r="S3575" s="12">
        <f t="shared" si="328"/>
        <v>41921.375532407408</v>
      </c>
      <c r="T3575" s="13">
        <f t="shared" si="329"/>
        <v>41951.417199074072</v>
      </c>
      <c r="U3575">
        <f t="shared" si="330"/>
        <v>2014</v>
      </c>
    </row>
    <row r="3576" spans="1:21" ht="60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 s="9">
        <f t="shared" si="326"/>
        <v>106</v>
      </c>
      <c r="Q3576">
        <f t="shared" si="327"/>
        <v>136.78</v>
      </c>
      <c r="R3576" t="s">
        <v>8361</v>
      </c>
      <c r="S3576" s="12">
        <f t="shared" si="328"/>
        <v>41926.942685185182</v>
      </c>
      <c r="T3576" s="13">
        <f t="shared" si="329"/>
        <v>41956.984351851846</v>
      </c>
      <c r="U3576">
        <f t="shared" si="330"/>
        <v>2014</v>
      </c>
    </row>
    <row r="3577" spans="1:21" ht="60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 s="9">
        <f t="shared" si="326"/>
        <v>101</v>
      </c>
      <c r="Q3577">
        <f t="shared" si="327"/>
        <v>99.34</v>
      </c>
      <c r="R3577" t="s">
        <v>8362</v>
      </c>
      <c r="S3577" s="12">
        <f t="shared" si="328"/>
        <v>42561.783877314811</v>
      </c>
      <c r="T3577" s="13">
        <f t="shared" si="329"/>
        <v>42593.165972222225</v>
      </c>
      <c r="U3577">
        <f t="shared" si="330"/>
        <v>2016</v>
      </c>
    </row>
    <row r="3578" spans="1:21" ht="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 s="9">
        <f t="shared" si="326"/>
        <v>100</v>
      </c>
      <c r="Q3578">
        <f t="shared" si="327"/>
        <v>20</v>
      </c>
      <c r="R3578" t="s">
        <v>8359</v>
      </c>
      <c r="S3578" s="12">
        <f t="shared" si="328"/>
        <v>42649.54923611111</v>
      </c>
      <c r="T3578" s="13">
        <f t="shared" si="329"/>
        <v>42709.590902777782</v>
      </c>
      <c r="U3578">
        <f t="shared" si="330"/>
        <v>2016</v>
      </c>
    </row>
    <row r="3579" spans="1:21" ht="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 s="9">
        <f t="shared" si="326"/>
        <v>130</v>
      </c>
      <c r="Q3579">
        <f t="shared" si="327"/>
        <v>28.89</v>
      </c>
      <c r="R3579" t="s">
        <v>8359</v>
      </c>
      <c r="S3579" s="12">
        <f t="shared" si="328"/>
        <v>42093.786840277782</v>
      </c>
      <c r="T3579" s="13">
        <f t="shared" si="329"/>
        <v>42120.26944444445</v>
      </c>
      <c r="U3579">
        <f t="shared" si="330"/>
        <v>2015</v>
      </c>
    </row>
    <row r="3580" spans="1:21" ht="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 s="9">
        <f t="shared" si="326"/>
        <v>100</v>
      </c>
      <c r="Q3580">
        <f t="shared" si="327"/>
        <v>40.549999999999997</v>
      </c>
      <c r="R3580" t="s">
        <v>8360</v>
      </c>
      <c r="S3580" s="12">
        <f t="shared" si="328"/>
        <v>42460.733530092592</v>
      </c>
      <c r="T3580" s="13">
        <f t="shared" si="329"/>
        <v>42490.733530092592</v>
      </c>
      <c r="U3580">
        <f t="shared" si="330"/>
        <v>2016</v>
      </c>
    </row>
    <row r="3581" spans="1:21" ht="60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 s="9">
        <f t="shared" si="326"/>
        <v>100</v>
      </c>
      <c r="Q3581">
        <f t="shared" si="327"/>
        <v>35.71</v>
      </c>
      <c r="R3581" t="s">
        <v>8359</v>
      </c>
      <c r="S3581" s="12">
        <f t="shared" si="328"/>
        <v>42430.762222222227</v>
      </c>
      <c r="T3581" s="13">
        <f t="shared" si="329"/>
        <v>42460.720555555556</v>
      </c>
      <c r="U3581">
        <f t="shared" si="330"/>
        <v>2016</v>
      </c>
    </row>
    <row r="3582" spans="1:21" ht="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 s="9">
        <f t="shared" si="326"/>
        <v>114</v>
      </c>
      <c r="Q3582">
        <f t="shared" si="327"/>
        <v>37.96</v>
      </c>
      <c r="R3582" t="s">
        <v>8359</v>
      </c>
      <c r="S3582" s="12">
        <f t="shared" si="328"/>
        <v>42026.176180555558</v>
      </c>
      <c r="T3582" s="13">
        <f t="shared" si="329"/>
        <v>42064.207638888889</v>
      </c>
      <c r="U3582">
        <f t="shared" si="330"/>
        <v>2015</v>
      </c>
    </row>
    <row r="3583" spans="1:21" ht="60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 s="9">
        <f t="shared" si="326"/>
        <v>100</v>
      </c>
      <c r="Q3583">
        <f t="shared" si="327"/>
        <v>33.33</v>
      </c>
      <c r="R3583" t="s">
        <v>8360</v>
      </c>
      <c r="S3583" s="12">
        <f t="shared" si="328"/>
        <v>41836.471180555556</v>
      </c>
      <c r="T3583" s="13">
        <f t="shared" si="329"/>
        <v>41850.471180555556</v>
      </c>
      <c r="U3583">
        <f t="shared" si="330"/>
        <v>2014</v>
      </c>
    </row>
    <row r="3584" spans="1:21" ht="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 s="9">
        <f t="shared" si="326"/>
        <v>287</v>
      </c>
      <c r="Q3584">
        <f t="shared" si="327"/>
        <v>58.57</v>
      </c>
      <c r="R3584" t="s">
        <v>8360</v>
      </c>
      <c r="S3584" s="12">
        <f t="shared" si="328"/>
        <v>42451.095856481479</v>
      </c>
      <c r="T3584" s="13">
        <f t="shared" si="329"/>
        <v>42465.095856481479</v>
      </c>
      <c r="U3584">
        <f t="shared" si="330"/>
        <v>2016</v>
      </c>
    </row>
    <row r="3585" spans="1:21" ht="60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 s="9">
        <f t="shared" si="326"/>
        <v>109</v>
      </c>
      <c r="Q3585">
        <f t="shared" si="327"/>
        <v>135.63</v>
      </c>
      <c r="R3585" t="s">
        <v>8360</v>
      </c>
      <c r="S3585" s="12">
        <f t="shared" si="328"/>
        <v>42418.425983796296</v>
      </c>
      <c r="T3585" s="13">
        <f t="shared" si="329"/>
        <v>42478.384317129632</v>
      </c>
      <c r="U3585">
        <f t="shared" si="330"/>
        <v>2016</v>
      </c>
    </row>
    <row r="3586" spans="1:21" ht="90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 s="9">
        <f t="shared" ref="P3586:P3649" si="331">ROUND(E3586/D3586*100,0)</f>
        <v>116</v>
      </c>
      <c r="Q3586">
        <f t="shared" ref="Q3586:Q3649" si="332">IFERROR(ROUND(E3586/L3586,2),0)</f>
        <v>30.94</v>
      </c>
      <c r="R3586" t="s">
        <v>8360</v>
      </c>
      <c r="S3586" s="12">
        <f t="shared" ref="S3586:S3649" si="333">(((J3586/60)/60)/24)+DATE(1970,1,1)</f>
        <v>42168.316481481481</v>
      </c>
      <c r="T3586" s="13">
        <f t="shared" ref="T3586:T3649" si="334">(((I3586/60)/60)/24)+DATE(1970,1,1)</f>
        <v>42198.316481481481</v>
      </c>
      <c r="U3586">
        <f t="shared" ref="U3586:U3649" si="335">YEAR(S3586)</f>
        <v>2015</v>
      </c>
    </row>
    <row r="3587" spans="1:21" ht="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 s="9">
        <f t="shared" si="331"/>
        <v>119</v>
      </c>
      <c r="Q3587">
        <f t="shared" si="332"/>
        <v>176.09</v>
      </c>
      <c r="R3587" t="s">
        <v>8360</v>
      </c>
      <c r="S3587" s="12">
        <f t="shared" si="333"/>
        <v>41964.716319444444</v>
      </c>
      <c r="T3587" s="13">
        <f t="shared" si="334"/>
        <v>41994.716319444444</v>
      </c>
      <c r="U3587">
        <f t="shared" si="335"/>
        <v>2014</v>
      </c>
    </row>
    <row r="3588" spans="1:21" ht="30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 s="9">
        <f t="shared" si="331"/>
        <v>109</v>
      </c>
      <c r="Q3588">
        <f t="shared" si="332"/>
        <v>151.97999999999999</v>
      </c>
      <c r="R3588" t="s">
        <v>8361</v>
      </c>
      <c r="S3588" s="12">
        <f t="shared" si="333"/>
        <v>42576.697569444441</v>
      </c>
      <c r="T3588" s="13">
        <f t="shared" si="334"/>
        <v>42636.697569444441</v>
      </c>
      <c r="U3588">
        <f t="shared" si="335"/>
        <v>2016</v>
      </c>
    </row>
    <row r="3589" spans="1:21" ht="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 s="9">
        <f t="shared" si="331"/>
        <v>127</v>
      </c>
      <c r="Q3589">
        <f t="shared" si="332"/>
        <v>22.61</v>
      </c>
      <c r="R3589" t="s">
        <v>8359</v>
      </c>
      <c r="S3589" s="12">
        <f t="shared" si="333"/>
        <v>42503.539976851855</v>
      </c>
      <c r="T3589" s="13">
        <f t="shared" si="334"/>
        <v>42548.791666666672</v>
      </c>
      <c r="U3589">
        <f t="shared" si="335"/>
        <v>2016</v>
      </c>
    </row>
    <row r="3590" spans="1:21" ht="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 s="9">
        <f t="shared" si="331"/>
        <v>101</v>
      </c>
      <c r="Q3590">
        <f t="shared" si="332"/>
        <v>18.27</v>
      </c>
      <c r="R3590" t="s">
        <v>8359</v>
      </c>
      <c r="S3590" s="12">
        <f t="shared" si="333"/>
        <v>42101.828819444447</v>
      </c>
      <c r="T3590" s="13">
        <f t="shared" si="334"/>
        <v>42123.958333333328</v>
      </c>
      <c r="U3590">
        <f t="shared" si="335"/>
        <v>2015</v>
      </c>
    </row>
    <row r="3591" spans="1:21" ht="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 s="9">
        <f t="shared" si="331"/>
        <v>128</v>
      </c>
      <c r="Q3591">
        <f t="shared" si="332"/>
        <v>82.26</v>
      </c>
      <c r="R3591" t="s">
        <v>8360</v>
      </c>
      <c r="S3591" s="12">
        <f t="shared" si="333"/>
        <v>42125.647534722222</v>
      </c>
      <c r="T3591" s="13">
        <f t="shared" si="334"/>
        <v>42150.647534722222</v>
      </c>
      <c r="U3591">
        <f t="shared" si="335"/>
        <v>2015</v>
      </c>
    </row>
    <row r="3592" spans="1:21" ht="60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 s="9">
        <f t="shared" si="331"/>
        <v>100</v>
      </c>
      <c r="Q3592">
        <f t="shared" si="332"/>
        <v>68.53</v>
      </c>
      <c r="R3592" t="s">
        <v>8361</v>
      </c>
      <c r="S3592" s="12">
        <f t="shared" si="333"/>
        <v>41902.333726851852</v>
      </c>
      <c r="T3592" s="13">
        <f t="shared" si="334"/>
        <v>41932.333726851852</v>
      </c>
      <c r="U3592">
        <f t="shared" si="335"/>
        <v>2014</v>
      </c>
    </row>
    <row r="3593" spans="1:21" ht="60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 s="9">
        <f t="shared" si="331"/>
        <v>175</v>
      </c>
      <c r="Q3593">
        <f t="shared" si="332"/>
        <v>68.06</v>
      </c>
      <c r="R3593" t="s">
        <v>8359</v>
      </c>
      <c r="S3593" s="12">
        <f t="shared" si="333"/>
        <v>42003.948425925926</v>
      </c>
      <c r="T3593" s="13">
        <f t="shared" si="334"/>
        <v>42028.207638888889</v>
      </c>
      <c r="U3593">
        <f t="shared" si="335"/>
        <v>2014</v>
      </c>
    </row>
    <row r="3594" spans="1:21" ht="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 s="9">
        <f t="shared" si="331"/>
        <v>127</v>
      </c>
      <c r="Q3594">
        <f t="shared" si="332"/>
        <v>72.709999999999994</v>
      </c>
      <c r="R3594" t="s">
        <v>8360</v>
      </c>
      <c r="S3594" s="12">
        <f t="shared" si="333"/>
        <v>41988.829942129625</v>
      </c>
      <c r="T3594" s="13">
        <f t="shared" si="334"/>
        <v>42046.207638888889</v>
      </c>
      <c r="U3594">
        <f t="shared" si="335"/>
        <v>2014</v>
      </c>
    </row>
    <row r="3595" spans="1:21" ht="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 s="9">
        <f t="shared" si="331"/>
        <v>111</v>
      </c>
      <c r="Q3595">
        <f t="shared" si="332"/>
        <v>77.19</v>
      </c>
      <c r="R3595" t="s">
        <v>8360</v>
      </c>
      <c r="S3595" s="12">
        <f t="shared" si="333"/>
        <v>41974.898599537039</v>
      </c>
      <c r="T3595" s="13">
        <f t="shared" si="334"/>
        <v>42009.851388888885</v>
      </c>
      <c r="U3595">
        <f t="shared" si="335"/>
        <v>2014</v>
      </c>
    </row>
    <row r="3596" spans="1:21" ht="60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 s="9">
        <f t="shared" si="331"/>
        <v>126</v>
      </c>
      <c r="Q3596">
        <f t="shared" si="332"/>
        <v>55.97</v>
      </c>
      <c r="R3596" t="s">
        <v>8360</v>
      </c>
      <c r="S3596" s="12">
        <f t="shared" si="333"/>
        <v>42592.066921296297</v>
      </c>
      <c r="T3596" s="13">
        <f t="shared" si="334"/>
        <v>42617.066921296297</v>
      </c>
      <c r="U3596">
        <f t="shared" si="335"/>
        <v>2016</v>
      </c>
    </row>
    <row r="3597" spans="1:21" ht="30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 s="9">
        <f t="shared" si="331"/>
        <v>119</v>
      </c>
      <c r="Q3597">
        <f t="shared" si="332"/>
        <v>49.69</v>
      </c>
      <c r="R3597" t="s">
        <v>8360</v>
      </c>
      <c r="S3597" s="12">
        <f t="shared" si="333"/>
        <v>42050.008368055554</v>
      </c>
      <c r="T3597" s="13">
        <f t="shared" si="334"/>
        <v>42076.290972222225</v>
      </c>
      <c r="U3597">
        <f t="shared" si="335"/>
        <v>2015</v>
      </c>
    </row>
    <row r="3598" spans="1:21" ht="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 s="9">
        <f t="shared" si="331"/>
        <v>108</v>
      </c>
      <c r="Q3598">
        <f t="shared" si="332"/>
        <v>79</v>
      </c>
      <c r="R3598" t="s">
        <v>8360</v>
      </c>
      <c r="S3598" s="12">
        <f t="shared" si="333"/>
        <v>41856.715069444443</v>
      </c>
      <c r="T3598" s="13">
        <f t="shared" si="334"/>
        <v>41877.715069444443</v>
      </c>
      <c r="U3598">
        <f t="shared" si="335"/>
        <v>2014</v>
      </c>
    </row>
    <row r="3599" spans="1:21" ht="30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 s="9">
        <f t="shared" si="331"/>
        <v>103</v>
      </c>
      <c r="Q3599">
        <f t="shared" si="332"/>
        <v>77.73</v>
      </c>
      <c r="R3599" t="s">
        <v>8360</v>
      </c>
      <c r="S3599" s="12">
        <f t="shared" si="333"/>
        <v>42417.585532407407</v>
      </c>
      <c r="T3599" s="13">
        <f t="shared" si="334"/>
        <v>42432.249305555553</v>
      </c>
      <c r="U3599">
        <f t="shared" si="335"/>
        <v>2016</v>
      </c>
    </row>
    <row r="3600" spans="1:21" ht="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 s="9">
        <f t="shared" si="331"/>
        <v>110</v>
      </c>
      <c r="Q3600">
        <f t="shared" si="332"/>
        <v>40.78</v>
      </c>
      <c r="R3600" t="s">
        <v>8360</v>
      </c>
      <c r="S3600" s="12">
        <f t="shared" si="333"/>
        <v>41866.79886574074</v>
      </c>
      <c r="T3600" s="13">
        <f t="shared" si="334"/>
        <v>41885.207638888889</v>
      </c>
      <c r="U3600">
        <f t="shared" si="335"/>
        <v>2014</v>
      </c>
    </row>
    <row r="3601" spans="1:21" ht="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 s="9">
        <f t="shared" si="331"/>
        <v>202</v>
      </c>
      <c r="Q3601">
        <f t="shared" si="332"/>
        <v>59.41</v>
      </c>
      <c r="R3601" t="s">
        <v>8359</v>
      </c>
      <c r="S3601" s="12">
        <f t="shared" si="333"/>
        <v>42220.79487268519</v>
      </c>
      <c r="T3601" s="13">
        <f t="shared" si="334"/>
        <v>42246</v>
      </c>
      <c r="U3601">
        <f t="shared" si="335"/>
        <v>2015</v>
      </c>
    </row>
    <row r="3602" spans="1:21" ht="30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 s="9">
        <f t="shared" si="331"/>
        <v>130</v>
      </c>
      <c r="Q3602">
        <f t="shared" si="332"/>
        <v>3.25</v>
      </c>
      <c r="R3602" t="s">
        <v>8359</v>
      </c>
      <c r="S3602" s="12">
        <f t="shared" si="333"/>
        <v>42628.849120370374</v>
      </c>
      <c r="T3602" s="13">
        <f t="shared" si="334"/>
        <v>42656.849120370374</v>
      </c>
      <c r="U3602">
        <f t="shared" si="335"/>
        <v>2016</v>
      </c>
    </row>
    <row r="3603" spans="1:21" ht="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 s="9">
        <f t="shared" si="331"/>
        <v>104</v>
      </c>
      <c r="Q3603">
        <f t="shared" si="332"/>
        <v>39.380000000000003</v>
      </c>
      <c r="R3603" t="s">
        <v>8360</v>
      </c>
      <c r="S3603" s="12">
        <f t="shared" si="333"/>
        <v>41990.99863425926</v>
      </c>
      <c r="T3603" s="13">
        <f t="shared" si="334"/>
        <v>42020.99863425926</v>
      </c>
      <c r="U3603">
        <f t="shared" si="335"/>
        <v>2014</v>
      </c>
    </row>
    <row r="3604" spans="1:21" ht="60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 s="9">
        <f t="shared" si="331"/>
        <v>100</v>
      </c>
      <c r="Q3604">
        <f t="shared" si="332"/>
        <v>81.67</v>
      </c>
      <c r="R3604" t="s">
        <v>8360</v>
      </c>
      <c r="S3604" s="12">
        <f t="shared" si="333"/>
        <v>42447.894432870366</v>
      </c>
      <c r="T3604" s="13">
        <f t="shared" si="334"/>
        <v>42507.894432870366</v>
      </c>
      <c r="U3604">
        <f t="shared" si="335"/>
        <v>2016</v>
      </c>
    </row>
    <row r="3605" spans="1:21" ht="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 s="9">
        <f t="shared" si="331"/>
        <v>171</v>
      </c>
      <c r="Q3605">
        <f t="shared" si="332"/>
        <v>44.91</v>
      </c>
      <c r="R3605" t="s">
        <v>8360</v>
      </c>
      <c r="S3605" s="12">
        <f t="shared" si="333"/>
        <v>42283.864351851851</v>
      </c>
      <c r="T3605" s="13">
        <f t="shared" si="334"/>
        <v>42313.906018518523</v>
      </c>
      <c r="U3605">
        <f t="shared" si="335"/>
        <v>2015</v>
      </c>
    </row>
    <row r="3606" spans="1:21" ht="60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 s="9">
        <f t="shared" si="331"/>
        <v>113</v>
      </c>
      <c r="Q3606">
        <f t="shared" si="332"/>
        <v>49.06</v>
      </c>
      <c r="R3606" t="s">
        <v>8360</v>
      </c>
      <c r="S3606" s="12">
        <f t="shared" si="333"/>
        <v>42483.015694444446</v>
      </c>
      <c r="T3606" s="13">
        <f t="shared" si="334"/>
        <v>42489.290972222225</v>
      </c>
      <c r="U3606">
        <f t="shared" si="335"/>
        <v>2016</v>
      </c>
    </row>
    <row r="3607" spans="1:21" ht="60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 s="9">
        <f t="shared" si="331"/>
        <v>184</v>
      </c>
      <c r="Q3607">
        <f t="shared" si="332"/>
        <v>30.67</v>
      </c>
      <c r="R3607" t="s">
        <v>8359</v>
      </c>
      <c r="S3607" s="12">
        <f t="shared" si="333"/>
        <v>42383.793124999997</v>
      </c>
      <c r="T3607" s="13">
        <f t="shared" si="334"/>
        <v>42413.793124999997</v>
      </c>
      <c r="U3607">
        <f t="shared" si="335"/>
        <v>2016</v>
      </c>
    </row>
    <row r="3608" spans="1:21" ht="60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 s="9">
        <f t="shared" si="331"/>
        <v>130</v>
      </c>
      <c r="Q3608">
        <f t="shared" si="332"/>
        <v>61.06</v>
      </c>
      <c r="R3608" t="s">
        <v>8360</v>
      </c>
      <c r="S3608" s="12">
        <f t="shared" si="333"/>
        <v>42566.604826388888</v>
      </c>
      <c r="T3608" s="13">
        <f t="shared" si="334"/>
        <v>42596.604826388888</v>
      </c>
      <c r="U3608">
        <f t="shared" si="335"/>
        <v>2016</v>
      </c>
    </row>
    <row r="3609" spans="1:21" ht="30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 s="9">
        <f t="shared" si="331"/>
        <v>105</v>
      </c>
      <c r="Q3609">
        <f t="shared" si="332"/>
        <v>29</v>
      </c>
      <c r="R3609" t="s">
        <v>8359</v>
      </c>
      <c r="S3609" s="12">
        <f t="shared" si="333"/>
        <v>42338.963912037041</v>
      </c>
      <c r="T3609" s="13">
        <f t="shared" si="334"/>
        <v>42353</v>
      </c>
      <c r="U3609">
        <f t="shared" si="335"/>
        <v>2015</v>
      </c>
    </row>
    <row r="3610" spans="1:21" ht="60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 s="9">
        <f t="shared" si="331"/>
        <v>100</v>
      </c>
      <c r="Q3610">
        <f t="shared" si="332"/>
        <v>29.63</v>
      </c>
      <c r="R3610" t="s">
        <v>8359</v>
      </c>
      <c r="S3610" s="12">
        <f t="shared" si="333"/>
        <v>42506.709375000006</v>
      </c>
      <c r="T3610" s="13">
        <f t="shared" si="334"/>
        <v>42538.583333333328</v>
      </c>
      <c r="U3610">
        <f t="shared" si="335"/>
        <v>2016</v>
      </c>
    </row>
    <row r="3611" spans="1:21" ht="60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 s="9">
        <f t="shared" si="331"/>
        <v>153</v>
      </c>
      <c r="Q3611">
        <f t="shared" si="332"/>
        <v>143.1</v>
      </c>
      <c r="R3611" t="s">
        <v>8360</v>
      </c>
      <c r="S3611" s="12">
        <f t="shared" si="333"/>
        <v>42429.991724537031</v>
      </c>
      <c r="T3611" s="13">
        <f t="shared" si="334"/>
        <v>42459.950057870374</v>
      </c>
      <c r="U3611">
        <f t="shared" si="335"/>
        <v>2016</v>
      </c>
    </row>
    <row r="3612" spans="1:21" ht="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 s="9">
        <f t="shared" si="331"/>
        <v>162</v>
      </c>
      <c r="Q3612">
        <f t="shared" si="332"/>
        <v>52.35</v>
      </c>
      <c r="R3612" t="s">
        <v>8360</v>
      </c>
      <c r="S3612" s="12">
        <f t="shared" si="333"/>
        <v>42203.432129629626</v>
      </c>
      <c r="T3612" s="13">
        <f t="shared" si="334"/>
        <v>42233.432129629626</v>
      </c>
      <c r="U3612">
        <f t="shared" si="335"/>
        <v>2015</v>
      </c>
    </row>
    <row r="3613" spans="1:21" ht="60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 s="9">
        <f t="shared" si="331"/>
        <v>136</v>
      </c>
      <c r="Q3613">
        <f t="shared" si="332"/>
        <v>66.67</v>
      </c>
      <c r="R3613" t="s">
        <v>8360</v>
      </c>
      <c r="S3613" s="12">
        <f t="shared" si="333"/>
        <v>42072.370381944449</v>
      </c>
      <c r="T3613" s="13">
        <f t="shared" si="334"/>
        <v>42102.370381944449</v>
      </c>
      <c r="U3613">
        <f t="shared" si="335"/>
        <v>2015</v>
      </c>
    </row>
    <row r="3614" spans="1:21" ht="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 s="9">
        <f t="shared" si="331"/>
        <v>144</v>
      </c>
      <c r="Q3614">
        <f t="shared" si="332"/>
        <v>126.67</v>
      </c>
      <c r="R3614" t="s">
        <v>8361</v>
      </c>
      <c r="S3614" s="12">
        <f t="shared" si="333"/>
        <v>41789.726979166669</v>
      </c>
      <c r="T3614" s="13">
        <f t="shared" si="334"/>
        <v>41799.726979166669</v>
      </c>
      <c r="U3614">
        <f t="shared" si="335"/>
        <v>2014</v>
      </c>
    </row>
    <row r="3615" spans="1:21" ht="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 s="9">
        <f t="shared" si="331"/>
        <v>100</v>
      </c>
      <c r="Q3615">
        <f t="shared" si="332"/>
        <v>62.5</v>
      </c>
      <c r="R3615" t="s">
        <v>8360</v>
      </c>
      <c r="S3615" s="12">
        <f t="shared" si="333"/>
        <v>41788.58997685185</v>
      </c>
      <c r="T3615" s="13">
        <f t="shared" si="334"/>
        <v>41818.58997685185</v>
      </c>
      <c r="U3615">
        <f t="shared" si="335"/>
        <v>2014</v>
      </c>
    </row>
    <row r="3616" spans="1:21" ht="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 s="9">
        <f t="shared" si="331"/>
        <v>101</v>
      </c>
      <c r="Q3616">
        <f t="shared" si="332"/>
        <v>35.49</v>
      </c>
      <c r="R3616" t="s">
        <v>8360</v>
      </c>
      <c r="S3616" s="12">
        <f t="shared" si="333"/>
        <v>42144.041851851856</v>
      </c>
      <c r="T3616" s="13">
        <f t="shared" si="334"/>
        <v>42174.041851851856</v>
      </c>
      <c r="U3616">
        <f t="shared" si="335"/>
        <v>2015</v>
      </c>
    </row>
    <row r="3617" spans="1:21" ht="60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 s="9">
        <f t="shared" si="331"/>
        <v>107</v>
      </c>
      <c r="Q3617">
        <f t="shared" si="332"/>
        <v>37.08</v>
      </c>
      <c r="R3617" t="s">
        <v>8360</v>
      </c>
      <c r="S3617" s="12">
        <f t="shared" si="333"/>
        <v>42318.593703703707</v>
      </c>
      <c r="T3617" s="13">
        <f t="shared" si="334"/>
        <v>42348.593703703707</v>
      </c>
      <c r="U3617">
        <f t="shared" si="335"/>
        <v>2015</v>
      </c>
    </row>
    <row r="3618" spans="1:21" ht="60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 s="9">
        <f t="shared" si="331"/>
        <v>125</v>
      </c>
      <c r="Q3618">
        <f t="shared" si="332"/>
        <v>69.33</v>
      </c>
      <c r="R3618" t="s">
        <v>8360</v>
      </c>
      <c r="S3618" s="12">
        <f t="shared" si="333"/>
        <v>42052.949814814812</v>
      </c>
      <c r="T3618" s="13">
        <f t="shared" si="334"/>
        <v>42082.908148148148</v>
      </c>
      <c r="U3618">
        <f t="shared" si="335"/>
        <v>2015</v>
      </c>
    </row>
    <row r="3619" spans="1:21" ht="60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 s="9">
        <f t="shared" si="331"/>
        <v>119</v>
      </c>
      <c r="Q3619">
        <f t="shared" si="332"/>
        <v>17.25</v>
      </c>
      <c r="R3619" t="s">
        <v>8359</v>
      </c>
      <c r="S3619" s="12">
        <f t="shared" si="333"/>
        <v>42779.610289351855</v>
      </c>
      <c r="T3619" s="13">
        <f t="shared" si="334"/>
        <v>42794</v>
      </c>
      <c r="U3619">
        <f t="shared" si="335"/>
        <v>2017</v>
      </c>
    </row>
    <row r="3620" spans="1:21" ht="60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 s="9">
        <f t="shared" si="331"/>
        <v>101</v>
      </c>
      <c r="Q3620">
        <f t="shared" si="332"/>
        <v>36.07</v>
      </c>
      <c r="R3620" t="s">
        <v>8360</v>
      </c>
      <c r="S3620" s="12">
        <f t="shared" si="333"/>
        <v>42128.627893518518</v>
      </c>
      <c r="T3620" s="13">
        <f t="shared" si="334"/>
        <v>42158.627893518518</v>
      </c>
      <c r="U3620">
        <f t="shared" si="335"/>
        <v>2015</v>
      </c>
    </row>
    <row r="3621" spans="1:21" ht="60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 s="9">
        <f t="shared" si="331"/>
        <v>113</v>
      </c>
      <c r="Q3621">
        <f t="shared" si="332"/>
        <v>66.47</v>
      </c>
      <c r="R3621" t="s">
        <v>8360</v>
      </c>
      <c r="S3621" s="12">
        <f t="shared" si="333"/>
        <v>42661.132245370376</v>
      </c>
      <c r="T3621" s="13">
        <f t="shared" si="334"/>
        <v>42693.916666666672</v>
      </c>
      <c r="U3621">
        <f t="shared" si="335"/>
        <v>2016</v>
      </c>
    </row>
    <row r="3622" spans="1:21" ht="60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 s="9">
        <f t="shared" si="331"/>
        <v>105</v>
      </c>
      <c r="Q3622">
        <f t="shared" si="332"/>
        <v>56.07</v>
      </c>
      <c r="R3622" t="s">
        <v>8362</v>
      </c>
      <c r="S3622" s="12">
        <f t="shared" si="333"/>
        <v>42037.938206018516</v>
      </c>
      <c r="T3622" s="13">
        <f t="shared" si="334"/>
        <v>42068.166666666672</v>
      </c>
      <c r="U3622">
        <f t="shared" si="335"/>
        <v>2015</v>
      </c>
    </row>
    <row r="3623" spans="1:21" ht="60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 s="9">
        <f t="shared" si="331"/>
        <v>110</v>
      </c>
      <c r="Q3623">
        <f t="shared" si="332"/>
        <v>47.03</v>
      </c>
      <c r="R3623" t="s">
        <v>8360</v>
      </c>
      <c r="S3623" s="12">
        <f t="shared" si="333"/>
        <v>42619.935694444444</v>
      </c>
      <c r="T3623" s="13">
        <f t="shared" si="334"/>
        <v>42643.875</v>
      </c>
      <c r="U3623">
        <f t="shared" si="335"/>
        <v>2016</v>
      </c>
    </row>
    <row r="3624" spans="1:21" ht="30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 s="9">
        <f t="shared" si="331"/>
        <v>100</v>
      </c>
      <c r="Q3624">
        <f t="shared" si="332"/>
        <v>47.67</v>
      </c>
      <c r="R3624" t="s">
        <v>8360</v>
      </c>
      <c r="S3624" s="12">
        <f t="shared" si="333"/>
        <v>41877.221886574072</v>
      </c>
      <c r="T3624" s="13">
        <f t="shared" si="334"/>
        <v>41910.140972222223</v>
      </c>
      <c r="U3624">
        <f t="shared" si="335"/>
        <v>2014</v>
      </c>
    </row>
    <row r="3625" spans="1:21" ht="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 s="9">
        <f t="shared" si="331"/>
        <v>120</v>
      </c>
      <c r="Q3625">
        <f t="shared" si="332"/>
        <v>88.24</v>
      </c>
      <c r="R3625" t="s">
        <v>8360</v>
      </c>
      <c r="S3625" s="12">
        <f t="shared" si="333"/>
        <v>41828.736921296295</v>
      </c>
      <c r="T3625" s="13">
        <f t="shared" si="334"/>
        <v>41846.291666666664</v>
      </c>
      <c r="U3625">
        <f t="shared" si="335"/>
        <v>2014</v>
      </c>
    </row>
    <row r="3626" spans="1:21" ht="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 s="9">
        <f t="shared" si="331"/>
        <v>105</v>
      </c>
      <c r="Q3626">
        <f t="shared" si="332"/>
        <v>80.72</v>
      </c>
      <c r="R3626" t="s">
        <v>8360</v>
      </c>
      <c r="S3626" s="12">
        <f t="shared" si="333"/>
        <v>42545.774189814809</v>
      </c>
      <c r="T3626" s="13">
        <f t="shared" si="334"/>
        <v>42605.774189814809</v>
      </c>
      <c r="U3626">
        <f t="shared" si="335"/>
        <v>2016</v>
      </c>
    </row>
    <row r="3627" spans="1:21" ht="60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 s="9">
        <f t="shared" si="331"/>
        <v>103</v>
      </c>
      <c r="Q3627">
        <f t="shared" si="332"/>
        <v>39.49</v>
      </c>
      <c r="R3627" t="s">
        <v>8360</v>
      </c>
      <c r="S3627" s="12">
        <f t="shared" si="333"/>
        <v>42157.652511574073</v>
      </c>
      <c r="T3627" s="13">
        <f t="shared" si="334"/>
        <v>42187.652511574073</v>
      </c>
      <c r="U3627">
        <f t="shared" si="335"/>
        <v>2015</v>
      </c>
    </row>
    <row r="3628" spans="1:21" ht="60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 s="9">
        <f t="shared" si="331"/>
        <v>102</v>
      </c>
      <c r="Q3628">
        <f t="shared" si="332"/>
        <v>84.85</v>
      </c>
      <c r="R3628" t="s">
        <v>8360</v>
      </c>
      <c r="S3628" s="12">
        <f t="shared" si="333"/>
        <v>41846.667326388888</v>
      </c>
      <c r="T3628" s="13">
        <f t="shared" si="334"/>
        <v>41867.667326388888</v>
      </c>
      <c r="U3628">
        <f t="shared" si="335"/>
        <v>2014</v>
      </c>
    </row>
    <row r="3629" spans="1:21" ht="60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 s="9">
        <f t="shared" si="331"/>
        <v>100</v>
      </c>
      <c r="Q3629">
        <f t="shared" si="332"/>
        <v>68.97</v>
      </c>
      <c r="R3629" t="s">
        <v>8360</v>
      </c>
      <c r="S3629" s="12">
        <f t="shared" si="333"/>
        <v>42460.741747685184</v>
      </c>
      <c r="T3629" s="13">
        <f t="shared" si="334"/>
        <v>42511.165972222225</v>
      </c>
      <c r="U3629">
        <f t="shared" si="335"/>
        <v>2016</v>
      </c>
    </row>
    <row r="3630" spans="1:21" ht="60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 t="s">
        <v>7235</v>
      </c>
      <c r="M3630" t="b">
        <v>0</v>
      </c>
      <c r="N3630" t="s">
        <v>8273</v>
      </c>
      <c r="O3630" t="s">
        <v>8315</v>
      </c>
      <c r="P3630" s="9">
        <f t="shared" si="331"/>
        <v>0</v>
      </c>
      <c r="Q3630">
        <f t="shared" si="332"/>
        <v>0</v>
      </c>
      <c r="R3630">
        <f t="shared" ref="R3630:R3649" si="336">IF(D3630&lt;1000,1,0)</f>
        <v>0</v>
      </c>
      <c r="S3630" s="12">
        <f t="shared" si="333"/>
        <v>42291.833287037036</v>
      </c>
      <c r="T3630" s="13">
        <f t="shared" si="334"/>
        <v>42351.874953703707</v>
      </c>
      <c r="U3630">
        <f t="shared" si="335"/>
        <v>2015</v>
      </c>
    </row>
    <row r="3631" spans="1:21" ht="60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 s="9">
        <f t="shared" si="331"/>
        <v>0</v>
      </c>
      <c r="Q3631">
        <f t="shared" si="332"/>
        <v>1</v>
      </c>
      <c r="R3631">
        <f t="shared" si="336"/>
        <v>0</v>
      </c>
      <c r="S3631" s="12">
        <f t="shared" si="333"/>
        <v>42437.094490740739</v>
      </c>
      <c r="T3631" s="13">
        <f t="shared" si="334"/>
        <v>42495.708333333328</v>
      </c>
      <c r="U3631">
        <f t="shared" si="335"/>
        <v>2016</v>
      </c>
    </row>
    <row r="3632" spans="1:21" ht="60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 s="9">
        <f t="shared" si="331"/>
        <v>0</v>
      </c>
      <c r="Q3632">
        <f t="shared" si="332"/>
        <v>1</v>
      </c>
      <c r="R3632">
        <f t="shared" si="336"/>
        <v>0</v>
      </c>
      <c r="S3632" s="12">
        <f t="shared" si="333"/>
        <v>41942.84710648148</v>
      </c>
      <c r="T3632" s="13">
        <f t="shared" si="334"/>
        <v>41972.888773148152</v>
      </c>
      <c r="U3632">
        <f t="shared" si="335"/>
        <v>2014</v>
      </c>
    </row>
    <row r="3633" spans="1:21" ht="60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 s="9">
        <f t="shared" si="331"/>
        <v>51</v>
      </c>
      <c r="Q3633">
        <f t="shared" si="332"/>
        <v>147.88</v>
      </c>
      <c r="R3633">
        <f t="shared" si="336"/>
        <v>0</v>
      </c>
      <c r="S3633" s="12">
        <f t="shared" si="333"/>
        <v>41880.753437499996</v>
      </c>
      <c r="T3633" s="13">
        <f t="shared" si="334"/>
        <v>41905.165972222225</v>
      </c>
      <c r="U3633">
        <f t="shared" si="335"/>
        <v>2014</v>
      </c>
    </row>
    <row r="3634" spans="1:21" ht="60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 s="9">
        <f t="shared" si="331"/>
        <v>20</v>
      </c>
      <c r="Q3634">
        <f t="shared" si="332"/>
        <v>100</v>
      </c>
      <c r="R3634">
        <f t="shared" si="336"/>
        <v>1</v>
      </c>
      <c r="S3634" s="12">
        <f t="shared" si="333"/>
        <v>41946.936909722222</v>
      </c>
      <c r="T3634" s="13">
        <f t="shared" si="334"/>
        <v>41966.936909722222</v>
      </c>
      <c r="U3634">
        <f t="shared" si="335"/>
        <v>2014</v>
      </c>
    </row>
    <row r="3635" spans="1:21" ht="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 s="9">
        <f t="shared" si="331"/>
        <v>35</v>
      </c>
      <c r="Q3635">
        <f t="shared" si="332"/>
        <v>56.84</v>
      </c>
      <c r="R3635">
        <f t="shared" si="336"/>
        <v>0</v>
      </c>
      <c r="S3635" s="12">
        <f t="shared" si="333"/>
        <v>42649.623460648145</v>
      </c>
      <c r="T3635" s="13">
        <f t="shared" si="334"/>
        <v>42693.041666666672</v>
      </c>
      <c r="U3635">
        <f t="shared" si="335"/>
        <v>2016</v>
      </c>
    </row>
    <row r="3636" spans="1:21" ht="60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 s="9">
        <f t="shared" si="331"/>
        <v>4</v>
      </c>
      <c r="Q3636">
        <f t="shared" si="332"/>
        <v>176.94</v>
      </c>
      <c r="R3636">
        <f t="shared" si="336"/>
        <v>0</v>
      </c>
      <c r="S3636" s="12">
        <f t="shared" si="333"/>
        <v>42701.166365740741</v>
      </c>
      <c r="T3636" s="13">
        <f t="shared" si="334"/>
        <v>42749.165972222225</v>
      </c>
      <c r="U3636">
        <f t="shared" si="335"/>
        <v>2016</v>
      </c>
    </row>
    <row r="3637" spans="1:21" ht="30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 s="9">
        <f t="shared" si="331"/>
        <v>36</v>
      </c>
      <c r="Q3637">
        <f t="shared" si="332"/>
        <v>127.6</v>
      </c>
      <c r="R3637">
        <f t="shared" si="336"/>
        <v>0</v>
      </c>
      <c r="S3637" s="12">
        <f t="shared" si="333"/>
        <v>42450.88282407407</v>
      </c>
      <c r="T3637" s="13">
        <f t="shared" si="334"/>
        <v>42480.88282407407</v>
      </c>
      <c r="U3637">
        <f t="shared" si="335"/>
        <v>2016</v>
      </c>
    </row>
    <row r="3638" spans="1:21" ht="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 t="s">
        <v>7235</v>
      </c>
      <c r="M3638" t="b">
        <v>0</v>
      </c>
      <c r="N3638" t="s">
        <v>8273</v>
      </c>
      <c r="O3638" t="s">
        <v>8315</v>
      </c>
      <c r="P3638" s="9">
        <f t="shared" si="331"/>
        <v>0</v>
      </c>
      <c r="Q3638">
        <f t="shared" si="332"/>
        <v>0</v>
      </c>
      <c r="R3638">
        <f t="shared" si="336"/>
        <v>0</v>
      </c>
      <c r="S3638" s="12">
        <f t="shared" si="333"/>
        <v>42226.694780092599</v>
      </c>
      <c r="T3638" s="13">
        <f t="shared" si="334"/>
        <v>42261.694780092599</v>
      </c>
      <c r="U3638">
        <f t="shared" si="335"/>
        <v>2015</v>
      </c>
    </row>
    <row r="3639" spans="1:21" ht="60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 s="9">
        <f t="shared" si="331"/>
        <v>31</v>
      </c>
      <c r="Q3639">
        <f t="shared" si="332"/>
        <v>66.14</v>
      </c>
      <c r="R3639">
        <f t="shared" si="336"/>
        <v>0</v>
      </c>
      <c r="S3639" s="12">
        <f t="shared" si="333"/>
        <v>41975.700636574074</v>
      </c>
      <c r="T3639" s="13">
        <f t="shared" si="334"/>
        <v>42005.700636574074</v>
      </c>
      <c r="U3639">
        <f t="shared" si="335"/>
        <v>2014</v>
      </c>
    </row>
    <row r="3640" spans="1:21" ht="30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 s="9">
        <f t="shared" si="331"/>
        <v>7</v>
      </c>
      <c r="Q3640">
        <f t="shared" si="332"/>
        <v>108</v>
      </c>
      <c r="R3640">
        <f t="shared" si="336"/>
        <v>0</v>
      </c>
      <c r="S3640" s="12">
        <f t="shared" si="333"/>
        <v>42053.672824074078</v>
      </c>
      <c r="T3640" s="13">
        <f t="shared" si="334"/>
        <v>42113.631157407406</v>
      </c>
      <c r="U3640">
        <f t="shared" si="335"/>
        <v>2015</v>
      </c>
    </row>
    <row r="3641" spans="1:21" ht="60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 s="9">
        <f t="shared" si="331"/>
        <v>0</v>
      </c>
      <c r="Q3641">
        <f t="shared" si="332"/>
        <v>1</v>
      </c>
      <c r="R3641">
        <f t="shared" si="336"/>
        <v>0</v>
      </c>
      <c r="S3641" s="12">
        <f t="shared" si="333"/>
        <v>42590.677152777775</v>
      </c>
      <c r="T3641" s="13">
        <f t="shared" si="334"/>
        <v>42650.632638888885</v>
      </c>
      <c r="U3641">
        <f t="shared" si="335"/>
        <v>2016</v>
      </c>
    </row>
    <row r="3642" spans="1:21" ht="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 s="9">
        <f t="shared" si="331"/>
        <v>6</v>
      </c>
      <c r="Q3642">
        <f t="shared" si="332"/>
        <v>18.329999999999998</v>
      </c>
      <c r="R3642">
        <f t="shared" si="336"/>
        <v>0</v>
      </c>
      <c r="S3642" s="12">
        <f t="shared" si="333"/>
        <v>42104.781597222223</v>
      </c>
      <c r="T3642" s="13">
        <f t="shared" si="334"/>
        <v>42134.781597222223</v>
      </c>
      <c r="U3642">
        <f t="shared" si="335"/>
        <v>2015</v>
      </c>
    </row>
    <row r="3643" spans="1:21" ht="60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 t="s">
        <v>7235</v>
      </c>
      <c r="M3643" t="b">
        <v>0</v>
      </c>
      <c r="N3643" t="s">
        <v>8273</v>
      </c>
      <c r="O3643" t="s">
        <v>8315</v>
      </c>
      <c r="P3643" s="9">
        <f t="shared" si="331"/>
        <v>0</v>
      </c>
      <c r="Q3643">
        <f t="shared" si="332"/>
        <v>0</v>
      </c>
      <c r="R3643">
        <f t="shared" si="336"/>
        <v>0</v>
      </c>
      <c r="S3643" s="12">
        <f t="shared" si="333"/>
        <v>41899.627071759263</v>
      </c>
      <c r="T3643" s="13">
        <f t="shared" si="334"/>
        <v>41917.208333333336</v>
      </c>
      <c r="U3643">
        <f t="shared" si="335"/>
        <v>2014</v>
      </c>
    </row>
    <row r="3644" spans="1:21" ht="60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 s="9">
        <f t="shared" si="331"/>
        <v>2</v>
      </c>
      <c r="Q3644">
        <f t="shared" si="332"/>
        <v>7.5</v>
      </c>
      <c r="R3644">
        <f t="shared" si="336"/>
        <v>1</v>
      </c>
      <c r="S3644" s="12">
        <f t="shared" si="333"/>
        <v>42297.816284722227</v>
      </c>
      <c r="T3644" s="13">
        <f t="shared" si="334"/>
        <v>42338.708333333328</v>
      </c>
      <c r="U3644">
        <f t="shared" si="335"/>
        <v>2015</v>
      </c>
    </row>
    <row r="3645" spans="1:21" ht="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 t="s">
        <v>7235</v>
      </c>
      <c r="M3645" t="b">
        <v>0</v>
      </c>
      <c r="N3645" t="s">
        <v>8273</v>
      </c>
      <c r="O3645" t="s">
        <v>8315</v>
      </c>
      <c r="P3645" s="9">
        <f t="shared" si="331"/>
        <v>0</v>
      </c>
      <c r="Q3645">
        <f t="shared" si="332"/>
        <v>0</v>
      </c>
      <c r="R3645">
        <f t="shared" si="336"/>
        <v>0</v>
      </c>
      <c r="S3645" s="12">
        <f t="shared" si="333"/>
        <v>42285.143969907411</v>
      </c>
      <c r="T3645" s="13">
        <f t="shared" si="334"/>
        <v>42325.185636574075</v>
      </c>
      <c r="U3645">
        <f t="shared" si="335"/>
        <v>2015</v>
      </c>
    </row>
    <row r="3646" spans="1:21" ht="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 s="9">
        <f t="shared" si="331"/>
        <v>16</v>
      </c>
      <c r="Q3646">
        <f t="shared" si="332"/>
        <v>68.42</v>
      </c>
      <c r="R3646">
        <f t="shared" si="336"/>
        <v>0</v>
      </c>
      <c r="S3646" s="12">
        <f t="shared" si="333"/>
        <v>42409.241747685184</v>
      </c>
      <c r="T3646" s="13">
        <f t="shared" si="334"/>
        <v>42437.207638888889</v>
      </c>
      <c r="U3646">
        <f t="shared" si="335"/>
        <v>2016</v>
      </c>
    </row>
    <row r="3647" spans="1:21" ht="60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 s="9">
        <f t="shared" si="331"/>
        <v>0</v>
      </c>
      <c r="Q3647">
        <f t="shared" si="332"/>
        <v>1</v>
      </c>
      <c r="R3647">
        <f t="shared" si="336"/>
        <v>0</v>
      </c>
      <c r="S3647" s="12">
        <f t="shared" si="333"/>
        <v>42665.970347222217</v>
      </c>
      <c r="T3647" s="13">
        <f t="shared" si="334"/>
        <v>42696.012013888889</v>
      </c>
      <c r="U3647">
        <f t="shared" si="335"/>
        <v>2016</v>
      </c>
    </row>
    <row r="3648" spans="1:21" ht="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 s="9">
        <f t="shared" si="331"/>
        <v>5</v>
      </c>
      <c r="Q3648">
        <f t="shared" si="332"/>
        <v>60.13</v>
      </c>
      <c r="R3648">
        <f t="shared" si="336"/>
        <v>0</v>
      </c>
      <c r="S3648" s="12">
        <f t="shared" si="333"/>
        <v>42140.421319444446</v>
      </c>
      <c r="T3648" s="13">
        <f t="shared" si="334"/>
        <v>42171.979166666672</v>
      </c>
      <c r="U3648">
        <f t="shared" si="335"/>
        <v>2015</v>
      </c>
    </row>
    <row r="3649" spans="1:21" ht="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 s="9">
        <f t="shared" si="331"/>
        <v>6</v>
      </c>
      <c r="Q3649">
        <f t="shared" si="332"/>
        <v>15</v>
      </c>
      <c r="R3649">
        <f t="shared" si="336"/>
        <v>1</v>
      </c>
      <c r="S3649" s="12">
        <f t="shared" si="333"/>
        <v>42598.749155092592</v>
      </c>
      <c r="T3649" s="13">
        <f t="shared" si="334"/>
        <v>42643.749155092592</v>
      </c>
      <c r="U3649">
        <f t="shared" si="335"/>
        <v>2016</v>
      </c>
    </row>
    <row r="3650" spans="1:21" ht="30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 s="9">
        <f t="shared" ref="P3650:P3713" si="337">ROUND(E3650/D3650*100,0)</f>
        <v>100</v>
      </c>
      <c r="Q3650">
        <f t="shared" ref="Q3650:Q3713" si="338">IFERROR(ROUND(E3650/L3650,2),0)</f>
        <v>550.04</v>
      </c>
      <c r="R3650" t="s">
        <v>8368</v>
      </c>
      <c r="S3650" s="12">
        <f t="shared" ref="S3650:S3713" si="339">(((J3650/60)/60)/24)+DATE(1970,1,1)</f>
        <v>41887.292187500003</v>
      </c>
      <c r="T3650" s="13">
        <f t="shared" ref="T3650:T3713" si="340">(((I3650/60)/60)/24)+DATE(1970,1,1)</f>
        <v>41917.292187500003</v>
      </c>
      <c r="U3650">
        <f t="shared" ref="U3650:U3713" si="341">YEAR(S3650)</f>
        <v>2014</v>
      </c>
    </row>
    <row r="3651" spans="1:21" ht="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 s="9">
        <f t="shared" si="337"/>
        <v>104</v>
      </c>
      <c r="Q3651">
        <f t="shared" si="338"/>
        <v>97.5</v>
      </c>
      <c r="R3651" t="s">
        <v>8359</v>
      </c>
      <c r="S3651" s="12">
        <f t="shared" si="339"/>
        <v>41780.712893518517</v>
      </c>
      <c r="T3651" s="13">
        <f t="shared" si="340"/>
        <v>41806.712893518517</v>
      </c>
      <c r="U3651">
        <f t="shared" si="341"/>
        <v>2014</v>
      </c>
    </row>
    <row r="3652" spans="1:21" ht="60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 s="9">
        <f t="shared" si="337"/>
        <v>100</v>
      </c>
      <c r="Q3652">
        <f t="shared" si="338"/>
        <v>29.41</v>
      </c>
      <c r="R3652" t="s">
        <v>8359</v>
      </c>
      <c r="S3652" s="12">
        <f t="shared" si="339"/>
        <v>42381.478981481487</v>
      </c>
      <c r="T3652" s="13">
        <f t="shared" si="340"/>
        <v>42402.478981481487</v>
      </c>
      <c r="U3652">
        <f t="shared" si="341"/>
        <v>2016</v>
      </c>
    </row>
    <row r="3653" spans="1:21" ht="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 s="9">
        <f t="shared" si="337"/>
        <v>104</v>
      </c>
      <c r="Q3653">
        <f t="shared" si="338"/>
        <v>57.78</v>
      </c>
      <c r="R3653" t="s">
        <v>8359</v>
      </c>
      <c r="S3653" s="12">
        <f t="shared" si="339"/>
        <v>41828.646319444444</v>
      </c>
      <c r="T3653" s="13">
        <f t="shared" si="340"/>
        <v>41861.665972222225</v>
      </c>
      <c r="U3653">
        <f t="shared" si="341"/>
        <v>2014</v>
      </c>
    </row>
    <row r="3654" spans="1:21" ht="60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 s="9">
        <f t="shared" si="337"/>
        <v>251</v>
      </c>
      <c r="Q3654">
        <f t="shared" si="338"/>
        <v>44.24</v>
      </c>
      <c r="R3654" t="s">
        <v>8359</v>
      </c>
      <c r="S3654" s="12">
        <f t="shared" si="339"/>
        <v>42596.644699074073</v>
      </c>
      <c r="T3654" s="13">
        <f t="shared" si="340"/>
        <v>42607.165972222225</v>
      </c>
      <c r="U3654">
        <f t="shared" si="341"/>
        <v>2016</v>
      </c>
    </row>
    <row r="3655" spans="1:21" ht="60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 s="9">
        <f t="shared" si="337"/>
        <v>101</v>
      </c>
      <c r="Q3655">
        <f t="shared" si="338"/>
        <v>60.91</v>
      </c>
      <c r="R3655" t="s">
        <v>8360</v>
      </c>
      <c r="S3655" s="12">
        <f t="shared" si="339"/>
        <v>42191.363506944443</v>
      </c>
      <c r="T3655" s="13">
        <f t="shared" si="340"/>
        <v>42221.363506944443</v>
      </c>
      <c r="U3655">
        <f t="shared" si="341"/>
        <v>2015</v>
      </c>
    </row>
    <row r="3656" spans="1:21" ht="60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 s="9">
        <f t="shared" si="337"/>
        <v>174</v>
      </c>
      <c r="Q3656">
        <f t="shared" si="338"/>
        <v>68.84</v>
      </c>
      <c r="R3656" t="s">
        <v>8360</v>
      </c>
      <c r="S3656" s="12">
        <f t="shared" si="339"/>
        <v>42440.416504629626</v>
      </c>
      <c r="T3656" s="13">
        <f t="shared" si="340"/>
        <v>42463.708333333328</v>
      </c>
      <c r="U3656">
        <f t="shared" si="341"/>
        <v>2016</v>
      </c>
    </row>
    <row r="3657" spans="1:21" ht="60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 s="9">
        <f t="shared" si="337"/>
        <v>116</v>
      </c>
      <c r="Q3657">
        <f t="shared" si="338"/>
        <v>73.58</v>
      </c>
      <c r="R3657" t="s">
        <v>8361</v>
      </c>
      <c r="S3657" s="12">
        <f t="shared" si="339"/>
        <v>42173.803217592591</v>
      </c>
      <c r="T3657" s="13">
        <f t="shared" si="340"/>
        <v>42203.290972222225</v>
      </c>
      <c r="U3657">
        <f t="shared" si="341"/>
        <v>2015</v>
      </c>
    </row>
    <row r="3658" spans="1:21" ht="60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 s="9">
        <f t="shared" si="337"/>
        <v>106</v>
      </c>
      <c r="Q3658">
        <f t="shared" si="338"/>
        <v>115.02</v>
      </c>
      <c r="R3658" t="s">
        <v>8361</v>
      </c>
      <c r="S3658" s="12">
        <f t="shared" si="339"/>
        <v>42737.910138888896</v>
      </c>
      <c r="T3658" s="13">
        <f t="shared" si="340"/>
        <v>42767.957638888889</v>
      </c>
      <c r="U3658">
        <f t="shared" si="341"/>
        <v>2017</v>
      </c>
    </row>
    <row r="3659" spans="1:21" ht="60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 s="9">
        <f t="shared" si="337"/>
        <v>111</v>
      </c>
      <c r="Q3659">
        <f t="shared" si="338"/>
        <v>110.75</v>
      </c>
      <c r="R3659" t="s">
        <v>8360</v>
      </c>
      <c r="S3659" s="12">
        <f t="shared" si="339"/>
        <v>42499.629849537043</v>
      </c>
      <c r="T3659" s="13">
        <f t="shared" si="340"/>
        <v>42522.904166666667</v>
      </c>
      <c r="U3659">
        <f t="shared" si="341"/>
        <v>2016</v>
      </c>
    </row>
    <row r="3660" spans="1:21" ht="30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 s="9">
        <f t="shared" si="337"/>
        <v>101</v>
      </c>
      <c r="Q3660">
        <f t="shared" si="338"/>
        <v>75.5</v>
      </c>
      <c r="R3660" t="s">
        <v>8360</v>
      </c>
      <c r="S3660" s="12">
        <f t="shared" si="339"/>
        <v>41775.858564814815</v>
      </c>
      <c r="T3660" s="13">
        <f t="shared" si="340"/>
        <v>41822.165972222225</v>
      </c>
      <c r="U3660">
        <f t="shared" si="341"/>
        <v>2014</v>
      </c>
    </row>
    <row r="3661" spans="1:21" ht="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 s="9">
        <f t="shared" si="337"/>
        <v>102</v>
      </c>
      <c r="Q3661">
        <f t="shared" si="338"/>
        <v>235.46</v>
      </c>
      <c r="R3661" t="s">
        <v>8360</v>
      </c>
      <c r="S3661" s="12">
        <f t="shared" si="339"/>
        <v>42055.277199074073</v>
      </c>
      <c r="T3661" s="13">
        <f t="shared" si="340"/>
        <v>42082.610416666663</v>
      </c>
      <c r="U3661">
        <f t="shared" si="341"/>
        <v>2015</v>
      </c>
    </row>
    <row r="3662" spans="1:21" ht="60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 s="9">
        <f t="shared" si="337"/>
        <v>100</v>
      </c>
      <c r="Q3662">
        <f t="shared" si="338"/>
        <v>11.36</v>
      </c>
      <c r="R3662" t="s">
        <v>8359</v>
      </c>
      <c r="S3662" s="12">
        <f t="shared" si="339"/>
        <v>41971.881076388891</v>
      </c>
      <c r="T3662" s="13">
        <f t="shared" si="340"/>
        <v>41996.881076388891</v>
      </c>
      <c r="U3662">
        <f t="shared" si="341"/>
        <v>2014</v>
      </c>
    </row>
    <row r="3663" spans="1:21" ht="60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 s="9">
        <f t="shared" si="337"/>
        <v>111</v>
      </c>
      <c r="Q3663">
        <f t="shared" si="338"/>
        <v>92.5</v>
      </c>
      <c r="R3663" t="s">
        <v>8360</v>
      </c>
      <c r="S3663" s="12">
        <f t="shared" si="339"/>
        <v>42447.896666666667</v>
      </c>
      <c r="T3663" s="13">
        <f t="shared" si="340"/>
        <v>42470.166666666672</v>
      </c>
      <c r="U3663">
        <f t="shared" si="341"/>
        <v>2016</v>
      </c>
    </row>
    <row r="3664" spans="1:21" ht="60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 s="9">
        <f t="shared" si="337"/>
        <v>101</v>
      </c>
      <c r="Q3664">
        <f t="shared" si="338"/>
        <v>202.85</v>
      </c>
      <c r="R3664" t="s">
        <v>8361</v>
      </c>
      <c r="S3664" s="12">
        <f t="shared" si="339"/>
        <v>42064.220069444447</v>
      </c>
      <c r="T3664" s="13">
        <f t="shared" si="340"/>
        <v>42094.178402777776</v>
      </c>
      <c r="U3664">
        <f t="shared" si="341"/>
        <v>2015</v>
      </c>
    </row>
    <row r="3665" spans="1:21" ht="60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 s="9">
        <f t="shared" si="337"/>
        <v>104</v>
      </c>
      <c r="Q3665">
        <f t="shared" si="338"/>
        <v>26</v>
      </c>
      <c r="R3665" t="s">
        <v>8359</v>
      </c>
      <c r="S3665" s="12">
        <f t="shared" si="339"/>
        <v>42665.451736111107</v>
      </c>
      <c r="T3665" s="13">
        <f t="shared" si="340"/>
        <v>42725.493402777778</v>
      </c>
      <c r="U3665">
        <f t="shared" si="341"/>
        <v>2016</v>
      </c>
    </row>
    <row r="3666" spans="1:21" ht="60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 s="9">
        <f t="shared" si="337"/>
        <v>109</v>
      </c>
      <c r="Q3666">
        <f t="shared" si="338"/>
        <v>46.05</v>
      </c>
      <c r="R3666" t="s">
        <v>8359</v>
      </c>
      <c r="S3666" s="12">
        <f t="shared" si="339"/>
        <v>42523.248715277776</v>
      </c>
      <c r="T3666" s="13">
        <f t="shared" si="340"/>
        <v>42537.248715277776</v>
      </c>
      <c r="U3666">
        <f t="shared" si="341"/>
        <v>2016</v>
      </c>
    </row>
    <row r="3667" spans="1:21" ht="60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 s="9">
        <f t="shared" si="337"/>
        <v>115</v>
      </c>
      <c r="Q3667">
        <f t="shared" si="338"/>
        <v>51</v>
      </c>
      <c r="R3667" t="s">
        <v>8359</v>
      </c>
      <c r="S3667" s="12">
        <f t="shared" si="339"/>
        <v>42294.808124999996</v>
      </c>
      <c r="T3667" s="13">
        <f t="shared" si="340"/>
        <v>42305.829166666663</v>
      </c>
      <c r="U3667">
        <f t="shared" si="341"/>
        <v>2015</v>
      </c>
    </row>
    <row r="3668" spans="1:21" ht="30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 s="9">
        <f t="shared" si="337"/>
        <v>100</v>
      </c>
      <c r="Q3668">
        <f t="shared" si="338"/>
        <v>31.58</v>
      </c>
      <c r="R3668" t="s">
        <v>8360</v>
      </c>
      <c r="S3668" s="12">
        <f t="shared" si="339"/>
        <v>41822.90488425926</v>
      </c>
      <c r="T3668" s="13">
        <f t="shared" si="340"/>
        <v>41844.291666666664</v>
      </c>
      <c r="U3668">
        <f t="shared" si="341"/>
        <v>2014</v>
      </c>
    </row>
    <row r="3669" spans="1:21" ht="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 s="9">
        <f t="shared" si="337"/>
        <v>103</v>
      </c>
      <c r="Q3669">
        <f t="shared" si="338"/>
        <v>53.36</v>
      </c>
      <c r="R3669" t="s">
        <v>8360</v>
      </c>
      <c r="S3669" s="12">
        <f t="shared" si="339"/>
        <v>42173.970127314817</v>
      </c>
      <c r="T3669" s="13">
        <f t="shared" si="340"/>
        <v>42203.970127314817</v>
      </c>
      <c r="U3669">
        <f t="shared" si="341"/>
        <v>2015</v>
      </c>
    </row>
    <row r="3670" spans="1:21" ht="60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 s="9">
        <f t="shared" si="337"/>
        <v>104</v>
      </c>
      <c r="Q3670">
        <f t="shared" si="338"/>
        <v>36.96</v>
      </c>
      <c r="R3670" t="s">
        <v>8360</v>
      </c>
      <c r="S3670" s="12">
        <f t="shared" si="339"/>
        <v>42185.556157407409</v>
      </c>
      <c r="T3670" s="13">
        <f t="shared" si="340"/>
        <v>42208.772916666669</v>
      </c>
      <c r="U3670">
        <f t="shared" si="341"/>
        <v>2015</v>
      </c>
    </row>
    <row r="3671" spans="1:21" ht="60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 s="9">
        <f t="shared" si="337"/>
        <v>138</v>
      </c>
      <c r="Q3671">
        <f t="shared" si="338"/>
        <v>81.290000000000006</v>
      </c>
      <c r="R3671" t="s">
        <v>8360</v>
      </c>
      <c r="S3671" s="12">
        <f t="shared" si="339"/>
        <v>42136.675196759257</v>
      </c>
      <c r="T3671" s="13">
        <f t="shared" si="340"/>
        <v>42166.675196759257</v>
      </c>
      <c r="U3671">
        <f t="shared" si="341"/>
        <v>2015</v>
      </c>
    </row>
    <row r="3672" spans="1:21" ht="60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 s="9">
        <f t="shared" si="337"/>
        <v>110</v>
      </c>
      <c r="Q3672">
        <f t="shared" si="338"/>
        <v>20.079999999999998</v>
      </c>
      <c r="R3672" t="s">
        <v>8359</v>
      </c>
      <c r="S3672" s="12">
        <f t="shared" si="339"/>
        <v>42142.514016203699</v>
      </c>
      <c r="T3672" s="13">
        <f t="shared" si="340"/>
        <v>42155.958333333328</v>
      </c>
      <c r="U3672">
        <f t="shared" si="341"/>
        <v>2015</v>
      </c>
    </row>
    <row r="3673" spans="1:21" ht="60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 s="9">
        <f t="shared" si="337"/>
        <v>101</v>
      </c>
      <c r="Q3673">
        <f t="shared" si="338"/>
        <v>88.25</v>
      </c>
      <c r="R3673" t="s">
        <v>8360</v>
      </c>
      <c r="S3673" s="12">
        <f t="shared" si="339"/>
        <v>41820.62809027778</v>
      </c>
      <c r="T3673" s="13">
        <f t="shared" si="340"/>
        <v>41841.165972222225</v>
      </c>
      <c r="U3673">
        <f t="shared" si="341"/>
        <v>2014</v>
      </c>
    </row>
    <row r="3674" spans="1:21" ht="60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 s="9">
        <f t="shared" si="337"/>
        <v>102</v>
      </c>
      <c r="Q3674">
        <f t="shared" si="338"/>
        <v>53.44</v>
      </c>
      <c r="R3674" t="s">
        <v>8360</v>
      </c>
      <c r="S3674" s="12">
        <f t="shared" si="339"/>
        <v>41878.946574074071</v>
      </c>
      <c r="T3674" s="13">
        <f t="shared" si="340"/>
        <v>41908.946574074071</v>
      </c>
      <c r="U3674">
        <f t="shared" si="341"/>
        <v>2014</v>
      </c>
    </row>
    <row r="3675" spans="1:21" ht="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 s="9">
        <f t="shared" si="337"/>
        <v>114</v>
      </c>
      <c r="Q3675">
        <f t="shared" si="338"/>
        <v>39.869999999999997</v>
      </c>
      <c r="R3675" t="s">
        <v>8360</v>
      </c>
      <c r="S3675" s="12">
        <f t="shared" si="339"/>
        <v>41914.295104166667</v>
      </c>
      <c r="T3675" s="13">
        <f t="shared" si="340"/>
        <v>41948.536111111112</v>
      </c>
      <c r="U3675">
        <f t="shared" si="341"/>
        <v>2014</v>
      </c>
    </row>
    <row r="3676" spans="1:21" ht="60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 s="9">
        <f t="shared" si="337"/>
        <v>100</v>
      </c>
      <c r="Q3676">
        <f t="shared" si="338"/>
        <v>145.16</v>
      </c>
      <c r="R3676" t="s">
        <v>8360</v>
      </c>
      <c r="S3676" s="12">
        <f t="shared" si="339"/>
        <v>42556.873020833329</v>
      </c>
      <c r="T3676" s="13">
        <f t="shared" si="340"/>
        <v>42616.873020833329</v>
      </c>
      <c r="U3676">
        <f t="shared" si="341"/>
        <v>2016</v>
      </c>
    </row>
    <row r="3677" spans="1:21" ht="60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 s="9">
        <f t="shared" si="337"/>
        <v>140</v>
      </c>
      <c r="Q3677">
        <f t="shared" si="338"/>
        <v>23.33</v>
      </c>
      <c r="R3677" t="s">
        <v>8359</v>
      </c>
      <c r="S3677" s="12">
        <f t="shared" si="339"/>
        <v>42493.597013888888</v>
      </c>
      <c r="T3677" s="13">
        <f t="shared" si="340"/>
        <v>42505.958333333328</v>
      </c>
      <c r="U3677">
        <f t="shared" si="341"/>
        <v>2016</v>
      </c>
    </row>
    <row r="3678" spans="1:21" ht="60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 s="9">
        <f t="shared" si="337"/>
        <v>129</v>
      </c>
      <c r="Q3678">
        <f t="shared" si="338"/>
        <v>64.38</v>
      </c>
      <c r="R3678" t="s">
        <v>8359</v>
      </c>
      <c r="S3678" s="12">
        <f t="shared" si="339"/>
        <v>41876.815787037034</v>
      </c>
      <c r="T3678" s="13">
        <f t="shared" si="340"/>
        <v>41894.815787037034</v>
      </c>
      <c r="U3678">
        <f t="shared" si="341"/>
        <v>2014</v>
      </c>
    </row>
    <row r="3679" spans="1:21" ht="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 s="9">
        <f t="shared" si="337"/>
        <v>103</v>
      </c>
      <c r="Q3679">
        <f t="shared" si="338"/>
        <v>62.05</v>
      </c>
      <c r="R3679" t="s">
        <v>8362</v>
      </c>
      <c r="S3679" s="12">
        <f t="shared" si="339"/>
        <v>41802.574282407404</v>
      </c>
      <c r="T3679" s="13">
        <f t="shared" si="340"/>
        <v>41823.165972222225</v>
      </c>
      <c r="U3679">
        <f t="shared" si="341"/>
        <v>2014</v>
      </c>
    </row>
    <row r="3680" spans="1:21" ht="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 s="9">
        <f t="shared" si="337"/>
        <v>103</v>
      </c>
      <c r="Q3680">
        <f t="shared" si="338"/>
        <v>66.13</v>
      </c>
      <c r="R3680" t="s">
        <v>8360</v>
      </c>
      <c r="S3680" s="12">
        <f t="shared" si="339"/>
        <v>42120.531226851846</v>
      </c>
      <c r="T3680" s="13">
        <f t="shared" si="340"/>
        <v>42155.531226851846</v>
      </c>
      <c r="U3680">
        <f t="shared" si="341"/>
        <v>2015</v>
      </c>
    </row>
    <row r="3681" spans="1:21" ht="60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 s="9">
        <f t="shared" si="337"/>
        <v>110</v>
      </c>
      <c r="Q3681">
        <f t="shared" si="338"/>
        <v>73.400000000000006</v>
      </c>
      <c r="R3681" t="s">
        <v>8360</v>
      </c>
      <c r="S3681" s="12">
        <f t="shared" si="339"/>
        <v>41786.761354166665</v>
      </c>
      <c r="T3681" s="13">
        <f t="shared" si="340"/>
        <v>41821.207638888889</v>
      </c>
      <c r="U3681">
        <f t="shared" si="341"/>
        <v>2014</v>
      </c>
    </row>
    <row r="3682" spans="1:21" ht="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 s="9">
        <f t="shared" si="337"/>
        <v>113</v>
      </c>
      <c r="Q3682">
        <f t="shared" si="338"/>
        <v>99.5</v>
      </c>
      <c r="R3682" t="s">
        <v>8360</v>
      </c>
      <c r="S3682" s="12">
        <f t="shared" si="339"/>
        <v>42627.454097222217</v>
      </c>
      <c r="T3682" s="13">
        <f t="shared" si="340"/>
        <v>42648.454097222217</v>
      </c>
      <c r="U3682">
        <f t="shared" si="341"/>
        <v>2016</v>
      </c>
    </row>
    <row r="3683" spans="1:21" ht="60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 s="9">
        <f t="shared" si="337"/>
        <v>112</v>
      </c>
      <c r="Q3683">
        <f t="shared" si="338"/>
        <v>62.17</v>
      </c>
      <c r="R3683" t="s">
        <v>8360</v>
      </c>
      <c r="S3683" s="12">
        <f t="shared" si="339"/>
        <v>42374.651504629626</v>
      </c>
      <c r="T3683" s="13">
        <f t="shared" si="340"/>
        <v>42384.651504629626</v>
      </c>
      <c r="U3683">
        <f t="shared" si="341"/>
        <v>2016</v>
      </c>
    </row>
    <row r="3684" spans="1:21" ht="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 s="9">
        <f t="shared" si="337"/>
        <v>139</v>
      </c>
      <c r="Q3684">
        <f t="shared" si="338"/>
        <v>62.33</v>
      </c>
      <c r="R3684" t="s">
        <v>8360</v>
      </c>
      <c r="S3684" s="12">
        <f t="shared" si="339"/>
        <v>41772.685393518521</v>
      </c>
      <c r="T3684" s="13">
        <f t="shared" si="340"/>
        <v>41806.290972222225</v>
      </c>
      <c r="U3684">
        <f t="shared" si="341"/>
        <v>2014</v>
      </c>
    </row>
    <row r="3685" spans="1:21" ht="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 s="9">
        <f t="shared" si="337"/>
        <v>111</v>
      </c>
      <c r="Q3685">
        <f t="shared" si="338"/>
        <v>58.79</v>
      </c>
      <c r="R3685" t="s">
        <v>8360</v>
      </c>
      <c r="S3685" s="12">
        <f t="shared" si="339"/>
        <v>42633.116851851853</v>
      </c>
      <c r="T3685" s="13">
        <f t="shared" si="340"/>
        <v>42663.116851851853</v>
      </c>
      <c r="U3685">
        <f t="shared" si="341"/>
        <v>2016</v>
      </c>
    </row>
    <row r="3686" spans="1:21" ht="60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 s="9">
        <f t="shared" si="337"/>
        <v>139</v>
      </c>
      <c r="Q3686">
        <f t="shared" si="338"/>
        <v>45.35</v>
      </c>
      <c r="R3686" t="s">
        <v>8359</v>
      </c>
      <c r="S3686" s="12">
        <f t="shared" si="339"/>
        <v>42219.180393518516</v>
      </c>
      <c r="T3686" s="13">
        <f t="shared" si="340"/>
        <v>42249.180393518516</v>
      </c>
      <c r="U3686">
        <f t="shared" si="341"/>
        <v>2015</v>
      </c>
    </row>
    <row r="3687" spans="1:21" ht="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 s="9">
        <f t="shared" si="337"/>
        <v>106</v>
      </c>
      <c r="Q3687">
        <f t="shared" si="338"/>
        <v>41.94</v>
      </c>
      <c r="R3687" t="s">
        <v>8361</v>
      </c>
      <c r="S3687" s="12">
        <f t="shared" si="339"/>
        <v>41753.593275462961</v>
      </c>
      <c r="T3687" s="13">
        <f t="shared" si="340"/>
        <v>41778.875</v>
      </c>
      <c r="U3687">
        <f t="shared" si="341"/>
        <v>2014</v>
      </c>
    </row>
    <row r="3688" spans="1:21" ht="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 s="9">
        <f t="shared" si="337"/>
        <v>101</v>
      </c>
      <c r="Q3688">
        <f t="shared" si="338"/>
        <v>59.17</v>
      </c>
      <c r="R3688" t="s">
        <v>8359</v>
      </c>
      <c r="S3688" s="12">
        <f t="shared" si="339"/>
        <v>42230.662731481483</v>
      </c>
      <c r="T3688" s="13">
        <f t="shared" si="340"/>
        <v>42245.165972222225</v>
      </c>
      <c r="U3688">
        <f t="shared" si="341"/>
        <v>2015</v>
      </c>
    </row>
    <row r="3689" spans="1:21" ht="60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 s="9">
        <f t="shared" si="337"/>
        <v>100</v>
      </c>
      <c r="Q3689">
        <f t="shared" si="338"/>
        <v>200.49</v>
      </c>
      <c r="R3689" t="s">
        <v>8361</v>
      </c>
      <c r="S3689" s="12">
        <f t="shared" si="339"/>
        <v>41787.218229166669</v>
      </c>
      <c r="T3689" s="13">
        <f t="shared" si="340"/>
        <v>41817.218229166669</v>
      </c>
      <c r="U3689">
        <f t="shared" si="341"/>
        <v>2014</v>
      </c>
    </row>
    <row r="3690" spans="1:21" ht="60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 s="9">
        <f t="shared" si="337"/>
        <v>109</v>
      </c>
      <c r="Q3690">
        <f t="shared" si="338"/>
        <v>83.97</v>
      </c>
      <c r="R3690" t="s">
        <v>8360</v>
      </c>
      <c r="S3690" s="12">
        <f t="shared" si="339"/>
        <v>41829.787083333329</v>
      </c>
      <c r="T3690" s="13">
        <f t="shared" si="340"/>
        <v>41859.787083333329</v>
      </c>
      <c r="U3690">
        <f t="shared" si="341"/>
        <v>2014</v>
      </c>
    </row>
    <row r="3691" spans="1:21" ht="60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 s="9">
        <f t="shared" si="337"/>
        <v>118</v>
      </c>
      <c r="Q3691">
        <f t="shared" si="338"/>
        <v>57.26</v>
      </c>
      <c r="R3691" t="s">
        <v>8360</v>
      </c>
      <c r="S3691" s="12">
        <f t="shared" si="339"/>
        <v>42147.826840277776</v>
      </c>
      <c r="T3691" s="13">
        <f t="shared" si="340"/>
        <v>42176.934027777781</v>
      </c>
      <c r="U3691">
        <f t="shared" si="341"/>
        <v>2015</v>
      </c>
    </row>
    <row r="3692" spans="1:21" ht="60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 s="9">
        <f t="shared" si="337"/>
        <v>120</v>
      </c>
      <c r="Q3692">
        <f t="shared" si="338"/>
        <v>58.06</v>
      </c>
      <c r="R3692" t="s">
        <v>8360</v>
      </c>
      <c r="S3692" s="12">
        <f t="shared" si="339"/>
        <v>41940.598182870373</v>
      </c>
      <c r="T3692" s="13">
        <f t="shared" si="340"/>
        <v>41970.639849537038</v>
      </c>
      <c r="U3692">
        <f t="shared" si="341"/>
        <v>2014</v>
      </c>
    </row>
    <row r="3693" spans="1:21" ht="30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 s="9">
        <f t="shared" si="337"/>
        <v>128</v>
      </c>
      <c r="Q3693">
        <f t="shared" si="338"/>
        <v>186.8</v>
      </c>
      <c r="R3693" t="s">
        <v>8368</v>
      </c>
      <c r="S3693" s="12">
        <f t="shared" si="339"/>
        <v>42020.700567129628</v>
      </c>
      <c r="T3693" s="13">
        <f t="shared" si="340"/>
        <v>42065.207638888889</v>
      </c>
      <c r="U3693">
        <f t="shared" si="341"/>
        <v>2015</v>
      </c>
    </row>
    <row r="3694" spans="1:21" ht="30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 s="9">
        <f t="shared" si="337"/>
        <v>126</v>
      </c>
      <c r="Q3694">
        <f t="shared" si="338"/>
        <v>74.12</v>
      </c>
      <c r="R3694" t="s">
        <v>8360</v>
      </c>
      <c r="S3694" s="12">
        <f t="shared" si="339"/>
        <v>41891.96503472222</v>
      </c>
      <c r="T3694" s="13">
        <f t="shared" si="340"/>
        <v>41901</v>
      </c>
      <c r="U3694">
        <f t="shared" si="341"/>
        <v>2014</v>
      </c>
    </row>
    <row r="3695" spans="1:21" ht="60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 s="9">
        <f t="shared" si="337"/>
        <v>129</v>
      </c>
      <c r="Q3695">
        <f t="shared" si="338"/>
        <v>30.71</v>
      </c>
      <c r="R3695" t="s">
        <v>8359</v>
      </c>
      <c r="S3695" s="12">
        <f t="shared" si="339"/>
        <v>42309.191307870366</v>
      </c>
      <c r="T3695" s="13">
        <f t="shared" si="340"/>
        <v>42338.9375</v>
      </c>
      <c r="U3695">
        <f t="shared" si="341"/>
        <v>2015</v>
      </c>
    </row>
    <row r="3696" spans="1:21" ht="60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 s="9">
        <f t="shared" si="337"/>
        <v>107</v>
      </c>
      <c r="Q3696">
        <f t="shared" si="338"/>
        <v>62.67</v>
      </c>
      <c r="R3696" t="s">
        <v>8360</v>
      </c>
      <c r="S3696" s="12">
        <f t="shared" si="339"/>
        <v>42490.133877314816</v>
      </c>
      <c r="T3696" s="13">
        <f t="shared" si="340"/>
        <v>42527.083333333328</v>
      </c>
      <c r="U3696">
        <f t="shared" si="341"/>
        <v>2016</v>
      </c>
    </row>
    <row r="3697" spans="1:21" ht="60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 s="9">
        <f t="shared" si="337"/>
        <v>100</v>
      </c>
      <c r="Q3697">
        <f t="shared" si="338"/>
        <v>121.36</v>
      </c>
      <c r="R3697" t="s">
        <v>8360</v>
      </c>
      <c r="S3697" s="12">
        <f t="shared" si="339"/>
        <v>41995.870486111111</v>
      </c>
      <c r="T3697" s="13">
        <f t="shared" si="340"/>
        <v>42015.870486111111</v>
      </c>
      <c r="U3697">
        <f t="shared" si="341"/>
        <v>2014</v>
      </c>
    </row>
    <row r="3698" spans="1:21" ht="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 s="9">
        <f t="shared" si="337"/>
        <v>155</v>
      </c>
      <c r="Q3698">
        <f t="shared" si="338"/>
        <v>39.74</v>
      </c>
      <c r="R3698" t="s">
        <v>8360</v>
      </c>
      <c r="S3698" s="12">
        <f t="shared" si="339"/>
        <v>41988.617083333331</v>
      </c>
      <c r="T3698" s="13">
        <f t="shared" si="340"/>
        <v>42048.617083333331</v>
      </c>
      <c r="U3698">
        <f t="shared" si="341"/>
        <v>2014</v>
      </c>
    </row>
    <row r="3699" spans="1:21" ht="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 s="9">
        <f t="shared" si="337"/>
        <v>108</v>
      </c>
      <c r="Q3699">
        <f t="shared" si="338"/>
        <v>72</v>
      </c>
      <c r="R3699" t="s">
        <v>8360</v>
      </c>
      <c r="S3699" s="12">
        <f t="shared" si="339"/>
        <v>42479.465833333335</v>
      </c>
      <c r="T3699" s="13">
        <f t="shared" si="340"/>
        <v>42500.465833333335</v>
      </c>
      <c r="U3699">
        <f t="shared" si="341"/>
        <v>2016</v>
      </c>
    </row>
    <row r="3700" spans="1:21" ht="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 s="9">
        <f t="shared" si="337"/>
        <v>111</v>
      </c>
      <c r="Q3700">
        <f t="shared" si="338"/>
        <v>40.630000000000003</v>
      </c>
      <c r="R3700" t="s">
        <v>8361</v>
      </c>
      <c r="S3700" s="12">
        <f t="shared" si="339"/>
        <v>42401.806562500002</v>
      </c>
      <c r="T3700" s="13">
        <f t="shared" si="340"/>
        <v>42431.806562500002</v>
      </c>
      <c r="U3700">
        <f t="shared" si="341"/>
        <v>2016</v>
      </c>
    </row>
    <row r="3701" spans="1:21" ht="60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 s="9">
        <f t="shared" si="337"/>
        <v>101</v>
      </c>
      <c r="Q3701">
        <f t="shared" si="338"/>
        <v>63</v>
      </c>
      <c r="R3701" t="s">
        <v>8360</v>
      </c>
      <c r="S3701" s="12">
        <f t="shared" si="339"/>
        <v>41897.602037037039</v>
      </c>
      <c r="T3701" s="13">
        <f t="shared" si="340"/>
        <v>41927.602037037039</v>
      </c>
      <c r="U3701">
        <f t="shared" si="341"/>
        <v>2014</v>
      </c>
    </row>
    <row r="3702" spans="1:21" ht="30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 s="9">
        <f t="shared" si="337"/>
        <v>121</v>
      </c>
      <c r="Q3702">
        <f t="shared" si="338"/>
        <v>33.67</v>
      </c>
      <c r="R3702" t="s">
        <v>8359</v>
      </c>
      <c r="S3702" s="12">
        <f t="shared" si="339"/>
        <v>41882.585648148146</v>
      </c>
      <c r="T3702" s="13">
        <f t="shared" si="340"/>
        <v>41912.666666666664</v>
      </c>
      <c r="U3702">
        <f t="shared" si="341"/>
        <v>2014</v>
      </c>
    </row>
    <row r="3703" spans="1:21" ht="60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 s="9">
        <f t="shared" si="337"/>
        <v>100</v>
      </c>
      <c r="Q3703">
        <f t="shared" si="338"/>
        <v>38.590000000000003</v>
      </c>
      <c r="R3703" t="s">
        <v>8360</v>
      </c>
      <c r="S3703" s="12">
        <f t="shared" si="339"/>
        <v>42129.541585648149</v>
      </c>
      <c r="T3703" s="13">
        <f t="shared" si="340"/>
        <v>42159.541585648149</v>
      </c>
      <c r="U3703">
        <f t="shared" si="341"/>
        <v>2015</v>
      </c>
    </row>
    <row r="3704" spans="1:21" ht="60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 s="9">
        <f t="shared" si="337"/>
        <v>109</v>
      </c>
      <c r="Q3704">
        <f t="shared" si="338"/>
        <v>155.94999999999999</v>
      </c>
      <c r="R3704" t="s">
        <v>8360</v>
      </c>
      <c r="S3704" s="12">
        <f t="shared" si="339"/>
        <v>42524.53800925926</v>
      </c>
      <c r="T3704" s="13">
        <f t="shared" si="340"/>
        <v>42561.957638888889</v>
      </c>
      <c r="U3704">
        <f t="shared" si="341"/>
        <v>2016</v>
      </c>
    </row>
    <row r="3705" spans="1:21" ht="60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 s="9">
        <f t="shared" si="337"/>
        <v>123</v>
      </c>
      <c r="Q3705">
        <f t="shared" si="338"/>
        <v>43.2</v>
      </c>
      <c r="R3705" t="s">
        <v>8360</v>
      </c>
      <c r="S3705" s="12">
        <f t="shared" si="339"/>
        <v>42556.504490740743</v>
      </c>
      <c r="T3705" s="13">
        <f t="shared" si="340"/>
        <v>42595.290972222225</v>
      </c>
      <c r="U3705">
        <f t="shared" si="341"/>
        <v>2016</v>
      </c>
    </row>
    <row r="3706" spans="1:21" ht="60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 s="9">
        <f t="shared" si="337"/>
        <v>136</v>
      </c>
      <c r="Q3706">
        <f t="shared" si="338"/>
        <v>15.15</v>
      </c>
      <c r="R3706" t="s">
        <v>8359</v>
      </c>
      <c r="S3706" s="12">
        <f t="shared" si="339"/>
        <v>42461.689745370371</v>
      </c>
      <c r="T3706" s="13">
        <f t="shared" si="340"/>
        <v>42521.689745370371</v>
      </c>
      <c r="U3706">
        <f t="shared" si="341"/>
        <v>2016</v>
      </c>
    </row>
    <row r="3707" spans="1:21" ht="60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 s="9">
        <f t="shared" si="337"/>
        <v>103</v>
      </c>
      <c r="Q3707">
        <f t="shared" si="338"/>
        <v>83.57</v>
      </c>
      <c r="R3707" t="s">
        <v>8360</v>
      </c>
      <c r="S3707" s="12">
        <f t="shared" si="339"/>
        <v>41792.542986111112</v>
      </c>
      <c r="T3707" s="13">
        <f t="shared" si="340"/>
        <v>41813.75</v>
      </c>
      <c r="U3707">
        <f t="shared" si="341"/>
        <v>2014</v>
      </c>
    </row>
    <row r="3708" spans="1:21" ht="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 s="9">
        <f t="shared" si="337"/>
        <v>121</v>
      </c>
      <c r="Q3708">
        <f t="shared" si="338"/>
        <v>140</v>
      </c>
      <c r="R3708" t="s">
        <v>8360</v>
      </c>
      <c r="S3708" s="12">
        <f t="shared" si="339"/>
        <v>41879.913761574076</v>
      </c>
      <c r="T3708" s="13">
        <f t="shared" si="340"/>
        <v>41894.913761574076</v>
      </c>
      <c r="U3708">
        <f t="shared" si="341"/>
        <v>2014</v>
      </c>
    </row>
    <row r="3709" spans="1:21" ht="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 s="9">
        <f t="shared" si="337"/>
        <v>186</v>
      </c>
      <c r="Q3709">
        <f t="shared" si="338"/>
        <v>80.87</v>
      </c>
      <c r="R3709" t="s">
        <v>8360</v>
      </c>
      <c r="S3709" s="12">
        <f t="shared" si="339"/>
        <v>42552.048356481479</v>
      </c>
      <c r="T3709" s="13">
        <f t="shared" si="340"/>
        <v>42573.226388888885</v>
      </c>
      <c r="U3709">
        <f t="shared" si="341"/>
        <v>2016</v>
      </c>
    </row>
    <row r="3710" spans="1:21" ht="60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 s="9">
        <f t="shared" si="337"/>
        <v>300</v>
      </c>
      <c r="Q3710">
        <f t="shared" si="338"/>
        <v>53.85</v>
      </c>
      <c r="R3710" t="s">
        <v>8359</v>
      </c>
      <c r="S3710" s="12">
        <f t="shared" si="339"/>
        <v>41810.142199074071</v>
      </c>
      <c r="T3710" s="13">
        <f t="shared" si="340"/>
        <v>41824.142199074071</v>
      </c>
      <c r="U3710">
        <f t="shared" si="341"/>
        <v>2014</v>
      </c>
    </row>
    <row r="3711" spans="1:21" ht="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 s="9">
        <f t="shared" si="337"/>
        <v>108</v>
      </c>
      <c r="Q3711">
        <f t="shared" si="338"/>
        <v>30.93</v>
      </c>
      <c r="R3711" t="s">
        <v>8360</v>
      </c>
      <c r="S3711" s="12">
        <f t="shared" si="339"/>
        <v>41785.707708333335</v>
      </c>
      <c r="T3711" s="13">
        <f t="shared" si="340"/>
        <v>41815.707708333335</v>
      </c>
      <c r="U3711">
        <f t="shared" si="341"/>
        <v>2014</v>
      </c>
    </row>
    <row r="3712" spans="1:21" ht="30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 s="9">
        <f t="shared" si="337"/>
        <v>141</v>
      </c>
      <c r="Q3712">
        <f t="shared" si="338"/>
        <v>67.959999999999994</v>
      </c>
      <c r="R3712" t="s">
        <v>8360</v>
      </c>
      <c r="S3712" s="12">
        <f t="shared" si="339"/>
        <v>42072.576249999998</v>
      </c>
      <c r="T3712" s="13">
        <f t="shared" si="340"/>
        <v>42097.576249999998</v>
      </c>
      <c r="U3712">
        <f t="shared" si="341"/>
        <v>2015</v>
      </c>
    </row>
    <row r="3713" spans="1:21" ht="30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 s="9">
        <f t="shared" si="337"/>
        <v>114</v>
      </c>
      <c r="Q3713">
        <f t="shared" si="338"/>
        <v>27.14</v>
      </c>
      <c r="R3713" t="s">
        <v>8359</v>
      </c>
      <c r="S3713" s="12">
        <f t="shared" si="339"/>
        <v>41779.724224537036</v>
      </c>
      <c r="T3713" s="13">
        <f t="shared" si="340"/>
        <v>41805.666666666664</v>
      </c>
      <c r="U3713">
        <f t="shared" si="341"/>
        <v>2014</v>
      </c>
    </row>
    <row r="3714" spans="1:21" ht="60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 s="9">
        <f t="shared" ref="P3714:P3777" si="342">ROUND(E3714/D3714*100,0)</f>
        <v>154</v>
      </c>
      <c r="Q3714">
        <f t="shared" ref="Q3714:Q3777" si="343">IFERROR(ROUND(E3714/L3714,2),0)</f>
        <v>110.87</v>
      </c>
      <c r="R3714" t="s">
        <v>8361</v>
      </c>
      <c r="S3714" s="12">
        <f t="shared" ref="S3714:S3777" si="344">(((J3714/60)/60)/24)+DATE(1970,1,1)</f>
        <v>42134.172071759262</v>
      </c>
      <c r="T3714" s="13">
        <f t="shared" ref="T3714:T3777" si="345">(((I3714/60)/60)/24)+DATE(1970,1,1)</f>
        <v>42155.290972222225</v>
      </c>
      <c r="U3714">
        <f t="shared" ref="U3714:U3777" si="346">YEAR(S3714)</f>
        <v>2015</v>
      </c>
    </row>
    <row r="3715" spans="1:21" ht="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 s="9">
        <f t="shared" si="342"/>
        <v>102</v>
      </c>
      <c r="Q3715">
        <f t="shared" si="343"/>
        <v>106.84</v>
      </c>
      <c r="R3715" t="s">
        <v>8360</v>
      </c>
      <c r="S3715" s="12">
        <f t="shared" si="344"/>
        <v>42505.738032407404</v>
      </c>
      <c r="T3715" s="13">
        <f t="shared" si="345"/>
        <v>42525.738032407404</v>
      </c>
      <c r="U3715">
        <f t="shared" si="346"/>
        <v>2016</v>
      </c>
    </row>
    <row r="3716" spans="1:21" ht="60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 s="9">
        <f t="shared" si="342"/>
        <v>102</v>
      </c>
      <c r="Q3716">
        <f t="shared" si="343"/>
        <v>105.52</v>
      </c>
      <c r="R3716" t="s">
        <v>8362</v>
      </c>
      <c r="S3716" s="12">
        <f t="shared" si="344"/>
        <v>42118.556331018524</v>
      </c>
      <c r="T3716" s="13">
        <f t="shared" si="345"/>
        <v>42150.165972222225</v>
      </c>
      <c r="U3716">
        <f t="shared" si="346"/>
        <v>2015</v>
      </c>
    </row>
    <row r="3717" spans="1:21" ht="60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 s="9">
        <f t="shared" si="342"/>
        <v>103</v>
      </c>
      <c r="Q3717">
        <f t="shared" si="343"/>
        <v>132.96</v>
      </c>
      <c r="R3717" t="s">
        <v>8360</v>
      </c>
      <c r="S3717" s="12">
        <f t="shared" si="344"/>
        <v>42036.995590277773</v>
      </c>
      <c r="T3717" s="13">
        <f t="shared" si="345"/>
        <v>42094.536111111112</v>
      </c>
      <c r="U3717">
        <f t="shared" si="346"/>
        <v>2015</v>
      </c>
    </row>
    <row r="3718" spans="1:21" ht="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 s="9">
        <f t="shared" si="342"/>
        <v>156</v>
      </c>
      <c r="Q3718">
        <f t="shared" si="343"/>
        <v>51.92</v>
      </c>
      <c r="R3718" t="s">
        <v>8359</v>
      </c>
      <c r="S3718" s="12">
        <f t="shared" si="344"/>
        <v>42360.887835648144</v>
      </c>
      <c r="T3718" s="13">
        <f t="shared" si="345"/>
        <v>42390.887835648144</v>
      </c>
      <c r="U3718">
        <f t="shared" si="346"/>
        <v>2015</v>
      </c>
    </row>
    <row r="3719" spans="1:21" ht="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 s="9">
        <f t="shared" si="342"/>
        <v>101</v>
      </c>
      <c r="Q3719">
        <f t="shared" si="343"/>
        <v>310</v>
      </c>
      <c r="R3719" t="s">
        <v>8360</v>
      </c>
      <c r="S3719" s="12">
        <f t="shared" si="344"/>
        <v>42102.866307870368</v>
      </c>
      <c r="T3719" s="13">
        <f t="shared" si="345"/>
        <v>42133.866307870368</v>
      </c>
      <c r="U3719">
        <f t="shared" si="346"/>
        <v>2015</v>
      </c>
    </row>
    <row r="3720" spans="1:21" ht="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 s="9">
        <f t="shared" si="342"/>
        <v>239</v>
      </c>
      <c r="Q3720">
        <f t="shared" si="343"/>
        <v>26.02</v>
      </c>
      <c r="R3720" t="s">
        <v>8359</v>
      </c>
      <c r="S3720" s="12">
        <f t="shared" si="344"/>
        <v>42032.716145833328</v>
      </c>
      <c r="T3720" s="13">
        <f t="shared" si="345"/>
        <v>42062.716145833328</v>
      </c>
      <c r="U3720">
        <f t="shared" si="346"/>
        <v>2015</v>
      </c>
    </row>
    <row r="3721" spans="1:21" ht="30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 s="9">
        <f t="shared" si="342"/>
        <v>210</v>
      </c>
      <c r="Q3721">
        <f t="shared" si="343"/>
        <v>105</v>
      </c>
      <c r="R3721" t="s">
        <v>8359</v>
      </c>
      <c r="S3721" s="12">
        <f t="shared" si="344"/>
        <v>42147.729930555557</v>
      </c>
      <c r="T3721" s="13">
        <f t="shared" si="345"/>
        <v>42177.729930555557</v>
      </c>
      <c r="U3721">
        <f t="shared" si="346"/>
        <v>2015</v>
      </c>
    </row>
    <row r="3722" spans="1:21" ht="30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 s="9">
        <f t="shared" si="342"/>
        <v>105</v>
      </c>
      <c r="Q3722">
        <f t="shared" si="343"/>
        <v>86.23</v>
      </c>
      <c r="R3722" t="s">
        <v>8360</v>
      </c>
      <c r="S3722" s="12">
        <f t="shared" si="344"/>
        <v>42165.993125000001</v>
      </c>
      <c r="T3722" s="13">
        <f t="shared" si="345"/>
        <v>42187.993125000001</v>
      </c>
      <c r="U3722">
        <f t="shared" si="346"/>
        <v>2015</v>
      </c>
    </row>
    <row r="3723" spans="1:21" ht="60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 s="9">
        <f t="shared" si="342"/>
        <v>101</v>
      </c>
      <c r="Q3723">
        <f t="shared" si="343"/>
        <v>114.55</v>
      </c>
      <c r="R3723" t="s">
        <v>8361</v>
      </c>
      <c r="S3723" s="12">
        <f t="shared" si="344"/>
        <v>41927.936157407406</v>
      </c>
      <c r="T3723" s="13">
        <f t="shared" si="345"/>
        <v>41948.977824074071</v>
      </c>
      <c r="U3723">
        <f t="shared" si="346"/>
        <v>2014</v>
      </c>
    </row>
    <row r="3724" spans="1:21" ht="60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 s="9">
        <f t="shared" si="342"/>
        <v>111</v>
      </c>
      <c r="Q3724">
        <f t="shared" si="343"/>
        <v>47.66</v>
      </c>
      <c r="R3724" t="s">
        <v>8360</v>
      </c>
      <c r="S3724" s="12">
        <f t="shared" si="344"/>
        <v>42381.671840277777</v>
      </c>
      <c r="T3724" s="13">
        <f t="shared" si="345"/>
        <v>42411.957638888889</v>
      </c>
      <c r="U3724">
        <f t="shared" si="346"/>
        <v>2016</v>
      </c>
    </row>
    <row r="3725" spans="1:21" ht="30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 s="9">
        <f t="shared" si="342"/>
        <v>102</v>
      </c>
      <c r="Q3725">
        <f t="shared" si="343"/>
        <v>72.89</v>
      </c>
      <c r="R3725" t="s">
        <v>8360</v>
      </c>
      <c r="S3725" s="12">
        <f t="shared" si="344"/>
        <v>41943.753032407411</v>
      </c>
      <c r="T3725" s="13">
        <f t="shared" si="345"/>
        <v>41973.794699074075</v>
      </c>
      <c r="U3725">
        <f t="shared" si="346"/>
        <v>2014</v>
      </c>
    </row>
    <row r="3726" spans="1:21" ht="60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 s="9">
        <f t="shared" si="342"/>
        <v>103</v>
      </c>
      <c r="Q3726">
        <f t="shared" si="343"/>
        <v>49.55</v>
      </c>
      <c r="R3726" t="s">
        <v>8360</v>
      </c>
      <c r="S3726" s="12">
        <f t="shared" si="344"/>
        <v>42465.491435185191</v>
      </c>
      <c r="T3726" s="13">
        <f t="shared" si="345"/>
        <v>42494.958333333328</v>
      </c>
      <c r="U3726">
        <f t="shared" si="346"/>
        <v>2016</v>
      </c>
    </row>
    <row r="3727" spans="1:21" ht="60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 s="9">
        <f t="shared" si="342"/>
        <v>127</v>
      </c>
      <c r="Q3727">
        <f t="shared" si="343"/>
        <v>25.4</v>
      </c>
      <c r="R3727" t="s">
        <v>8359</v>
      </c>
      <c r="S3727" s="12">
        <f t="shared" si="344"/>
        <v>42401.945219907408</v>
      </c>
      <c r="T3727" s="13">
        <f t="shared" si="345"/>
        <v>42418.895833333328</v>
      </c>
      <c r="U3727">
        <f t="shared" si="346"/>
        <v>2016</v>
      </c>
    </row>
    <row r="3728" spans="1:21" ht="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 s="9">
        <f t="shared" si="342"/>
        <v>339</v>
      </c>
      <c r="Q3728">
        <f t="shared" si="343"/>
        <v>62.59</v>
      </c>
      <c r="R3728" t="s">
        <v>8359</v>
      </c>
      <c r="S3728" s="12">
        <f t="shared" si="344"/>
        <v>42462.140868055561</v>
      </c>
      <c r="T3728" s="13">
        <f t="shared" si="345"/>
        <v>42489.875</v>
      </c>
      <c r="U3728">
        <f t="shared" si="346"/>
        <v>2016</v>
      </c>
    </row>
    <row r="3729" spans="1:21" ht="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 s="9">
        <f t="shared" si="342"/>
        <v>101</v>
      </c>
      <c r="Q3729">
        <f t="shared" si="343"/>
        <v>61.06</v>
      </c>
      <c r="R3729" t="s">
        <v>8360</v>
      </c>
      <c r="S3729" s="12">
        <f t="shared" si="344"/>
        <v>42632.348310185189</v>
      </c>
      <c r="T3729" s="13">
        <f t="shared" si="345"/>
        <v>42663.204861111109</v>
      </c>
      <c r="U3729">
        <f t="shared" si="346"/>
        <v>2016</v>
      </c>
    </row>
    <row r="3730" spans="1:21" ht="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 s="9">
        <f t="shared" si="342"/>
        <v>9</v>
      </c>
      <c r="Q3730">
        <f t="shared" si="343"/>
        <v>60.06</v>
      </c>
      <c r="R3730" t="s">
        <v>8364</v>
      </c>
      <c r="S3730" s="12">
        <f t="shared" si="344"/>
        <v>42205.171018518522</v>
      </c>
      <c r="T3730" s="13">
        <f t="shared" si="345"/>
        <v>42235.171018518522</v>
      </c>
      <c r="U3730">
        <f t="shared" si="346"/>
        <v>2015</v>
      </c>
    </row>
    <row r="3731" spans="1:21" ht="60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 s="9">
        <f t="shared" si="342"/>
        <v>7</v>
      </c>
      <c r="Q3731">
        <f t="shared" si="343"/>
        <v>72.400000000000006</v>
      </c>
      <c r="R3731" t="s">
        <v>8361</v>
      </c>
      <c r="S3731" s="12">
        <f t="shared" si="344"/>
        <v>42041.205000000002</v>
      </c>
      <c r="T3731" s="13">
        <f t="shared" si="345"/>
        <v>42086.16333333333</v>
      </c>
      <c r="U3731">
        <f t="shared" si="346"/>
        <v>2015</v>
      </c>
    </row>
    <row r="3732" spans="1:21" ht="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 s="9">
        <f t="shared" si="342"/>
        <v>10</v>
      </c>
      <c r="Q3732">
        <f t="shared" si="343"/>
        <v>100</v>
      </c>
      <c r="R3732" t="s">
        <v>8360</v>
      </c>
      <c r="S3732" s="12">
        <f t="shared" si="344"/>
        <v>42203.677766203706</v>
      </c>
      <c r="T3732" s="13">
        <f t="shared" si="345"/>
        <v>42233.677766203706</v>
      </c>
      <c r="U3732">
        <f t="shared" si="346"/>
        <v>2015</v>
      </c>
    </row>
    <row r="3733" spans="1:21" ht="60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 s="9">
        <f t="shared" si="342"/>
        <v>11</v>
      </c>
      <c r="Q3733">
        <f t="shared" si="343"/>
        <v>51.67</v>
      </c>
      <c r="R3733" t="s">
        <v>8361</v>
      </c>
      <c r="S3733" s="12">
        <f t="shared" si="344"/>
        <v>41983.752847222218</v>
      </c>
      <c r="T3733" s="13">
        <f t="shared" si="345"/>
        <v>42014.140972222223</v>
      </c>
      <c r="U3733">
        <f t="shared" si="346"/>
        <v>2014</v>
      </c>
    </row>
    <row r="3734" spans="1:21" ht="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 s="9">
        <f t="shared" si="342"/>
        <v>15</v>
      </c>
      <c r="Q3734">
        <f t="shared" si="343"/>
        <v>32.75</v>
      </c>
      <c r="R3734" t="s">
        <v>8359</v>
      </c>
      <c r="S3734" s="12">
        <f t="shared" si="344"/>
        <v>41968.677465277782</v>
      </c>
      <c r="T3734" s="13">
        <f t="shared" si="345"/>
        <v>42028.5</v>
      </c>
      <c r="U3734">
        <f t="shared" si="346"/>
        <v>2014</v>
      </c>
    </row>
    <row r="3735" spans="1:21" ht="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 t="s">
        <v>7235</v>
      </c>
      <c r="M3735" t="b">
        <v>0</v>
      </c>
      <c r="N3735" t="s">
        <v>8273</v>
      </c>
      <c r="O3735" t="s">
        <v>8274</v>
      </c>
      <c r="P3735" s="9">
        <f t="shared" si="342"/>
        <v>0</v>
      </c>
      <c r="Q3735">
        <f t="shared" si="343"/>
        <v>0</v>
      </c>
      <c r="R3735" t="s">
        <v>8360</v>
      </c>
      <c r="S3735" s="12">
        <f t="shared" si="344"/>
        <v>42103.024398148147</v>
      </c>
      <c r="T3735" s="13">
        <f t="shared" si="345"/>
        <v>42112.9375</v>
      </c>
      <c r="U3735">
        <f t="shared" si="346"/>
        <v>2015</v>
      </c>
    </row>
    <row r="3736" spans="1:21" ht="60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 s="9">
        <f t="shared" si="342"/>
        <v>28</v>
      </c>
      <c r="Q3736">
        <f t="shared" si="343"/>
        <v>61</v>
      </c>
      <c r="R3736" t="s">
        <v>8360</v>
      </c>
      <c r="S3736" s="12">
        <f t="shared" si="344"/>
        <v>42089.901574074072</v>
      </c>
      <c r="T3736" s="13">
        <f t="shared" si="345"/>
        <v>42149.901574074072</v>
      </c>
      <c r="U3736">
        <f t="shared" si="346"/>
        <v>2015</v>
      </c>
    </row>
    <row r="3737" spans="1:21" ht="30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 s="9">
        <f t="shared" si="342"/>
        <v>13</v>
      </c>
      <c r="Q3737">
        <f t="shared" si="343"/>
        <v>10</v>
      </c>
      <c r="R3737" t="s">
        <v>8359</v>
      </c>
      <c r="S3737" s="12">
        <f t="shared" si="344"/>
        <v>42122.693159722221</v>
      </c>
      <c r="T3737" s="13">
        <f t="shared" si="345"/>
        <v>42152.693159722221</v>
      </c>
      <c r="U3737">
        <f t="shared" si="346"/>
        <v>2015</v>
      </c>
    </row>
    <row r="3738" spans="1:21" ht="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 s="9">
        <f t="shared" si="342"/>
        <v>1</v>
      </c>
      <c r="Q3738">
        <f t="shared" si="343"/>
        <v>10</v>
      </c>
      <c r="R3738" t="s">
        <v>8360</v>
      </c>
      <c r="S3738" s="12">
        <f t="shared" si="344"/>
        <v>42048.711724537032</v>
      </c>
      <c r="T3738" s="13">
        <f t="shared" si="345"/>
        <v>42086.75</v>
      </c>
      <c r="U3738">
        <f t="shared" si="346"/>
        <v>2015</v>
      </c>
    </row>
    <row r="3739" spans="1:21" ht="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 s="9">
        <f t="shared" si="342"/>
        <v>21</v>
      </c>
      <c r="Q3739">
        <f t="shared" si="343"/>
        <v>37.5</v>
      </c>
      <c r="R3739" t="s">
        <v>8359</v>
      </c>
      <c r="S3739" s="12">
        <f t="shared" si="344"/>
        <v>42297.691006944442</v>
      </c>
      <c r="T3739" s="13">
        <f t="shared" si="345"/>
        <v>42320.290972222225</v>
      </c>
      <c r="U3739">
        <f t="shared" si="346"/>
        <v>2015</v>
      </c>
    </row>
    <row r="3740" spans="1:21" ht="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 s="9">
        <f t="shared" si="342"/>
        <v>18</v>
      </c>
      <c r="Q3740">
        <f t="shared" si="343"/>
        <v>45</v>
      </c>
      <c r="R3740" t="s">
        <v>8360</v>
      </c>
      <c r="S3740" s="12">
        <f t="shared" si="344"/>
        <v>41813.938715277778</v>
      </c>
      <c r="T3740" s="13">
        <f t="shared" si="345"/>
        <v>41835.916666666664</v>
      </c>
      <c r="U3740">
        <f t="shared" si="346"/>
        <v>2014</v>
      </c>
    </row>
    <row r="3741" spans="1:21" ht="60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 s="9">
        <f t="shared" si="342"/>
        <v>20</v>
      </c>
      <c r="Q3741">
        <f t="shared" si="343"/>
        <v>100.63</v>
      </c>
      <c r="R3741" t="s">
        <v>8360</v>
      </c>
      <c r="S3741" s="12">
        <f t="shared" si="344"/>
        <v>42548.449861111112</v>
      </c>
      <c r="T3741" s="13">
        <f t="shared" si="345"/>
        <v>42568.449861111112</v>
      </c>
      <c r="U3741">
        <f t="shared" si="346"/>
        <v>2016</v>
      </c>
    </row>
    <row r="3742" spans="1:21" ht="60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 s="9">
        <f t="shared" si="342"/>
        <v>18</v>
      </c>
      <c r="Q3742">
        <f t="shared" si="343"/>
        <v>25.57</v>
      </c>
      <c r="R3742" t="s">
        <v>8360</v>
      </c>
      <c r="S3742" s="12">
        <f t="shared" si="344"/>
        <v>41833.089756944442</v>
      </c>
      <c r="T3742" s="13">
        <f t="shared" si="345"/>
        <v>41863.079143518517</v>
      </c>
      <c r="U3742">
        <f t="shared" si="346"/>
        <v>2014</v>
      </c>
    </row>
    <row r="3743" spans="1:21" ht="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 t="s">
        <v>7235</v>
      </c>
      <c r="M3743" t="b">
        <v>0</v>
      </c>
      <c r="N3743" t="s">
        <v>8273</v>
      </c>
      <c r="O3743" t="s">
        <v>8274</v>
      </c>
      <c r="P3743" s="9">
        <f t="shared" si="342"/>
        <v>0</v>
      </c>
      <c r="Q3743">
        <f t="shared" si="343"/>
        <v>0</v>
      </c>
      <c r="R3743" t="s">
        <v>8364</v>
      </c>
      <c r="S3743" s="12">
        <f t="shared" si="344"/>
        <v>42325.920717592591</v>
      </c>
      <c r="T3743" s="13">
        <f t="shared" si="345"/>
        <v>42355.920717592591</v>
      </c>
      <c r="U3743">
        <f t="shared" si="346"/>
        <v>2015</v>
      </c>
    </row>
    <row r="3744" spans="1:21" ht="60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 s="9">
        <f t="shared" si="342"/>
        <v>2</v>
      </c>
      <c r="Q3744">
        <f t="shared" si="343"/>
        <v>25</v>
      </c>
      <c r="R3744" t="s">
        <v>8361</v>
      </c>
      <c r="S3744" s="12">
        <f t="shared" si="344"/>
        <v>41858.214629629627</v>
      </c>
      <c r="T3744" s="13">
        <f t="shared" si="345"/>
        <v>41888.214629629627</v>
      </c>
      <c r="U3744">
        <f t="shared" si="346"/>
        <v>2014</v>
      </c>
    </row>
    <row r="3745" spans="1:21" ht="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 t="s">
        <v>7235</v>
      </c>
      <c r="M3745" t="b">
        <v>0</v>
      </c>
      <c r="N3745" t="s">
        <v>8273</v>
      </c>
      <c r="O3745" t="s">
        <v>8274</v>
      </c>
      <c r="P3745" s="9">
        <f t="shared" si="342"/>
        <v>0</v>
      </c>
      <c r="Q3745">
        <f t="shared" si="343"/>
        <v>0</v>
      </c>
      <c r="R3745" t="s">
        <v>8360</v>
      </c>
      <c r="S3745" s="12">
        <f t="shared" si="344"/>
        <v>41793.710231481484</v>
      </c>
      <c r="T3745" s="13">
        <f t="shared" si="345"/>
        <v>41823.710231481484</v>
      </c>
      <c r="U3745">
        <f t="shared" si="346"/>
        <v>2014</v>
      </c>
    </row>
    <row r="3746" spans="1:21" ht="60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 t="s">
        <v>7235</v>
      </c>
      <c r="M3746" t="b">
        <v>0</v>
      </c>
      <c r="N3746" t="s">
        <v>8273</v>
      </c>
      <c r="O3746" t="s">
        <v>8274</v>
      </c>
      <c r="P3746" s="9">
        <f t="shared" si="342"/>
        <v>0</v>
      </c>
      <c r="Q3746">
        <f t="shared" si="343"/>
        <v>0</v>
      </c>
      <c r="R3746" t="s">
        <v>8360</v>
      </c>
      <c r="S3746" s="12">
        <f t="shared" si="344"/>
        <v>41793.814259259263</v>
      </c>
      <c r="T3746" s="13">
        <f t="shared" si="345"/>
        <v>41825.165972222225</v>
      </c>
      <c r="U3746">
        <f t="shared" si="346"/>
        <v>2014</v>
      </c>
    </row>
    <row r="3747" spans="1:21" ht="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 s="9">
        <f t="shared" si="342"/>
        <v>10</v>
      </c>
      <c r="Q3747">
        <f t="shared" si="343"/>
        <v>10</v>
      </c>
      <c r="R3747" t="s">
        <v>8359</v>
      </c>
      <c r="S3747" s="12">
        <f t="shared" si="344"/>
        <v>41831.697939814818</v>
      </c>
      <c r="T3747" s="13">
        <f t="shared" si="345"/>
        <v>41861.697939814818</v>
      </c>
      <c r="U3747">
        <f t="shared" si="346"/>
        <v>2014</v>
      </c>
    </row>
    <row r="3748" spans="1:21" ht="30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 s="9">
        <f t="shared" si="342"/>
        <v>2</v>
      </c>
      <c r="Q3748">
        <f t="shared" si="343"/>
        <v>202</v>
      </c>
      <c r="R3748" t="s">
        <v>8361</v>
      </c>
      <c r="S3748" s="12">
        <f t="shared" si="344"/>
        <v>42621.389340277776</v>
      </c>
      <c r="T3748" s="13">
        <f t="shared" si="345"/>
        <v>42651.389340277776</v>
      </c>
      <c r="U3748">
        <f t="shared" si="346"/>
        <v>2016</v>
      </c>
    </row>
    <row r="3749" spans="1:21" ht="30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 s="9">
        <f t="shared" si="342"/>
        <v>1</v>
      </c>
      <c r="Q3749">
        <f t="shared" si="343"/>
        <v>25</v>
      </c>
      <c r="R3749" t="s">
        <v>8360</v>
      </c>
      <c r="S3749" s="12">
        <f t="shared" si="344"/>
        <v>42164.299722222218</v>
      </c>
      <c r="T3749" s="13">
        <f t="shared" si="345"/>
        <v>42190.957638888889</v>
      </c>
      <c r="U3749">
        <f t="shared" si="346"/>
        <v>2015</v>
      </c>
    </row>
    <row r="3750" spans="1:21" ht="60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 s="9">
        <f t="shared" si="342"/>
        <v>104</v>
      </c>
      <c r="Q3750">
        <f t="shared" si="343"/>
        <v>99.54</v>
      </c>
      <c r="R3750">
        <f t="shared" ref="R3750:R3781" si="347">IF(D3750&lt;1000,1,0)</f>
        <v>0</v>
      </c>
      <c r="S3750" s="12">
        <f t="shared" si="344"/>
        <v>42395.706435185188</v>
      </c>
      <c r="T3750" s="13">
        <f t="shared" si="345"/>
        <v>42416.249305555553</v>
      </c>
      <c r="U3750">
        <f t="shared" si="346"/>
        <v>2016</v>
      </c>
    </row>
    <row r="3751" spans="1:21" ht="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 s="9">
        <f t="shared" si="342"/>
        <v>105</v>
      </c>
      <c r="Q3751">
        <f t="shared" si="343"/>
        <v>75</v>
      </c>
      <c r="R3751">
        <f t="shared" si="347"/>
        <v>1</v>
      </c>
      <c r="S3751" s="12">
        <f t="shared" si="344"/>
        <v>42458.127175925925</v>
      </c>
      <c r="T3751" s="13">
        <f t="shared" si="345"/>
        <v>42489.165972222225</v>
      </c>
      <c r="U3751">
        <f t="shared" si="346"/>
        <v>2016</v>
      </c>
    </row>
    <row r="3752" spans="1:21" ht="10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 s="9">
        <f t="shared" si="342"/>
        <v>100</v>
      </c>
      <c r="Q3752">
        <f t="shared" si="343"/>
        <v>215.25</v>
      </c>
      <c r="R3752">
        <f t="shared" si="347"/>
        <v>0</v>
      </c>
      <c r="S3752" s="12">
        <f t="shared" si="344"/>
        <v>42016.981574074074</v>
      </c>
      <c r="T3752" s="13">
        <f t="shared" si="345"/>
        <v>42045.332638888889</v>
      </c>
      <c r="U3752">
        <f t="shared" si="346"/>
        <v>2015</v>
      </c>
    </row>
    <row r="3753" spans="1:21" ht="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 s="9">
        <f t="shared" si="342"/>
        <v>133</v>
      </c>
      <c r="Q3753">
        <f t="shared" si="343"/>
        <v>120.55</v>
      </c>
      <c r="R3753">
        <f t="shared" si="347"/>
        <v>0</v>
      </c>
      <c r="S3753" s="12">
        <f t="shared" si="344"/>
        <v>42403.035567129627</v>
      </c>
      <c r="T3753" s="13">
        <f t="shared" si="345"/>
        <v>42462.993900462956</v>
      </c>
      <c r="U3753">
        <f t="shared" si="346"/>
        <v>2016</v>
      </c>
    </row>
    <row r="3754" spans="1:21" ht="60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 s="9">
        <f t="shared" si="342"/>
        <v>113</v>
      </c>
      <c r="Q3754">
        <f t="shared" si="343"/>
        <v>37.67</v>
      </c>
      <c r="R3754">
        <f t="shared" si="347"/>
        <v>1</v>
      </c>
      <c r="S3754" s="12">
        <f t="shared" si="344"/>
        <v>42619.802488425921</v>
      </c>
      <c r="T3754" s="13">
        <f t="shared" si="345"/>
        <v>42659.875</v>
      </c>
      <c r="U3754">
        <f t="shared" si="346"/>
        <v>2016</v>
      </c>
    </row>
    <row r="3755" spans="1:21" ht="60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 s="9">
        <f t="shared" si="342"/>
        <v>103</v>
      </c>
      <c r="Q3755">
        <f t="shared" si="343"/>
        <v>172.23</v>
      </c>
      <c r="R3755">
        <f t="shared" si="347"/>
        <v>0</v>
      </c>
      <c r="S3755" s="12">
        <f t="shared" si="344"/>
        <v>42128.824074074073</v>
      </c>
      <c r="T3755" s="13">
        <f t="shared" si="345"/>
        <v>42158</v>
      </c>
      <c r="U3755">
        <f t="shared" si="346"/>
        <v>2015</v>
      </c>
    </row>
    <row r="3756" spans="1:21" ht="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 s="9">
        <f t="shared" si="342"/>
        <v>120</v>
      </c>
      <c r="Q3756">
        <f t="shared" si="343"/>
        <v>111.11</v>
      </c>
      <c r="R3756">
        <f t="shared" si="347"/>
        <v>0</v>
      </c>
      <c r="S3756" s="12">
        <f t="shared" si="344"/>
        <v>41808.881215277775</v>
      </c>
      <c r="T3756" s="13">
        <f t="shared" si="345"/>
        <v>41846.207638888889</v>
      </c>
      <c r="U3756">
        <f t="shared" si="346"/>
        <v>2014</v>
      </c>
    </row>
    <row r="3757" spans="1:21" ht="60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 s="9">
        <f t="shared" si="342"/>
        <v>130</v>
      </c>
      <c r="Q3757">
        <f t="shared" si="343"/>
        <v>25.46</v>
      </c>
      <c r="R3757">
        <f t="shared" si="347"/>
        <v>1</v>
      </c>
      <c r="S3757" s="12">
        <f t="shared" si="344"/>
        <v>42445.866979166662</v>
      </c>
      <c r="T3757" s="13">
        <f t="shared" si="345"/>
        <v>42475.866979166662</v>
      </c>
      <c r="U3757">
        <f t="shared" si="346"/>
        <v>2016</v>
      </c>
    </row>
    <row r="3758" spans="1:21" ht="60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 s="9">
        <f t="shared" si="342"/>
        <v>101</v>
      </c>
      <c r="Q3758">
        <f t="shared" si="343"/>
        <v>267.64999999999998</v>
      </c>
      <c r="R3758">
        <f t="shared" si="347"/>
        <v>0</v>
      </c>
      <c r="S3758" s="12">
        <f t="shared" si="344"/>
        <v>41771.814791666664</v>
      </c>
      <c r="T3758" s="13">
        <f t="shared" si="345"/>
        <v>41801.814791666664</v>
      </c>
      <c r="U3758">
        <f t="shared" si="346"/>
        <v>2014</v>
      </c>
    </row>
    <row r="3759" spans="1:21" ht="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 s="9">
        <f t="shared" si="342"/>
        <v>109</v>
      </c>
      <c r="Q3759">
        <f t="shared" si="343"/>
        <v>75.959999999999994</v>
      </c>
      <c r="R3759">
        <f t="shared" si="347"/>
        <v>0</v>
      </c>
      <c r="S3759" s="12">
        <f t="shared" si="344"/>
        <v>41954.850868055553</v>
      </c>
      <c r="T3759" s="13">
        <f t="shared" si="345"/>
        <v>41974.850868055553</v>
      </c>
      <c r="U3759">
        <f t="shared" si="346"/>
        <v>2014</v>
      </c>
    </row>
    <row r="3760" spans="1:21" ht="30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 s="9">
        <f t="shared" si="342"/>
        <v>102</v>
      </c>
      <c r="Q3760">
        <f t="shared" si="343"/>
        <v>59.04</v>
      </c>
      <c r="R3760">
        <f t="shared" si="347"/>
        <v>0</v>
      </c>
      <c r="S3760" s="12">
        <f t="shared" si="344"/>
        <v>41747.471504629626</v>
      </c>
      <c r="T3760" s="13">
        <f t="shared" si="345"/>
        <v>41778.208333333336</v>
      </c>
      <c r="U3760">
        <f t="shared" si="346"/>
        <v>2014</v>
      </c>
    </row>
    <row r="3761" spans="1:21" ht="30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 s="9">
        <f t="shared" si="342"/>
        <v>110</v>
      </c>
      <c r="Q3761">
        <f t="shared" si="343"/>
        <v>50.11</v>
      </c>
      <c r="R3761">
        <f t="shared" si="347"/>
        <v>0</v>
      </c>
      <c r="S3761" s="12">
        <f t="shared" si="344"/>
        <v>42182.108252314814</v>
      </c>
      <c r="T3761" s="13">
        <f t="shared" si="345"/>
        <v>42242.108252314814</v>
      </c>
      <c r="U3761">
        <f t="shared" si="346"/>
        <v>2015</v>
      </c>
    </row>
    <row r="3762" spans="1:21" ht="60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 s="9">
        <f t="shared" si="342"/>
        <v>101</v>
      </c>
      <c r="Q3762">
        <f t="shared" si="343"/>
        <v>55.5</v>
      </c>
      <c r="R3762">
        <f t="shared" si="347"/>
        <v>0</v>
      </c>
      <c r="S3762" s="12">
        <f t="shared" si="344"/>
        <v>41739.525300925925</v>
      </c>
      <c r="T3762" s="13">
        <f t="shared" si="345"/>
        <v>41764.525300925925</v>
      </c>
      <c r="U3762">
        <f t="shared" si="346"/>
        <v>2014</v>
      </c>
    </row>
    <row r="3763" spans="1:21" ht="60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 s="9">
        <f t="shared" si="342"/>
        <v>100</v>
      </c>
      <c r="Q3763">
        <f t="shared" si="343"/>
        <v>166.67</v>
      </c>
      <c r="R3763">
        <f t="shared" si="347"/>
        <v>1</v>
      </c>
      <c r="S3763" s="12">
        <f t="shared" si="344"/>
        <v>42173.466863425929</v>
      </c>
      <c r="T3763" s="13">
        <f t="shared" si="345"/>
        <v>42226.958333333328</v>
      </c>
      <c r="U3763">
        <f t="shared" si="346"/>
        <v>2015</v>
      </c>
    </row>
    <row r="3764" spans="1:21" ht="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 s="9">
        <f t="shared" si="342"/>
        <v>106</v>
      </c>
      <c r="Q3764">
        <f t="shared" si="343"/>
        <v>47.43</v>
      </c>
      <c r="R3764">
        <f t="shared" si="347"/>
        <v>0</v>
      </c>
      <c r="S3764" s="12">
        <f t="shared" si="344"/>
        <v>42193.813530092593</v>
      </c>
      <c r="T3764" s="13">
        <f t="shared" si="345"/>
        <v>42218.813530092593</v>
      </c>
      <c r="U3764">
        <f t="shared" si="346"/>
        <v>2015</v>
      </c>
    </row>
    <row r="3765" spans="1:21" ht="30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 s="9">
        <f t="shared" si="342"/>
        <v>100</v>
      </c>
      <c r="Q3765">
        <f t="shared" si="343"/>
        <v>64.94</v>
      </c>
      <c r="R3765">
        <f t="shared" si="347"/>
        <v>0</v>
      </c>
      <c r="S3765" s="12">
        <f t="shared" si="344"/>
        <v>42065.750300925924</v>
      </c>
      <c r="T3765" s="13">
        <f t="shared" si="345"/>
        <v>42095.708634259259</v>
      </c>
      <c r="U3765">
        <f t="shared" si="346"/>
        <v>2015</v>
      </c>
    </row>
    <row r="3766" spans="1:21" ht="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 s="9">
        <f t="shared" si="342"/>
        <v>100</v>
      </c>
      <c r="Q3766">
        <f t="shared" si="343"/>
        <v>55.56</v>
      </c>
      <c r="R3766">
        <f t="shared" si="347"/>
        <v>0</v>
      </c>
      <c r="S3766" s="12">
        <f t="shared" si="344"/>
        <v>42499.842962962968</v>
      </c>
      <c r="T3766" s="13">
        <f t="shared" si="345"/>
        <v>42519.024999999994</v>
      </c>
      <c r="U3766">
        <f t="shared" si="346"/>
        <v>2016</v>
      </c>
    </row>
    <row r="3767" spans="1:21" ht="60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 s="9">
        <f t="shared" si="342"/>
        <v>113</v>
      </c>
      <c r="Q3767">
        <f t="shared" si="343"/>
        <v>74.22</v>
      </c>
      <c r="R3767">
        <f t="shared" si="347"/>
        <v>0</v>
      </c>
      <c r="S3767" s="12">
        <f t="shared" si="344"/>
        <v>41820.776412037041</v>
      </c>
      <c r="T3767" s="13">
        <f t="shared" si="345"/>
        <v>41850.776412037041</v>
      </c>
      <c r="U3767">
        <f t="shared" si="346"/>
        <v>2014</v>
      </c>
    </row>
    <row r="3768" spans="1:21" ht="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 s="9">
        <f t="shared" si="342"/>
        <v>103</v>
      </c>
      <c r="Q3768">
        <f t="shared" si="343"/>
        <v>106.93</v>
      </c>
      <c r="R3768">
        <f t="shared" si="347"/>
        <v>0</v>
      </c>
      <c r="S3768" s="12">
        <f t="shared" si="344"/>
        <v>41788.167187500003</v>
      </c>
      <c r="T3768" s="13">
        <f t="shared" si="345"/>
        <v>41823.167187500003</v>
      </c>
      <c r="U3768">
        <f t="shared" si="346"/>
        <v>2014</v>
      </c>
    </row>
    <row r="3769" spans="1:21" ht="60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 s="9">
        <f t="shared" si="342"/>
        <v>117</v>
      </c>
      <c r="Q3769">
        <f t="shared" si="343"/>
        <v>41.7</v>
      </c>
      <c r="R3769">
        <f t="shared" si="347"/>
        <v>0</v>
      </c>
      <c r="S3769" s="12">
        <f t="shared" si="344"/>
        <v>42050.019641203704</v>
      </c>
      <c r="T3769" s="13">
        <f t="shared" si="345"/>
        <v>42064.207638888889</v>
      </c>
      <c r="U3769">
        <f t="shared" si="346"/>
        <v>2015</v>
      </c>
    </row>
    <row r="3770" spans="1:21" ht="60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 s="9">
        <f t="shared" si="342"/>
        <v>108</v>
      </c>
      <c r="Q3770">
        <f t="shared" si="343"/>
        <v>74.239999999999995</v>
      </c>
      <c r="R3770">
        <f t="shared" si="347"/>
        <v>0</v>
      </c>
      <c r="S3770" s="12">
        <f t="shared" si="344"/>
        <v>41772.727893518517</v>
      </c>
      <c r="T3770" s="13">
        <f t="shared" si="345"/>
        <v>41802.727893518517</v>
      </c>
      <c r="U3770">
        <f t="shared" si="346"/>
        <v>2014</v>
      </c>
    </row>
    <row r="3771" spans="1:21" ht="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 s="9">
        <f t="shared" si="342"/>
        <v>100</v>
      </c>
      <c r="Q3771">
        <f t="shared" si="343"/>
        <v>73.33</v>
      </c>
      <c r="R3771">
        <f t="shared" si="347"/>
        <v>0</v>
      </c>
      <c r="S3771" s="12">
        <f t="shared" si="344"/>
        <v>42445.598136574074</v>
      </c>
      <c r="T3771" s="13">
        <f t="shared" si="345"/>
        <v>42475.598136574074</v>
      </c>
      <c r="U3771">
        <f t="shared" si="346"/>
        <v>2016</v>
      </c>
    </row>
    <row r="3772" spans="1:21" ht="60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 s="9">
        <f t="shared" si="342"/>
        <v>100</v>
      </c>
      <c r="Q3772">
        <f t="shared" si="343"/>
        <v>100</v>
      </c>
      <c r="R3772">
        <f t="shared" si="347"/>
        <v>0</v>
      </c>
      <c r="S3772" s="12">
        <f t="shared" si="344"/>
        <v>42138.930671296301</v>
      </c>
      <c r="T3772" s="13">
        <f t="shared" si="345"/>
        <v>42168.930671296301</v>
      </c>
      <c r="U3772">
        <f t="shared" si="346"/>
        <v>2015</v>
      </c>
    </row>
    <row r="3773" spans="1:21" ht="30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 s="9">
        <f t="shared" si="342"/>
        <v>146</v>
      </c>
      <c r="Q3773">
        <f t="shared" si="343"/>
        <v>38.42</v>
      </c>
      <c r="R3773">
        <f t="shared" si="347"/>
        <v>0</v>
      </c>
      <c r="S3773" s="12">
        <f t="shared" si="344"/>
        <v>42493.857083333336</v>
      </c>
      <c r="T3773" s="13">
        <f t="shared" si="345"/>
        <v>42508</v>
      </c>
      <c r="U3773">
        <f t="shared" si="346"/>
        <v>2016</v>
      </c>
    </row>
    <row r="3774" spans="1:21" ht="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 s="9">
        <f t="shared" si="342"/>
        <v>110</v>
      </c>
      <c r="Q3774">
        <f t="shared" si="343"/>
        <v>166.97</v>
      </c>
      <c r="R3774">
        <f t="shared" si="347"/>
        <v>0</v>
      </c>
      <c r="S3774" s="12">
        <f t="shared" si="344"/>
        <v>42682.616967592592</v>
      </c>
      <c r="T3774" s="13">
        <f t="shared" si="345"/>
        <v>42703.25</v>
      </c>
      <c r="U3774">
        <f t="shared" si="346"/>
        <v>2016</v>
      </c>
    </row>
    <row r="3775" spans="1:21" ht="30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 s="9">
        <f t="shared" si="342"/>
        <v>108</v>
      </c>
      <c r="Q3775">
        <f t="shared" si="343"/>
        <v>94.91</v>
      </c>
      <c r="R3775">
        <f t="shared" si="347"/>
        <v>0</v>
      </c>
      <c r="S3775" s="12">
        <f t="shared" si="344"/>
        <v>42656.005173611105</v>
      </c>
      <c r="T3775" s="13">
        <f t="shared" si="345"/>
        <v>42689.088888888888</v>
      </c>
      <c r="U3775">
        <f t="shared" si="346"/>
        <v>2016</v>
      </c>
    </row>
    <row r="3776" spans="1:21" ht="60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 s="9">
        <f t="shared" si="342"/>
        <v>100</v>
      </c>
      <c r="Q3776">
        <f t="shared" si="343"/>
        <v>100</v>
      </c>
      <c r="R3776">
        <f t="shared" si="347"/>
        <v>0</v>
      </c>
      <c r="S3776" s="12">
        <f t="shared" si="344"/>
        <v>42087.792303240742</v>
      </c>
      <c r="T3776" s="13">
        <f t="shared" si="345"/>
        <v>42103.792303240742</v>
      </c>
      <c r="U3776">
        <f t="shared" si="346"/>
        <v>2015</v>
      </c>
    </row>
    <row r="3777" spans="1:21" ht="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 s="9">
        <f t="shared" si="342"/>
        <v>100</v>
      </c>
      <c r="Q3777">
        <f t="shared" si="343"/>
        <v>143.21</v>
      </c>
      <c r="R3777">
        <f t="shared" si="347"/>
        <v>0</v>
      </c>
      <c r="S3777" s="12">
        <f t="shared" si="344"/>
        <v>42075.942627314813</v>
      </c>
      <c r="T3777" s="13">
        <f t="shared" si="345"/>
        <v>42103.166666666672</v>
      </c>
      <c r="U3777">
        <f t="shared" si="346"/>
        <v>2015</v>
      </c>
    </row>
    <row r="3778" spans="1:21" ht="60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 s="9">
        <f t="shared" ref="P3778:P3841" si="348">ROUND(E3778/D3778*100,0)</f>
        <v>107</v>
      </c>
      <c r="Q3778">
        <f t="shared" ref="Q3778:Q3841" si="349">IFERROR(ROUND(E3778/L3778,2),0)</f>
        <v>90.82</v>
      </c>
      <c r="R3778">
        <f t="shared" si="347"/>
        <v>0</v>
      </c>
      <c r="S3778" s="12">
        <f t="shared" ref="S3778:S3841" si="350">(((J3778/60)/60)/24)+DATE(1970,1,1)</f>
        <v>41814.367800925924</v>
      </c>
      <c r="T3778" s="13">
        <f t="shared" ref="T3778:T3841" si="351">(((I3778/60)/60)/24)+DATE(1970,1,1)</f>
        <v>41852.041666666664</v>
      </c>
      <c r="U3778">
        <f t="shared" ref="U3778:U3841" si="352">YEAR(S3778)</f>
        <v>2014</v>
      </c>
    </row>
    <row r="3779" spans="1:21" ht="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 s="9">
        <f t="shared" si="348"/>
        <v>143</v>
      </c>
      <c r="Q3779">
        <f t="shared" si="349"/>
        <v>48.54</v>
      </c>
      <c r="R3779">
        <f t="shared" si="347"/>
        <v>0</v>
      </c>
      <c r="S3779" s="12">
        <f t="shared" si="350"/>
        <v>41887.111354166671</v>
      </c>
      <c r="T3779" s="13">
        <f t="shared" si="351"/>
        <v>41909.166666666664</v>
      </c>
      <c r="U3779">
        <f t="shared" si="352"/>
        <v>2014</v>
      </c>
    </row>
    <row r="3780" spans="1:21" ht="30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 s="9">
        <f t="shared" si="348"/>
        <v>105</v>
      </c>
      <c r="Q3780">
        <f t="shared" si="349"/>
        <v>70.03</v>
      </c>
      <c r="R3780">
        <f t="shared" si="347"/>
        <v>0</v>
      </c>
      <c r="S3780" s="12">
        <f t="shared" si="350"/>
        <v>41989.819212962961</v>
      </c>
      <c r="T3780" s="13">
        <f t="shared" si="351"/>
        <v>42049.819212962961</v>
      </c>
      <c r="U3780">
        <f t="shared" si="352"/>
        <v>2014</v>
      </c>
    </row>
    <row r="3781" spans="1:21" ht="30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 s="9">
        <f t="shared" si="348"/>
        <v>104</v>
      </c>
      <c r="Q3781">
        <f t="shared" si="349"/>
        <v>135.63</v>
      </c>
      <c r="R3781">
        <f t="shared" si="347"/>
        <v>0</v>
      </c>
      <c r="S3781" s="12">
        <f t="shared" si="350"/>
        <v>42425.735416666663</v>
      </c>
      <c r="T3781" s="13">
        <f t="shared" si="351"/>
        <v>42455.693750000006</v>
      </c>
      <c r="U3781">
        <f t="shared" si="352"/>
        <v>2016</v>
      </c>
    </row>
    <row r="3782" spans="1:21" ht="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 s="9">
        <f t="shared" si="348"/>
        <v>120</v>
      </c>
      <c r="Q3782">
        <f t="shared" si="349"/>
        <v>100</v>
      </c>
      <c r="R3782">
        <f t="shared" ref="R3782:R3809" si="353">IF(D3782&lt;1000,1,0)</f>
        <v>0</v>
      </c>
      <c r="S3782" s="12">
        <f t="shared" si="350"/>
        <v>42166.219733796301</v>
      </c>
      <c r="T3782" s="13">
        <f t="shared" si="351"/>
        <v>42198.837499999994</v>
      </c>
      <c r="U3782">
        <f t="shared" si="352"/>
        <v>2015</v>
      </c>
    </row>
    <row r="3783" spans="1:21" ht="60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 s="9">
        <f t="shared" si="348"/>
        <v>110</v>
      </c>
      <c r="Q3783">
        <f t="shared" si="349"/>
        <v>94.9</v>
      </c>
      <c r="R3783">
        <f t="shared" si="353"/>
        <v>0</v>
      </c>
      <c r="S3783" s="12">
        <f t="shared" si="350"/>
        <v>41865.882928240739</v>
      </c>
      <c r="T3783" s="13">
        <f t="shared" si="351"/>
        <v>41890.882928240739</v>
      </c>
      <c r="U3783">
        <f t="shared" si="352"/>
        <v>2014</v>
      </c>
    </row>
    <row r="3784" spans="1:21" ht="60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 s="9">
        <f t="shared" si="348"/>
        <v>102</v>
      </c>
      <c r="Q3784">
        <f t="shared" si="349"/>
        <v>75.37</v>
      </c>
      <c r="R3784">
        <f t="shared" si="353"/>
        <v>0</v>
      </c>
      <c r="S3784" s="12">
        <f t="shared" si="350"/>
        <v>42546.862233796302</v>
      </c>
      <c r="T3784" s="13">
        <f t="shared" si="351"/>
        <v>42575.958333333328</v>
      </c>
      <c r="U3784">
        <f t="shared" si="352"/>
        <v>2016</v>
      </c>
    </row>
    <row r="3785" spans="1:21" ht="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 s="9">
        <f t="shared" si="348"/>
        <v>129</v>
      </c>
      <c r="Q3785">
        <f t="shared" si="349"/>
        <v>64.459999999999994</v>
      </c>
      <c r="R3785">
        <f t="shared" si="353"/>
        <v>0</v>
      </c>
      <c r="S3785" s="12">
        <f t="shared" si="350"/>
        <v>42420.140277777777</v>
      </c>
      <c r="T3785" s="13">
        <f t="shared" si="351"/>
        <v>42444.666666666672</v>
      </c>
      <c r="U3785">
        <f t="shared" si="352"/>
        <v>2016</v>
      </c>
    </row>
    <row r="3786" spans="1:21" ht="60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 s="9">
        <f t="shared" si="348"/>
        <v>115</v>
      </c>
      <c r="Q3786">
        <f t="shared" si="349"/>
        <v>115</v>
      </c>
      <c r="R3786">
        <f t="shared" si="353"/>
        <v>0</v>
      </c>
      <c r="S3786" s="12">
        <f t="shared" si="350"/>
        <v>42531.980694444443</v>
      </c>
      <c r="T3786" s="13">
        <f t="shared" si="351"/>
        <v>42561.980694444443</v>
      </c>
      <c r="U3786">
        <f t="shared" si="352"/>
        <v>2016</v>
      </c>
    </row>
    <row r="3787" spans="1:21" ht="60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 s="9">
        <f t="shared" si="348"/>
        <v>151</v>
      </c>
      <c r="Q3787">
        <f t="shared" si="349"/>
        <v>100.5</v>
      </c>
      <c r="R3787">
        <f t="shared" si="353"/>
        <v>0</v>
      </c>
      <c r="S3787" s="12">
        <f t="shared" si="350"/>
        <v>42548.63853009259</v>
      </c>
      <c r="T3787" s="13">
        <f t="shared" si="351"/>
        <v>42584.418749999997</v>
      </c>
      <c r="U3787">
        <f t="shared" si="352"/>
        <v>2016</v>
      </c>
    </row>
    <row r="3788" spans="1:21" ht="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 s="9">
        <f t="shared" si="348"/>
        <v>111</v>
      </c>
      <c r="Q3788">
        <f t="shared" si="349"/>
        <v>93.77</v>
      </c>
      <c r="R3788">
        <f t="shared" si="353"/>
        <v>0</v>
      </c>
      <c r="S3788" s="12">
        <f t="shared" si="350"/>
        <v>42487.037905092591</v>
      </c>
      <c r="T3788" s="13">
        <f t="shared" si="351"/>
        <v>42517.037905092591</v>
      </c>
      <c r="U3788">
        <f t="shared" si="352"/>
        <v>2016</v>
      </c>
    </row>
    <row r="3789" spans="1:21" ht="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 s="9">
        <f t="shared" si="348"/>
        <v>100</v>
      </c>
      <c r="Q3789">
        <f t="shared" si="349"/>
        <v>35.1</v>
      </c>
      <c r="R3789">
        <f t="shared" si="353"/>
        <v>1</v>
      </c>
      <c r="S3789" s="12">
        <f t="shared" si="350"/>
        <v>42167.534791666665</v>
      </c>
      <c r="T3789" s="13">
        <f t="shared" si="351"/>
        <v>42196.165972222225</v>
      </c>
      <c r="U3789">
        <f t="shared" si="352"/>
        <v>2015</v>
      </c>
    </row>
    <row r="3790" spans="1:21" ht="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 s="9">
        <f t="shared" si="348"/>
        <v>1</v>
      </c>
      <c r="Q3790">
        <f t="shared" si="349"/>
        <v>500</v>
      </c>
      <c r="R3790">
        <f t="shared" si="353"/>
        <v>0</v>
      </c>
      <c r="S3790" s="12">
        <f t="shared" si="350"/>
        <v>42333.695821759262</v>
      </c>
      <c r="T3790" s="13">
        <f t="shared" si="351"/>
        <v>42361.679166666669</v>
      </c>
      <c r="U3790">
        <f t="shared" si="352"/>
        <v>2015</v>
      </c>
    </row>
    <row r="3791" spans="1:21" ht="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 s="9">
        <f t="shared" si="348"/>
        <v>3</v>
      </c>
      <c r="Q3791">
        <f t="shared" si="349"/>
        <v>29</v>
      </c>
      <c r="R3791">
        <f t="shared" si="353"/>
        <v>0</v>
      </c>
      <c r="S3791" s="12">
        <f t="shared" si="350"/>
        <v>42138.798819444448</v>
      </c>
      <c r="T3791" s="13">
        <f t="shared" si="351"/>
        <v>42170.798819444448</v>
      </c>
      <c r="U3791">
        <f t="shared" si="352"/>
        <v>2015</v>
      </c>
    </row>
    <row r="3792" spans="1:21" ht="60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 t="s">
        <v>7235</v>
      </c>
      <c r="M3792" t="b">
        <v>0</v>
      </c>
      <c r="N3792" t="s">
        <v>8273</v>
      </c>
      <c r="O3792" t="s">
        <v>8315</v>
      </c>
      <c r="P3792" s="9">
        <f t="shared" si="348"/>
        <v>0</v>
      </c>
      <c r="Q3792">
        <f t="shared" si="349"/>
        <v>0</v>
      </c>
      <c r="R3792">
        <f t="shared" si="353"/>
        <v>0</v>
      </c>
      <c r="S3792" s="12">
        <f t="shared" si="350"/>
        <v>42666.666932870372</v>
      </c>
      <c r="T3792" s="13">
        <f t="shared" si="351"/>
        <v>42696.708599537036</v>
      </c>
      <c r="U3792">
        <f t="shared" si="352"/>
        <v>2016</v>
      </c>
    </row>
    <row r="3793" spans="1:21" ht="30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 t="s">
        <v>7235</v>
      </c>
      <c r="M3793" t="b">
        <v>0</v>
      </c>
      <c r="N3793" t="s">
        <v>8273</v>
      </c>
      <c r="O3793" t="s">
        <v>8315</v>
      </c>
      <c r="P3793" s="9">
        <f t="shared" si="348"/>
        <v>0</v>
      </c>
      <c r="Q3793">
        <f t="shared" si="349"/>
        <v>0</v>
      </c>
      <c r="R3793">
        <f t="shared" si="353"/>
        <v>0</v>
      </c>
      <c r="S3793" s="12">
        <f t="shared" si="350"/>
        <v>41766.692037037035</v>
      </c>
      <c r="T3793" s="13">
        <f t="shared" si="351"/>
        <v>41826.692037037035</v>
      </c>
      <c r="U3793">
        <f t="shared" si="352"/>
        <v>2014</v>
      </c>
    </row>
    <row r="3794" spans="1:21" ht="30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 s="9">
        <f t="shared" si="348"/>
        <v>0</v>
      </c>
      <c r="Q3794">
        <f t="shared" si="349"/>
        <v>17.5</v>
      </c>
      <c r="R3794">
        <f t="shared" si="353"/>
        <v>0</v>
      </c>
      <c r="S3794" s="12">
        <f t="shared" si="350"/>
        <v>42170.447013888886</v>
      </c>
      <c r="T3794" s="13">
        <f t="shared" si="351"/>
        <v>42200.447013888886</v>
      </c>
      <c r="U3794">
        <f t="shared" si="352"/>
        <v>2015</v>
      </c>
    </row>
    <row r="3795" spans="1:21" ht="60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 s="9">
        <f t="shared" si="348"/>
        <v>60</v>
      </c>
      <c r="Q3795">
        <f t="shared" si="349"/>
        <v>174</v>
      </c>
      <c r="R3795">
        <f t="shared" si="353"/>
        <v>0</v>
      </c>
      <c r="S3795" s="12">
        <f t="shared" si="350"/>
        <v>41968.938993055555</v>
      </c>
      <c r="T3795" s="13">
        <f t="shared" si="351"/>
        <v>41989.938993055555</v>
      </c>
      <c r="U3795">
        <f t="shared" si="352"/>
        <v>2014</v>
      </c>
    </row>
    <row r="3796" spans="1:21" ht="60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 s="9">
        <f t="shared" si="348"/>
        <v>1</v>
      </c>
      <c r="Q3796">
        <f t="shared" si="349"/>
        <v>50</v>
      </c>
      <c r="R3796">
        <f t="shared" si="353"/>
        <v>0</v>
      </c>
      <c r="S3796" s="12">
        <f t="shared" si="350"/>
        <v>42132.58048611111</v>
      </c>
      <c r="T3796" s="13">
        <f t="shared" si="351"/>
        <v>42162.58048611111</v>
      </c>
      <c r="U3796">
        <f t="shared" si="352"/>
        <v>2015</v>
      </c>
    </row>
    <row r="3797" spans="1:21" ht="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 s="9">
        <f t="shared" si="348"/>
        <v>2</v>
      </c>
      <c r="Q3797">
        <f t="shared" si="349"/>
        <v>5</v>
      </c>
      <c r="R3797">
        <f t="shared" si="353"/>
        <v>1</v>
      </c>
      <c r="S3797" s="12">
        <f t="shared" si="350"/>
        <v>42201.436226851853</v>
      </c>
      <c r="T3797" s="13">
        <f t="shared" si="351"/>
        <v>42244.9375</v>
      </c>
      <c r="U3797">
        <f t="shared" si="352"/>
        <v>2015</v>
      </c>
    </row>
    <row r="3798" spans="1:21" ht="60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 s="9">
        <f t="shared" si="348"/>
        <v>0</v>
      </c>
      <c r="Q3798">
        <f t="shared" si="349"/>
        <v>1</v>
      </c>
      <c r="R3798">
        <f t="shared" si="353"/>
        <v>0</v>
      </c>
      <c r="S3798" s="12">
        <f t="shared" si="350"/>
        <v>42689.029583333337</v>
      </c>
      <c r="T3798" s="13">
        <f t="shared" si="351"/>
        <v>42749.029583333337</v>
      </c>
      <c r="U3798">
        <f t="shared" si="352"/>
        <v>2016</v>
      </c>
    </row>
    <row r="3799" spans="1:21" ht="60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 s="9">
        <f t="shared" si="348"/>
        <v>90</v>
      </c>
      <c r="Q3799">
        <f t="shared" si="349"/>
        <v>145.41</v>
      </c>
      <c r="R3799">
        <f t="shared" si="353"/>
        <v>0</v>
      </c>
      <c r="S3799" s="12">
        <f t="shared" si="350"/>
        <v>42084.881539351853</v>
      </c>
      <c r="T3799" s="13">
        <f t="shared" si="351"/>
        <v>42114.881539351853</v>
      </c>
      <c r="U3799">
        <f t="shared" si="352"/>
        <v>2015</v>
      </c>
    </row>
    <row r="3800" spans="1:21" ht="60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 s="9">
        <f t="shared" si="348"/>
        <v>1</v>
      </c>
      <c r="Q3800">
        <f t="shared" si="349"/>
        <v>205</v>
      </c>
      <c r="R3800">
        <f t="shared" si="353"/>
        <v>0</v>
      </c>
      <c r="S3800" s="12">
        <f t="shared" si="350"/>
        <v>41831.722777777781</v>
      </c>
      <c r="T3800" s="13">
        <f t="shared" si="351"/>
        <v>41861.722777777781</v>
      </c>
      <c r="U3800">
        <f t="shared" si="352"/>
        <v>2014</v>
      </c>
    </row>
    <row r="3801" spans="1:21" ht="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 s="9">
        <f t="shared" si="348"/>
        <v>4</v>
      </c>
      <c r="Q3801">
        <f t="shared" si="349"/>
        <v>100.5</v>
      </c>
      <c r="R3801">
        <f t="shared" si="353"/>
        <v>0</v>
      </c>
      <c r="S3801" s="12">
        <f t="shared" si="350"/>
        <v>42410.93105324074</v>
      </c>
      <c r="T3801" s="13">
        <f t="shared" si="351"/>
        <v>42440.93105324074</v>
      </c>
      <c r="U3801">
        <f t="shared" si="352"/>
        <v>2016</v>
      </c>
    </row>
    <row r="3802" spans="1:21" ht="60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 s="9">
        <f t="shared" si="348"/>
        <v>4</v>
      </c>
      <c r="Q3802">
        <f t="shared" si="349"/>
        <v>55.06</v>
      </c>
      <c r="R3802">
        <f t="shared" si="353"/>
        <v>0</v>
      </c>
      <c r="S3802" s="12">
        <f t="shared" si="350"/>
        <v>41982.737071759257</v>
      </c>
      <c r="T3802" s="13">
        <f t="shared" si="351"/>
        <v>42015.207638888889</v>
      </c>
      <c r="U3802">
        <f t="shared" si="352"/>
        <v>2014</v>
      </c>
    </row>
    <row r="3803" spans="1:21" ht="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 s="9">
        <f t="shared" si="348"/>
        <v>9</v>
      </c>
      <c r="Q3803">
        <f t="shared" si="349"/>
        <v>47.33</v>
      </c>
      <c r="R3803">
        <f t="shared" si="353"/>
        <v>0</v>
      </c>
      <c r="S3803" s="12">
        <f t="shared" si="350"/>
        <v>41975.676111111112</v>
      </c>
      <c r="T3803" s="13">
        <f t="shared" si="351"/>
        <v>42006.676111111112</v>
      </c>
      <c r="U3803">
        <f t="shared" si="352"/>
        <v>2014</v>
      </c>
    </row>
    <row r="3804" spans="1:21" ht="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 t="s">
        <v>7235</v>
      </c>
      <c r="M3804" t="b">
        <v>0</v>
      </c>
      <c r="N3804" t="s">
        <v>8273</v>
      </c>
      <c r="O3804" t="s">
        <v>8315</v>
      </c>
      <c r="P3804" s="9">
        <f t="shared" si="348"/>
        <v>0</v>
      </c>
      <c r="Q3804">
        <f t="shared" si="349"/>
        <v>0</v>
      </c>
      <c r="R3804">
        <f t="shared" si="353"/>
        <v>0</v>
      </c>
      <c r="S3804" s="12">
        <f t="shared" si="350"/>
        <v>42269.126226851848</v>
      </c>
      <c r="T3804" s="13">
        <f t="shared" si="351"/>
        <v>42299.126226851848</v>
      </c>
      <c r="U3804">
        <f t="shared" si="352"/>
        <v>2015</v>
      </c>
    </row>
    <row r="3805" spans="1:21" ht="30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 s="9">
        <f t="shared" si="348"/>
        <v>20</v>
      </c>
      <c r="Q3805">
        <f t="shared" si="349"/>
        <v>58.95</v>
      </c>
      <c r="R3805">
        <f t="shared" si="353"/>
        <v>0</v>
      </c>
      <c r="S3805" s="12">
        <f t="shared" si="350"/>
        <v>42403.971851851849</v>
      </c>
      <c r="T3805" s="13">
        <f t="shared" si="351"/>
        <v>42433.971851851849</v>
      </c>
      <c r="U3805">
        <f t="shared" si="352"/>
        <v>2016</v>
      </c>
    </row>
    <row r="3806" spans="1:21" ht="60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 t="s">
        <v>7235</v>
      </c>
      <c r="M3806" t="b">
        <v>0</v>
      </c>
      <c r="N3806" t="s">
        <v>8273</v>
      </c>
      <c r="O3806" t="s">
        <v>8315</v>
      </c>
      <c r="P3806" s="9">
        <f t="shared" si="348"/>
        <v>0</v>
      </c>
      <c r="Q3806">
        <f t="shared" si="349"/>
        <v>0</v>
      </c>
      <c r="R3806">
        <f t="shared" si="353"/>
        <v>0</v>
      </c>
      <c r="S3806" s="12">
        <f t="shared" si="350"/>
        <v>42527.00953703704</v>
      </c>
      <c r="T3806" s="13">
        <f t="shared" si="351"/>
        <v>42582.291666666672</v>
      </c>
      <c r="U3806">
        <f t="shared" si="352"/>
        <v>2016</v>
      </c>
    </row>
    <row r="3807" spans="1:21" ht="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 s="9">
        <f t="shared" si="348"/>
        <v>0</v>
      </c>
      <c r="Q3807">
        <f t="shared" si="349"/>
        <v>1.5</v>
      </c>
      <c r="R3807">
        <f t="shared" si="353"/>
        <v>0</v>
      </c>
      <c r="S3807" s="12">
        <f t="shared" si="350"/>
        <v>41849.887037037035</v>
      </c>
      <c r="T3807" s="13">
        <f t="shared" si="351"/>
        <v>41909.887037037035</v>
      </c>
      <c r="U3807">
        <f t="shared" si="352"/>
        <v>2014</v>
      </c>
    </row>
    <row r="3808" spans="1:21" ht="60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 s="9">
        <f t="shared" si="348"/>
        <v>0</v>
      </c>
      <c r="Q3808">
        <f t="shared" si="349"/>
        <v>5</v>
      </c>
      <c r="R3808">
        <f t="shared" si="353"/>
        <v>0</v>
      </c>
      <c r="S3808" s="12">
        <f t="shared" si="350"/>
        <v>41799.259039351848</v>
      </c>
      <c r="T3808" s="13">
        <f t="shared" si="351"/>
        <v>41819.259039351848</v>
      </c>
      <c r="U3808">
        <f t="shared" si="352"/>
        <v>2014</v>
      </c>
    </row>
    <row r="3809" spans="1:21" ht="60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 s="9">
        <f t="shared" si="348"/>
        <v>30</v>
      </c>
      <c r="Q3809">
        <f t="shared" si="349"/>
        <v>50.56</v>
      </c>
      <c r="R3809">
        <f t="shared" si="353"/>
        <v>0</v>
      </c>
      <c r="S3809" s="12">
        <f t="shared" si="350"/>
        <v>42090.909016203703</v>
      </c>
      <c r="T3809" s="13">
        <f t="shared" si="351"/>
        <v>42097.909016203703</v>
      </c>
      <c r="U3809">
        <f t="shared" si="352"/>
        <v>2015</v>
      </c>
    </row>
    <row r="3810" spans="1:21" ht="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 s="9">
        <f t="shared" si="348"/>
        <v>100</v>
      </c>
      <c r="Q3810">
        <f t="shared" si="349"/>
        <v>41.67</v>
      </c>
      <c r="R3810" t="s">
        <v>8360</v>
      </c>
      <c r="S3810" s="12">
        <f t="shared" si="350"/>
        <v>42059.453923611116</v>
      </c>
      <c r="T3810" s="13">
        <f t="shared" si="351"/>
        <v>42119.412256944444</v>
      </c>
      <c r="U3810">
        <f t="shared" si="352"/>
        <v>2015</v>
      </c>
    </row>
    <row r="3811" spans="1:21" ht="60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 s="9">
        <f t="shared" si="348"/>
        <v>101</v>
      </c>
      <c r="Q3811">
        <f t="shared" si="349"/>
        <v>53.29</v>
      </c>
      <c r="R3811" t="s">
        <v>8360</v>
      </c>
      <c r="S3811" s="12">
        <f t="shared" si="350"/>
        <v>41800.526701388888</v>
      </c>
      <c r="T3811" s="13">
        <f t="shared" si="351"/>
        <v>41850.958333333336</v>
      </c>
      <c r="U3811">
        <f t="shared" si="352"/>
        <v>2014</v>
      </c>
    </row>
    <row r="3812" spans="1:21" ht="60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 s="9">
        <f t="shared" si="348"/>
        <v>122</v>
      </c>
      <c r="Q3812">
        <f t="shared" si="349"/>
        <v>70.23</v>
      </c>
      <c r="R3812" t="s">
        <v>8360</v>
      </c>
      <c r="S3812" s="12">
        <f t="shared" si="350"/>
        <v>42054.849050925928</v>
      </c>
      <c r="T3812" s="13">
        <f t="shared" si="351"/>
        <v>42084.807384259257</v>
      </c>
      <c r="U3812">
        <f t="shared" si="352"/>
        <v>2015</v>
      </c>
    </row>
    <row r="3813" spans="1:21" ht="60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 s="9">
        <f t="shared" si="348"/>
        <v>330</v>
      </c>
      <c r="Q3813">
        <f t="shared" si="349"/>
        <v>43.42</v>
      </c>
      <c r="R3813" t="s">
        <v>8359</v>
      </c>
      <c r="S3813" s="12">
        <f t="shared" si="350"/>
        <v>42487.62700231481</v>
      </c>
      <c r="T3813" s="13">
        <f t="shared" si="351"/>
        <v>42521.458333333328</v>
      </c>
      <c r="U3813">
        <f t="shared" si="352"/>
        <v>2016</v>
      </c>
    </row>
    <row r="3814" spans="1:21" ht="60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 s="9">
        <f t="shared" si="348"/>
        <v>110</v>
      </c>
      <c r="Q3814">
        <f t="shared" si="349"/>
        <v>199.18</v>
      </c>
      <c r="R3814" t="s">
        <v>8360</v>
      </c>
      <c r="S3814" s="12">
        <f t="shared" si="350"/>
        <v>42109.751250000001</v>
      </c>
      <c r="T3814" s="13">
        <f t="shared" si="351"/>
        <v>42156.165972222225</v>
      </c>
      <c r="U3814">
        <f t="shared" si="352"/>
        <v>2015</v>
      </c>
    </row>
    <row r="3815" spans="1:21" ht="60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 s="9">
        <f t="shared" si="348"/>
        <v>101</v>
      </c>
      <c r="Q3815">
        <f t="shared" si="349"/>
        <v>78.52</v>
      </c>
      <c r="R3815" t="s">
        <v>8360</v>
      </c>
      <c r="S3815" s="12">
        <f t="shared" si="350"/>
        <v>42497.275706018518</v>
      </c>
      <c r="T3815" s="13">
        <f t="shared" si="351"/>
        <v>42535.904861111107</v>
      </c>
      <c r="U3815">
        <f t="shared" si="352"/>
        <v>2016</v>
      </c>
    </row>
    <row r="3816" spans="1:21" ht="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 s="9">
        <f t="shared" si="348"/>
        <v>140</v>
      </c>
      <c r="Q3816">
        <f t="shared" si="349"/>
        <v>61.82</v>
      </c>
      <c r="R3816" t="s">
        <v>8360</v>
      </c>
      <c r="S3816" s="12">
        <f t="shared" si="350"/>
        <v>42058.904074074075</v>
      </c>
      <c r="T3816" s="13">
        <f t="shared" si="351"/>
        <v>42095.165972222225</v>
      </c>
      <c r="U3816">
        <f t="shared" si="352"/>
        <v>2015</v>
      </c>
    </row>
    <row r="3817" spans="1:21" ht="30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 s="9">
        <f t="shared" si="348"/>
        <v>100</v>
      </c>
      <c r="Q3817">
        <f t="shared" si="349"/>
        <v>50</v>
      </c>
      <c r="R3817" t="s">
        <v>8360</v>
      </c>
      <c r="S3817" s="12">
        <f t="shared" si="350"/>
        <v>42207.259918981479</v>
      </c>
      <c r="T3817" s="13">
        <f t="shared" si="351"/>
        <v>42236.958333333328</v>
      </c>
      <c r="U3817">
        <f t="shared" si="352"/>
        <v>2015</v>
      </c>
    </row>
    <row r="3818" spans="1:21" ht="60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 s="9">
        <f t="shared" si="348"/>
        <v>119</v>
      </c>
      <c r="Q3818">
        <f t="shared" si="349"/>
        <v>48.34</v>
      </c>
      <c r="R3818" t="s">
        <v>8360</v>
      </c>
      <c r="S3818" s="12">
        <f t="shared" si="350"/>
        <v>41807.690081018518</v>
      </c>
      <c r="T3818" s="13">
        <f t="shared" si="351"/>
        <v>41837.690081018518</v>
      </c>
      <c r="U3818">
        <f t="shared" si="352"/>
        <v>2014</v>
      </c>
    </row>
    <row r="3819" spans="1:21" ht="60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 s="9">
        <f t="shared" si="348"/>
        <v>107</v>
      </c>
      <c r="Q3819">
        <f t="shared" si="349"/>
        <v>107.25</v>
      </c>
      <c r="R3819" t="s">
        <v>8360</v>
      </c>
      <c r="S3819" s="12">
        <f t="shared" si="350"/>
        <v>42284.69694444444</v>
      </c>
      <c r="T3819" s="13">
        <f t="shared" si="351"/>
        <v>42301.165972222225</v>
      </c>
      <c r="U3819">
        <f t="shared" si="352"/>
        <v>2015</v>
      </c>
    </row>
    <row r="3820" spans="1:21" ht="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 s="9">
        <f t="shared" si="348"/>
        <v>228</v>
      </c>
      <c r="Q3820">
        <f t="shared" si="349"/>
        <v>57</v>
      </c>
      <c r="R3820" t="s">
        <v>8359</v>
      </c>
      <c r="S3820" s="12">
        <f t="shared" si="350"/>
        <v>42045.84238425926</v>
      </c>
      <c r="T3820" s="13">
        <f t="shared" si="351"/>
        <v>42075.800717592589</v>
      </c>
      <c r="U3820">
        <f t="shared" si="352"/>
        <v>2015</v>
      </c>
    </row>
    <row r="3821" spans="1:21" ht="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 s="9">
        <f t="shared" si="348"/>
        <v>106</v>
      </c>
      <c r="Q3821">
        <f t="shared" si="349"/>
        <v>40.92</v>
      </c>
      <c r="R3821" t="s">
        <v>8360</v>
      </c>
      <c r="S3821" s="12">
        <f t="shared" si="350"/>
        <v>42184.209537037037</v>
      </c>
      <c r="T3821" s="13">
        <f t="shared" si="351"/>
        <v>42202.876388888893</v>
      </c>
      <c r="U3821">
        <f t="shared" si="352"/>
        <v>2015</v>
      </c>
    </row>
    <row r="3822" spans="1:21" ht="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 s="9">
        <f t="shared" si="348"/>
        <v>143</v>
      </c>
      <c r="Q3822">
        <f t="shared" si="349"/>
        <v>21.5</v>
      </c>
      <c r="R3822" t="s">
        <v>8359</v>
      </c>
      <c r="S3822" s="12">
        <f t="shared" si="350"/>
        <v>42160.651817129634</v>
      </c>
      <c r="T3822" s="13">
        <f t="shared" si="351"/>
        <v>42190.651817129634</v>
      </c>
      <c r="U3822">
        <f t="shared" si="352"/>
        <v>2015</v>
      </c>
    </row>
    <row r="3823" spans="1:21" ht="60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 s="9">
        <f t="shared" si="348"/>
        <v>105</v>
      </c>
      <c r="Q3823">
        <f t="shared" si="349"/>
        <v>79.540000000000006</v>
      </c>
      <c r="R3823" t="s">
        <v>8360</v>
      </c>
      <c r="S3823" s="12">
        <f t="shared" si="350"/>
        <v>42341.180636574078</v>
      </c>
      <c r="T3823" s="13">
        <f t="shared" si="351"/>
        <v>42373.180636574078</v>
      </c>
      <c r="U3823">
        <f t="shared" si="352"/>
        <v>2015</v>
      </c>
    </row>
    <row r="3824" spans="1:21" ht="60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 s="9">
        <f t="shared" si="348"/>
        <v>110</v>
      </c>
      <c r="Q3824">
        <f t="shared" si="349"/>
        <v>72.38</v>
      </c>
      <c r="R3824" t="s">
        <v>8361</v>
      </c>
      <c r="S3824" s="12">
        <f t="shared" si="350"/>
        <v>42329.838159722218</v>
      </c>
      <c r="T3824" s="13">
        <f t="shared" si="351"/>
        <v>42388.957638888889</v>
      </c>
      <c r="U3824">
        <f t="shared" si="352"/>
        <v>2015</v>
      </c>
    </row>
    <row r="3825" spans="1:21" ht="60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 s="9">
        <f t="shared" si="348"/>
        <v>106</v>
      </c>
      <c r="Q3825">
        <f t="shared" si="349"/>
        <v>64.63</v>
      </c>
      <c r="R3825" t="s">
        <v>8360</v>
      </c>
      <c r="S3825" s="12">
        <f t="shared" si="350"/>
        <v>42170.910231481481</v>
      </c>
      <c r="T3825" s="13">
        <f t="shared" si="351"/>
        <v>42205.165972222225</v>
      </c>
      <c r="U3825">
        <f t="shared" si="352"/>
        <v>2015</v>
      </c>
    </row>
    <row r="3826" spans="1:21" ht="60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 s="9">
        <f t="shared" si="348"/>
        <v>108</v>
      </c>
      <c r="Q3826">
        <f t="shared" si="349"/>
        <v>38.57</v>
      </c>
      <c r="R3826" t="s">
        <v>8359</v>
      </c>
      <c r="S3826" s="12">
        <f t="shared" si="350"/>
        <v>42571.626192129625</v>
      </c>
      <c r="T3826" s="13">
        <f t="shared" si="351"/>
        <v>42583.570138888885</v>
      </c>
      <c r="U3826">
        <f t="shared" si="352"/>
        <v>2016</v>
      </c>
    </row>
    <row r="3827" spans="1:21" ht="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 s="9">
        <f t="shared" si="348"/>
        <v>105</v>
      </c>
      <c r="Q3827">
        <f t="shared" si="349"/>
        <v>107.57</v>
      </c>
      <c r="R3827" t="s">
        <v>8361</v>
      </c>
      <c r="S3827" s="12">
        <f t="shared" si="350"/>
        <v>42151.069606481484</v>
      </c>
      <c r="T3827" s="13">
        <f t="shared" si="351"/>
        <v>42172.069606481484</v>
      </c>
      <c r="U3827">
        <f t="shared" si="352"/>
        <v>2015</v>
      </c>
    </row>
    <row r="3828" spans="1:21" ht="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 s="9">
        <f t="shared" si="348"/>
        <v>119</v>
      </c>
      <c r="Q3828">
        <f t="shared" si="349"/>
        <v>27.5</v>
      </c>
      <c r="R3828" t="s">
        <v>8359</v>
      </c>
      <c r="S3828" s="12">
        <f t="shared" si="350"/>
        <v>42101.423541666663</v>
      </c>
      <c r="T3828" s="13">
        <f t="shared" si="351"/>
        <v>42131.423541666663</v>
      </c>
      <c r="U3828">
        <f t="shared" si="352"/>
        <v>2015</v>
      </c>
    </row>
    <row r="3829" spans="1:21" ht="60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 s="9">
        <f t="shared" si="348"/>
        <v>153</v>
      </c>
      <c r="Q3829">
        <f t="shared" si="349"/>
        <v>70.459999999999994</v>
      </c>
      <c r="R3829" t="s">
        <v>8360</v>
      </c>
      <c r="S3829" s="12">
        <f t="shared" si="350"/>
        <v>42034.928252314814</v>
      </c>
      <c r="T3829" s="13">
        <f t="shared" si="351"/>
        <v>42090</v>
      </c>
      <c r="U3829">
        <f t="shared" si="352"/>
        <v>2015</v>
      </c>
    </row>
    <row r="3830" spans="1:21" ht="60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 s="9">
        <f t="shared" si="348"/>
        <v>100</v>
      </c>
      <c r="Q3830">
        <f t="shared" si="349"/>
        <v>178.57</v>
      </c>
      <c r="R3830" t="s">
        <v>8361</v>
      </c>
      <c r="S3830" s="12">
        <f t="shared" si="350"/>
        <v>41944.527627314819</v>
      </c>
      <c r="T3830" s="13">
        <f t="shared" si="351"/>
        <v>42004.569293981483</v>
      </c>
      <c r="U3830">
        <f t="shared" si="352"/>
        <v>2014</v>
      </c>
    </row>
    <row r="3831" spans="1:21" ht="60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 s="9">
        <f t="shared" si="348"/>
        <v>100</v>
      </c>
      <c r="Q3831">
        <f t="shared" si="349"/>
        <v>62.63</v>
      </c>
      <c r="R3831" t="s">
        <v>8359</v>
      </c>
      <c r="S3831" s="12">
        <f t="shared" si="350"/>
        <v>42593.865405092598</v>
      </c>
      <c r="T3831" s="13">
        <f t="shared" si="351"/>
        <v>42613.865405092598</v>
      </c>
      <c r="U3831">
        <f t="shared" si="352"/>
        <v>2016</v>
      </c>
    </row>
    <row r="3832" spans="1:21" ht="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 s="9">
        <f t="shared" si="348"/>
        <v>225</v>
      </c>
      <c r="Q3832">
        <f t="shared" si="349"/>
        <v>75</v>
      </c>
      <c r="R3832" t="s">
        <v>8359</v>
      </c>
      <c r="S3832" s="12">
        <f t="shared" si="350"/>
        <v>42503.740868055553</v>
      </c>
      <c r="T3832" s="13">
        <f t="shared" si="351"/>
        <v>42517.740868055553</v>
      </c>
      <c r="U3832">
        <f t="shared" si="352"/>
        <v>2016</v>
      </c>
    </row>
    <row r="3833" spans="1:21" ht="60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 s="9">
        <f t="shared" si="348"/>
        <v>106</v>
      </c>
      <c r="Q3833">
        <f t="shared" si="349"/>
        <v>58.9</v>
      </c>
      <c r="R3833" t="s">
        <v>8359</v>
      </c>
      <c r="S3833" s="12">
        <f t="shared" si="350"/>
        <v>41927.848900462966</v>
      </c>
      <c r="T3833" s="13">
        <f t="shared" si="351"/>
        <v>41948.890567129631</v>
      </c>
      <c r="U3833">
        <f t="shared" si="352"/>
        <v>2014</v>
      </c>
    </row>
    <row r="3834" spans="1:21" ht="60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 s="9">
        <f t="shared" si="348"/>
        <v>105</v>
      </c>
      <c r="Q3834">
        <f t="shared" si="349"/>
        <v>139.56</v>
      </c>
      <c r="R3834" t="s">
        <v>8360</v>
      </c>
      <c r="S3834" s="12">
        <f t="shared" si="350"/>
        <v>42375.114988425921</v>
      </c>
      <c r="T3834" s="13">
        <f t="shared" si="351"/>
        <v>42420.114988425921</v>
      </c>
      <c r="U3834">
        <f t="shared" si="352"/>
        <v>2016</v>
      </c>
    </row>
    <row r="3835" spans="1:21" ht="60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 s="9">
        <f t="shared" si="348"/>
        <v>117</v>
      </c>
      <c r="Q3835">
        <f t="shared" si="349"/>
        <v>70</v>
      </c>
      <c r="R3835" t="s">
        <v>8360</v>
      </c>
      <c r="S3835" s="12">
        <f t="shared" si="350"/>
        <v>41963.872361111105</v>
      </c>
      <c r="T3835" s="13">
        <f t="shared" si="351"/>
        <v>41974.797916666663</v>
      </c>
      <c r="U3835">
        <f t="shared" si="352"/>
        <v>2014</v>
      </c>
    </row>
    <row r="3836" spans="1:21" ht="60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 s="9">
        <f t="shared" si="348"/>
        <v>109</v>
      </c>
      <c r="Q3836">
        <f t="shared" si="349"/>
        <v>57.39</v>
      </c>
      <c r="R3836" t="s">
        <v>8360</v>
      </c>
      <c r="S3836" s="12">
        <f t="shared" si="350"/>
        <v>42143.445219907408</v>
      </c>
      <c r="T3836" s="13">
        <f t="shared" si="351"/>
        <v>42173.445219907408</v>
      </c>
      <c r="U3836">
        <f t="shared" si="352"/>
        <v>2015</v>
      </c>
    </row>
    <row r="3837" spans="1:21" ht="60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 s="9">
        <f t="shared" si="348"/>
        <v>160</v>
      </c>
      <c r="Q3837">
        <f t="shared" si="349"/>
        <v>40</v>
      </c>
      <c r="R3837" t="s">
        <v>8359</v>
      </c>
      <c r="S3837" s="12">
        <f t="shared" si="350"/>
        <v>42460.94222222222</v>
      </c>
      <c r="T3837" s="13">
        <f t="shared" si="351"/>
        <v>42481.94222222222</v>
      </c>
      <c r="U3837">
        <f t="shared" si="352"/>
        <v>2016</v>
      </c>
    </row>
    <row r="3838" spans="1:21" ht="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 s="9">
        <f t="shared" si="348"/>
        <v>113</v>
      </c>
      <c r="Q3838">
        <f t="shared" si="349"/>
        <v>64.290000000000006</v>
      </c>
      <c r="R3838" t="s">
        <v>8359</v>
      </c>
      <c r="S3838" s="12">
        <f t="shared" si="350"/>
        <v>42553.926527777774</v>
      </c>
      <c r="T3838" s="13">
        <f t="shared" si="351"/>
        <v>42585.172916666663</v>
      </c>
      <c r="U3838">
        <f t="shared" si="352"/>
        <v>2016</v>
      </c>
    </row>
    <row r="3839" spans="1:21" ht="30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 s="9">
        <f t="shared" si="348"/>
        <v>102</v>
      </c>
      <c r="Q3839">
        <f t="shared" si="349"/>
        <v>120.12</v>
      </c>
      <c r="R3839" t="s">
        <v>8360</v>
      </c>
      <c r="S3839" s="12">
        <f t="shared" si="350"/>
        <v>42152.765717592592</v>
      </c>
      <c r="T3839" s="13">
        <f t="shared" si="351"/>
        <v>42188.765717592592</v>
      </c>
      <c r="U3839">
        <f t="shared" si="352"/>
        <v>2015</v>
      </c>
    </row>
    <row r="3840" spans="1:21" ht="60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 s="9">
        <f t="shared" si="348"/>
        <v>101</v>
      </c>
      <c r="Q3840">
        <f t="shared" si="349"/>
        <v>1008.24</v>
      </c>
      <c r="R3840" t="s">
        <v>8370</v>
      </c>
      <c r="S3840" s="12">
        <f t="shared" si="350"/>
        <v>42116.710752314815</v>
      </c>
      <c r="T3840" s="13">
        <f t="shared" si="351"/>
        <v>42146.710752314815</v>
      </c>
      <c r="U3840">
        <f t="shared" si="352"/>
        <v>2015</v>
      </c>
    </row>
    <row r="3841" spans="1:21" ht="60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 s="9">
        <f t="shared" si="348"/>
        <v>101</v>
      </c>
      <c r="Q3841">
        <f t="shared" si="349"/>
        <v>63.28</v>
      </c>
      <c r="R3841" t="s">
        <v>8360</v>
      </c>
      <c r="S3841" s="12">
        <f t="shared" si="350"/>
        <v>42155.142638888887</v>
      </c>
      <c r="T3841" s="13">
        <f t="shared" si="351"/>
        <v>42215.142638888887</v>
      </c>
      <c r="U3841">
        <f t="shared" si="352"/>
        <v>2015</v>
      </c>
    </row>
    <row r="3842" spans="1:21" ht="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 s="9">
        <f t="shared" ref="P3842:P3905" si="354">ROUND(E3842/D3842*100,0)</f>
        <v>6500</v>
      </c>
      <c r="Q3842">
        <f t="shared" ref="Q3842:Q3905" si="355">IFERROR(ROUND(E3842/L3842,2),0)</f>
        <v>21.67</v>
      </c>
      <c r="R3842" t="s">
        <v>8359</v>
      </c>
      <c r="S3842" s="12">
        <f t="shared" ref="S3842:S3905" si="356">(((J3842/60)/60)/24)+DATE(1970,1,1)</f>
        <v>42432.701724537037</v>
      </c>
      <c r="T3842" s="13">
        <f t="shared" ref="T3842:T3905" si="357">(((I3842/60)/60)/24)+DATE(1970,1,1)</f>
        <v>42457.660057870366</v>
      </c>
      <c r="U3842">
        <f t="shared" ref="U3842:U3905" si="358">YEAR(S3842)</f>
        <v>2016</v>
      </c>
    </row>
    <row r="3843" spans="1:21" ht="60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 s="9">
        <f t="shared" si="354"/>
        <v>9</v>
      </c>
      <c r="Q3843">
        <f t="shared" si="355"/>
        <v>25.65</v>
      </c>
      <c r="R3843" t="s">
        <v>8362</v>
      </c>
      <c r="S3843" s="12">
        <f t="shared" si="356"/>
        <v>41780.785729166666</v>
      </c>
      <c r="T3843" s="13">
        <f t="shared" si="357"/>
        <v>41840.785729166666</v>
      </c>
      <c r="U3843">
        <f t="shared" si="358"/>
        <v>2014</v>
      </c>
    </row>
    <row r="3844" spans="1:21" ht="60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 s="9">
        <f t="shared" si="354"/>
        <v>22</v>
      </c>
      <c r="Q3844">
        <f t="shared" si="355"/>
        <v>47.7</v>
      </c>
      <c r="R3844" t="s">
        <v>8361</v>
      </c>
      <c r="S3844" s="12">
        <f t="shared" si="356"/>
        <v>41740.493657407409</v>
      </c>
      <c r="T3844" s="13">
        <f t="shared" si="357"/>
        <v>41770.493657407409</v>
      </c>
      <c r="U3844">
        <f t="shared" si="358"/>
        <v>2014</v>
      </c>
    </row>
    <row r="3845" spans="1:21" ht="60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 s="9">
        <f t="shared" si="354"/>
        <v>21</v>
      </c>
      <c r="Q3845">
        <f t="shared" si="355"/>
        <v>56.05</v>
      </c>
      <c r="R3845" t="s">
        <v>8361</v>
      </c>
      <c r="S3845" s="12">
        <f t="shared" si="356"/>
        <v>41766.072500000002</v>
      </c>
      <c r="T3845" s="13">
        <f t="shared" si="357"/>
        <v>41791.072500000002</v>
      </c>
      <c r="U3845">
        <f t="shared" si="358"/>
        <v>2014</v>
      </c>
    </row>
    <row r="3846" spans="1:21" ht="60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 s="9">
        <f t="shared" si="354"/>
        <v>41</v>
      </c>
      <c r="Q3846">
        <f t="shared" si="355"/>
        <v>81.319999999999993</v>
      </c>
      <c r="R3846" t="s">
        <v>8361</v>
      </c>
      <c r="S3846" s="12">
        <f t="shared" si="356"/>
        <v>41766.617291666669</v>
      </c>
      <c r="T3846" s="13">
        <f t="shared" si="357"/>
        <v>41793.290972222225</v>
      </c>
      <c r="U3846">
        <f t="shared" si="358"/>
        <v>2014</v>
      </c>
    </row>
    <row r="3847" spans="1:21" ht="60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 s="9">
        <f t="shared" si="354"/>
        <v>2</v>
      </c>
      <c r="Q3847">
        <f t="shared" si="355"/>
        <v>70.17</v>
      </c>
      <c r="R3847" t="s">
        <v>8368</v>
      </c>
      <c r="S3847" s="12">
        <f t="shared" si="356"/>
        <v>42248.627013888887</v>
      </c>
      <c r="T3847" s="13">
        <f t="shared" si="357"/>
        <v>42278.627013888887</v>
      </c>
      <c r="U3847">
        <f t="shared" si="358"/>
        <v>2015</v>
      </c>
    </row>
    <row r="3848" spans="1:21" ht="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 s="9">
        <f t="shared" si="354"/>
        <v>3</v>
      </c>
      <c r="Q3848">
        <f t="shared" si="355"/>
        <v>23.63</v>
      </c>
      <c r="R3848" t="s">
        <v>8361</v>
      </c>
      <c r="S3848" s="12">
        <f t="shared" si="356"/>
        <v>41885.221550925926</v>
      </c>
      <c r="T3848" s="13">
        <f t="shared" si="357"/>
        <v>41916.290972222225</v>
      </c>
      <c r="U3848">
        <f t="shared" si="358"/>
        <v>2014</v>
      </c>
    </row>
    <row r="3849" spans="1:21" ht="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 s="9">
        <f t="shared" si="354"/>
        <v>16</v>
      </c>
      <c r="Q3849">
        <f t="shared" si="355"/>
        <v>188.56</v>
      </c>
      <c r="R3849" t="s">
        <v>8362</v>
      </c>
      <c r="S3849" s="12">
        <f t="shared" si="356"/>
        <v>42159.224432870367</v>
      </c>
      <c r="T3849" s="13">
        <f t="shared" si="357"/>
        <v>42204.224432870367</v>
      </c>
      <c r="U3849">
        <f t="shared" si="358"/>
        <v>2015</v>
      </c>
    </row>
    <row r="3850" spans="1:21" ht="60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 s="9">
        <f t="shared" si="354"/>
        <v>16</v>
      </c>
      <c r="Q3850">
        <f t="shared" si="355"/>
        <v>49.51</v>
      </c>
      <c r="R3850" t="s">
        <v>8362</v>
      </c>
      <c r="S3850" s="12">
        <f t="shared" si="356"/>
        <v>42265.817002314812</v>
      </c>
      <c r="T3850" s="13">
        <f t="shared" si="357"/>
        <v>42295.817002314812</v>
      </c>
      <c r="U3850">
        <f t="shared" si="358"/>
        <v>2015</v>
      </c>
    </row>
    <row r="3851" spans="1:21" ht="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 s="9">
        <f t="shared" si="354"/>
        <v>7</v>
      </c>
      <c r="Q3851">
        <f t="shared" si="355"/>
        <v>75.459999999999994</v>
      </c>
      <c r="R3851" t="s">
        <v>8366</v>
      </c>
      <c r="S3851" s="12">
        <f t="shared" si="356"/>
        <v>42136.767175925925</v>
      </c>
      <c r="T3851" s="13">
        <f t="shared" si="357"/>
        <v>42166.767175925925</v>
      </c>
      <c r="U3851">
        <f t="shared" si="358"/>
        <v>2015</v>
      </c>
    </row>
    <row r="3852" spans="1:21" ht="30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 s="9">
        <f t="shared" si="354"/>
        <v>4</v>
      </c>
      <c r="Q3852">
        <f t="shared" si="355"/>
        <v>9.5</v>
      </c>
      <c r="R3852" t="s">
        <v>8360</v>
      </c>
      <c r="S3852" s="12">
        <f t="shared" si="356"/>
        <v>41975.124340277776</v>
      </c>
      <c r="T3852" s="13">
        <f t="shared" si="357"/>
        <v>42005.124340277776</v>
      </c>
      <c r="U3852">
        <f t="shared" si="358"/>
        <v>2014</v>
      </c>
    </row>
    <row r="3853" spans="1:21" ht="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 s="9">
        <f t="shared" si="354"/>
        <v>34</v>
      </c>
      <c r="Q3853">
        <f t="shared" si="355"/>
        <v>35.5</v>
      </c>
      <c r="R3853" t="s">
        <v>8360</v>
      </c>
      <c r="S3853" s="12">
        <f t="shared" si="356"/>
        <v>42172.439571759256</v>
      </c>
      <c r="T3853" s="13">
        <f t="shared" si="357"/>
        <v>42202.439571759256</v>
      </c>
      <c r="U3853">
        <f t="shared" si="358"/>
        <v>2015</v>
      </c>
    </row>
    <row r="3854" spans="1:21" ht="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 s="9">
        <f t="shared" si="354"/>
        <v>0</v>
      </c>
      <c r="Q3854">
        <f t="shared" si="355"/>
        <v>10</v>
      </c>
      <c r="R3854" t="s">
        <v>8362</v>
      </c>
      <c r="S3854" s="12">
        <f t="shared" si="356"/>
        <v>42065.190694444449</v>
      </c>
      <c r="T3854" s="13">
        <f t="shared" si="357"/>
        <v>42090.149027777778</v>
      </c>
      <c r="U3854">
        <f t="shared" si="358"/>
        <v>2015</v>
      </c>
    </row>
    <row r="3855" spans="1:21" ht="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 s="9">
        <f t="shared" si="354"/>
        <v>0</v>
      </c>
      <c r="Q3855">
        <f t="shared" si="355"/>
        <v>13</v>
      </c>
      <c r="R3855" t="s">
        <v>8370</v>
      </c>
      <c r="S3855" s="12">
        <f t="shared" si="356"/>
        <v>41848.84002314815</v>
      </c>
      <c r="T3855" s="13">
        <f t="shared" si="357"/>
        <v>41883.84002314815</v>
      </c>
      <c r="U3855">
        <f t="shared" si="358"/>
        <v>2014</v>
      </c>
    </row>
    <row r="3856" spans="1:21" ht="30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 s="9">
        <f t="shared" si="354"/>
        <v>16</v>
      </c>
      <c r="Q3856">
        <f t="shared" si="355"/>
        <v>89.4</v>
      </c>
      <c r="R3856" t="s">
        <v>8362</v>
      </c>
      <c r="S3856" s="12">
        <f t="shared" si="356"/>
        <v>42103.884930555556</v>
      </c>
      <c r="T3856" s="13">
        <f t="shared" si="357"/>
        <v>42133.884930555556</v>
      </c>
      <c r="U3856">
        <f t="shared" si="358"/>
        <v>2015</v>
      </c>
    </row>
    <row r="3857" spans="1:21" ht="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 s="9">
        <f t="shared" si="354"/>
        <v>3</v>
      </c>
      <c r="Q3857">
        <f t="shared" si="355"/>
        <v>25</v>
      </c>
      <c r="R3857" t="s">
        <v>8360</v>
      </c>
      <c r="S3857" s="12">
        <f t="shared" si="356"/>
        <v>42059.970729166671</v>
      </c>
      <c r="T3857" s="13">
        <f t="shared" si="357"/>
        <v>42089.929062499999</v>
      </c>
      <c r="U3857">
        <f t="shared" si="358"/>
        <v>2015</v>
      </c>
    </row>
    <row r="3858" spans="1:21" ht="60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 s="9">
        <f t="shared" si="354"/>
        <v>0</v>
      </c>
      <c r="Q3858">
        <f t="shared" si="355"/>
        <v>1</v>
      </c>
      <c r="R3858" t="s">
        <v>8361</v>
      </c>
      <c r="S3858" s="12">
        <f t="shared" si="356"/>
        <v>42041.743090277778</v>
      </c>
      <c r="T3858" s="13">
        <f t="shared" si="357"/>
        <v>42071.701423611114</v>
      </c>
      <c r="U3858">
        <f t="shared" si="358"/>
        <v>2015</v>
      </c>
    </row>
    <row r="3859" spans="1:21" ht="60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 s="9">
        <f t="shared" si="354"/>
        <v>5</v>
      </c>
      <c r="Q3859">
        <f t="shared" si="355"/>
        <v>65</v>
      </c>
      <c r="R3859" t="s">
        <v>8361</v>
      </c>
      <c r="S3859" s="12">
        <f t="shared" si="356"/>
        <v>41829.73715277778</v>
      </c>
      <c r="T3859" s="13">
        <f t="shared" si="357"/>
        <v>41852.716666666667</v>
      </c>
      <c r="U3859">
        <f t="shared" si="358"/>
        <v>2014</v>
      </c>
    </row>
    <row r="3860" spans="1:21" ht="60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 s="9">
        <f t="shared" si="354"/>
        <v>2</v>
      </c>
      <c r="Q3860">
        <f t="shared" si="355"/>
        <v>10</v>
      </c>
      <c r="R3860" t="s">
        <v>8359</v>
      </c>
      <c r="S3860" s="12">
        <f t="shared" si="356"/>
        <v>42128.431064814817</v>
      </c>
      <c r="T3860" s="13">
        <f t="shared" si="357"/>
        <v>42146.875</v>
      </c>
      <c r="U3860">
        <f t="shared" si="358"/>
        <v>2015</v>
      </c>
    </row>
    <row r="3861" spans="1:21" ht="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 s="9">
        <f t="shared" si="354"/>
        <v>0</v>
      </c>
      <c r="Q3861">
        <f t="shared" si="355"/>
        <v>1</v>
      </c>
      <c r="R3861" t="s">
        <v>8360</v>
      </c>
      <c r="S3861" s="12">
        <f t="shared" si="356"/>
        <v>41789.893599537041</v>
      </c>
      <c r="T3861" s="13">
        <f t="shared" si="357"/>
        <v>41815.875</v>
      </c>
      <c r="U3861">
        <f t="shared" si="358"/>
        <v>2014</v>
      </c>
    </row>
    <row r="3862" spans="1:21" ht="60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 s="9">
        <f t="shared" si="354"/>
        <v>18</v>
      </c>
      <c r="Q3862">
        <f t="shared" si="355"/>
        <v>81.540000000000006</v>
      </c>
      <c r="R3862" t="s">
        <v>8361</v>
      </c>
      <c r="S3862" s="12">
        <f t="shared" si="356"/>
        <v>41833.660995370366</v>
      </c>
      <c r="T3862" s="13">
        <f t="shared" si="357"/>
        <v>41863.660995370366</v>
      </c>
      <c r="U3862">
        <f t="shared" si="358"/>
        <v>2014</v>
      </c>
    </row>
    <row r="3863" spans="1:2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 s="9">
        <f t="shared" si="354"/>
        <v>5</v>
      </c>
      <c r="Q3863">
        <f t="shared" si="355"/>
        <v>100</v>
      </c>
      <c r="R3863" t="s">
        <v>8360</v>
      </c>
      <c r="S3863" s="12">
        <f t="shared" si="356"/>
        <v>41914.590011574073</v>
      </c>
      <c r="T3863" s="13">
        <f t="shared" si="357"/>
        <v>41955.907638888893</v>
      </c>
      <c r="U3863">
        <f t="shared" si="358"/>
        <v>2014</v>
      </c>
    </row>
    <row r="3864" spans="1:21" ht="30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 s="9">
        <f t="shared" si="354"/>
        <v>0</v>
      </c>
      <c r="Q3864">
        <f t="shared" si="355"/>
        <v>1</v>
      </c>
      <c r="R3864" t="s">
        <v>8361</v>
      </c>
      <c r="S3864" s="12">
        <f t="shared" si="356"/>
        <v>42611.261064814811</v>
      </c>
      <c r="T3864" s="13">
        <f t="shared" si="357"/>
        <v>42625.707638888889</v>
      </c>
      <c r="U3864">
        <f t="shared" si="358"/>
        <v>2016</v>
      </c>
    </row>
    <row r="3865" spans="1:21" ht="60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 t="s">
        <v>7235</v>
      </c>
      <c r="M3865" t="b">
        <v>0</v>
      </c>
      <c r="N3865" t="s">
        <v>8273</v>
      </c>
      <c r="O3865" t="s">
        <v>8274</v>
      </c>
      <c r="P3865" s="9">
        <f t="shared" si="354"/>
        <v>0</v>
      </c>
      <c r="Q3865">
        <f t="shared" si="355"/>
        <v>0</v>
      </c>
      <c r="R3865" t="s">
        <v>8361</v>
      </c>
      <c r="S3865" s="12">
        <f t="shared" si="356"/>
        <v>42253.633159722223</v>
      </c>
      <c r="T3865" s="13">
        <f t="shared" si="357"/>
        <v>42313.674826388888</v>
      </c>
      <c r="U3865">
        <f t="shared" si="358"/>
        <v>2015</v>
      </c>
    </row>
    <row r="3866" spans="1:21" ht="60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 s="9">
        <f t="shared" si="354"/>
        <v>1</v>
      </c>
      <c r="Q3866">
        <f t="shared" si="355"/>
        <v>20</v>
      </c>
      <c r="R3866" t="s">
        <v>8361</v>
      </c>
      <c r="S3866" s="12">
        <f t="shared" si="356"/>
        <v>42295.891828703709</v>
      </c>
      <c r="T3866" s="13">
        <f t="shared" si="357"/>
        <v>42325.933495370366</v>
      </c>
      <c r="U3866">
        <f t="shared" si="358"/>
        <v>2015</v>
      </c>
    </row>
    <row r="3867" spans="1:21" ht="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 s="9">
        <f t="shared" si="354"/>
        <v>27</v>
      </c>
      <c r="Q3867">
        <f t="shared" si="355"/>
        <v>46.43</v>
      </c>
      <c r="R3867" t="s">
        <v>8360</v>
      </c>
      <c r="S3867" s="12">
        <f t="shared" si="356"/>
        <v>41841.651597222226</v>
      </c>
      <c r="T3867" s="13">
        <f t="shared" si="357"/>
        <v>41881.229166666664</v>
      </c>
      <c r="U3867">
        <f t="shared" si="358"/>
        <v>2014</v>
      </c>
    </row>
    <row r="3868" spans="1:21" ht="30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 s="9">
        <f t="shared" si="354"/>
        <v>1</v>
      </c>
      <c r="Q3868">
        <f t="shared" si="355"/>
        <v>5.5</v>
      </c>
      <c r="R3868" t="s">
        <v>8360</v>
      </c>
      <c r="S3868" s="12">
        <f t="shared" si="356"/>
        <v>42402.947002314817</v>
      </c>
      <c r="T3868" s="13">
        <f t="shared" si="357"/>
        <v>42452.145138888889</v>
      </c>
      <c r="U3868">
        <f t="shared" si="358"/>
        <v>2016</v>
      </c>
    </row>
    <row r="3869" spans="1:21" ht="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 s="9">
        <f t="shared" si="354"/>
        <v>13</v>
      </c>
      <c r="Q3869">
        <f t="shared" si="355"/>
        <v>50.2</v>
      </c>
      <c r="R3869" t="s">
        <v>8360</v>
      </c>
      <c r="S3869" s="12">
        <f t="shared" si="356"/>
        <v>42509.814108796301</v>
      </c>
      <c r="T3869" s="13">
        <f t="shared" si="357"/>
        <v>42539.814108796301</v>
      </c>
      <c r="U3869">
        <f t="shared" si="358"/>
        <v>2016</v>
      </c>
    </row>
    <row r="3870" spans="1:21" ht="3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 s="9">
        <f t="shared" si="354"/>
        <v>0</v>
      </c>
      <c r="Q3870">
        <f t="shared" si="355"/>
        <v>10</v>
      </c>
      <c r="R3870">
        <f t="shared" ref="R3870:R3889" si="359">IF(D3870&lt;1000,1,0)</f>
        <v>0</v>
      </c>
      <c r="S3870" s="12">
        <f t="shared" si="356"/>
        <v>41865.659780092588</v>
      </c>
      <c r="T3870" s="13">
        <f t="shared" si="357"/>
        <v>41890.659780092588</v>
      </c>
      <c r="U3870">
        <f t="shared" si="358"/>
        <v>2014</v>
      </c>
    </row>
    <row r="3871" spans="1:21" ht="30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 s="9">
        <f t="shared" si="354"/>
        <v>3</v>
      </c>
      <c r="Q3871">
        <f t="shared" si="355"/>
        <v>30.13</v>
      </c>
      <c r="R3871">
        <f t="shared" si="359"/>
        <v>0</v>
      </c>
      <c r="S3871" s="12">
        <f t="shared" si="356"/>
        <v>42047.724444444444</v>
      </c>
      <c r="T3871" s="13">
        <f t="shared" si="357"/>
        <v>42077.132638888885</v>
      </c>
      <c r="U3871">
        <f t="shared" si="358"/>
        <v>2015</v>
      </c>
    </row>
    <row r="3872" spans="1:21" ht="60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 s="9">
        <f t="shared" si="354"/>
        <v>15</v>
      </c>
      <c r="Q3872">
        <f t="shared" si="355"/>
        <v>150</v>
      </c>
      <c r="R3872">
        <f t="shared" si="359"/>
        <v>0</v>
      </c>
      <c r="S3872" s="12">
        <f t="shared" si="356"/>
        <v>41793.17219907407</v>
      </c>
      <c r="T3872" s="13">
        <f t="shared" si="357"/>
        <v>41823.17219907407</v>
      </c>
      <c r="U3872">
        <f t="shared" si="358"/>
        <v>2014</v>
      </c>
    </row>
    <row r="3873" spans="1:21" ht="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 s="9">
        <f t="shared" si="354"/>
        <v>3</v>
      </c>
      <c r="Q3873">
        <f t="shared" si="355"/>
        <v>13.33</v>
      </c>
      <c r="R3873">
        <f t="shared" si="359"/>
        <v>0</v>
      </c>
      <c r="S3873" s="12">
        <f t="shared" si="356"/>
        <v>42763.780671296292</v>
      </c>
      <c r="T3873" s="13">
        <f t="shared" si="357"/>
        <v>42823.739004629635</v>
      </c>
      <c r="U3873">
        <f t="shared" si="358"/>
        <v>2017</v>
      </c>
    </row>
    <row r="3874" spans="1:21" ht="60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 t="s">
        <v>7235</v>
      </c>
      <c r="M3874" t="b">
        <v>0</v>
      </c>
      <c r="N3874" t="s">
        <v>8273</v>
      </c>
      <c r="O3874" t="s">
        <v>8315</v>
      </c>
      <c r="P3874" s="9">
        <f t="shared" si="354"/>
        <v>0</v>
      </c>
      <c r="Q3874">
        <f t="shared" si="355"/>
        <v>0</v>
      </c>
      <c r="R3874">
        <f t="shared" si="359"/>
        <v>0</v>
      </c>
      <c r="S3874" s="12">
        <f t="shared" si="356"/>
        <v>42180.145787037036</v>
      </c>
      <c r="T3874" s="13">
        <f t="shared" si="357"/>
        <v>42230.145787037036</v>
      </c>
      <c r="U3874">
        <f t="shared" si="358"/>
        <v>2015</v>
      </c>
    </row>
    <row r="3875" spans="1:21" ht="60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 t="s">
        <v>7235</v>
      </c>
      <c r="M3875" t="b">
        <v>0</v>
      </c>
      <c r="N3875" t="s">
        <v>8273</v>
      </c>
      <c r="O3875" t="s">
        <v>8315</v>
      </c>
      <c r="P3875" s="9">
        <f t="shared" si="354"/>
        <v>0</v>
      </c>
      <c r="Q3875">
        <f t="shared" si="355"/>
        <v>0</v>
      </c>
      <c r="R3875">
        <f t="shared" si="359"/>
        <v>0</v>
      </c>
      <c r="S3875" s="12">
        <f t="shared" si="356"/>
        <v>42255.696006944447</v>
      </c>
      <c r="T3875" s="13">
        <f t="shared" si="357"/>
        <v>42285.696006944447</v>
      </c>
      <c r="U3875">
        <f t="shared" si="358"/>
        <v>2015</v>
      </c>
    </row>
    <row r="3876" spans="1:21" ht="60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 t="s">
        <v>7235</v>
      </c>
      <c r="M3876" t="b">
        <v>0</v>
      </c>
      <c r="N3876" t="s">
        <v>8273</v>
      </c>
      <c r="O3876" t="s">
        <v>8315</v>
      </c>
      <c r="P3876" s="9">
        <f t="shared" si="354"/>
        <v>0</v>
      </c>
      <c r="Q3876">
        <f t="shared" si="355"/>
        <v>0</v>
      </c>
      <c r="R3876">
        <f t="shared" si="359"/>
        <v>1</v>
      </c>
      <c r="S3876" s="12">
        <f t="shared" si="356"/>
        <v>42007.016458333332</v>
      </c>
      <c r="T3876" s="13">
        <f t="shared" si="357"/>
        <v>42028.041666666672</v>
      </c>
      <c r="U3876">
        <f t="shared" si="358"/>
        <v>2015</v>
      </c>
    </row>
    <row r="3877" spans="1:21" ht="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 t="s">
        <v>7235</v>
      </c>
      <c r="M3877" t="b">
        <v>0</v>
      </c>
      <c r="N3877" t="s">
        <v>8273</v>
      </c>
      <c r="O3877" t="s">
        <v>8315</v>
      </c>
      <c r="P3877" s="9">
        <f t="shared" si="354"/>
        <v>0</v>
      </c>
      <c r="Q3877">
        <f t="shared" si="355"/>
        <v>0</v>
      </c>
      <c r="R3877">
        <f t="shared" si="359"/>
        <v>0</v>
      </c>
      <c r="S3877" s="12">
        <f t="shared" si="356"/>
        <v>42615.346817129626</v>
      </c>
      <c r="T3877" s="13">
        <f t="shared" si="357"/>
        <v>42616.416666666672</v>
      </c>
      <c r="U3877">
        <f t="shared" si="358"/>
        <v>2016</v>
      </c>
    </row>
    <row r="3878" spans="1:21" ht="60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 s="9">
        <f t="shared" si="354"/>
        <v>53</v>
      </c>
      <c r="Q3878">
        <f t="shared" si="355"/>
        <v>44.76</v>
      </c>
      <c r="R3878">
        <f t="shared" si="359"/>
        <v>0</v>
      </c>
      <c r="S3878" s="12">
        <f t="shared" si="356"/>
        <v>42372.624166666668</v>
      </c>
      <c r="T3878" s="13">
        <f t="shared" si="357"/>
        <v>42402.624166666668</v>
      </c>
      <c r="U3878">
        <f t="shared" si="358"/>
        <v>2016</v>
      </c>
    </row>
    <row r="3879" spans="1:21" ht="60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 s="9">
        <f t="shared" si="354"/>
        <v>5</v>
      </c>
      <c r="Q3879">
        <f t="shared" si="355"/>
        <v>88.64</v>
      </c>
      <c r="R3879">
        <f t="shared" si="359"/>
        <v>0</v>
      </c>
      <c r="S3879" s="12">
        <f t="shared" si="356"/>
        <v>42682.67768518519</v>
      </c>
      <c r="T3879" s="13">
        <f t="shared" si="357"/>
        <v>42712.67768518519</v>
      </c>
      <c r="U3879">
        <f t="shared" si="358"/>
        <v>2016</v>
      </c>
    </row>
    <row r="3880" spans="1:21" ht="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 s="9">
        <f t="shared" si="354"/>
        <v>0</v>
      </c>
      <c r="Q3880">
        <f t="shared" si="355"/>
        <v>10</v>
      </c>
      <c r="R3880">
        <f t="shared" si="359"/>
        <v>0</v>
      </c>
      <c r="S3880" s="12">
        <f t="shared" si="356"/>
        <v>42154.818819444445</v>
      </c>
      <c r="T3880" s="13">
        <f t="shared" si="357"/>
        <v>42185.165972222225</v>
      </c>
      <c r="U3880">
        <f t="shared" si="358"/>
        <v>2015</v>
      </c>
    </row>
    <row r="3881" spans="1:21" ht="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 t="s">
        <v>7235</v>
      </c>
      <c r="M3881" t="b">
        <v>0</v>
      </c>
      <c r="N3881" t="s">
        <v>8273</v>
      </c>
      <c r="O3881" t="s">
        <v>8315</v>
      </c>
      <c r="P3881" s="9">
        <f t="shared" si="354"/>
        <v>0</v>
      </c>
      <c r="Q3881">
        <f t="shared" si="355"/>
        <v>0</v>
      </c>
      <c r="R3881">
        <f t="shared" si="359"/>
        <v>0</v>
      </c>
      <c r="S3881" s="12">
        <f t="shared" si="356"/>
        <v>41999.861064814817</v>
      </c>
      <c r="T3881" s="13">
        <f t="shared" si="357"/>
        <v>42029.861064814817</v>
      </c>
      <c r="U3881">
        <f t="shared" si="358"/>
        <v>2014</v>
      </c>
    </row>
    <row r="3882" spans="1:21" ht="60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 s="9">
        <f t="shared" si="354"/>
        <v>13</v>
      </c>
      <c r="Q3882">
        <f t="shared" si="355"/>
        <v>57.65</v>
      </c>
      <c r="R3882">
        <f t="shared" si="359"/>
        <v>0</v>
      </c>
      <c r="S3882" s="12">
        <f t="shared" si="356"/>
        <v>41815.815046296295</v>
      </c>
      <c r="T3882" s="13">
        <f t="shared" si="357"/>
        <v>41850.958333333336</v>
      </c>
      <c r="U3882">
        <f t="shared" si="358"/>
        <v>2014</v>
      </c>
    </row>
    <row r="3883" spans="1:21" ht="30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 s="9">
        <f t="shared" si="354"/>
        <v>5</v>
      </c>
      <c r="Q3883">
        <f t="shared" si="355"/>
        <v>25</v>
      </c>
      <c r="R3883">
        <f t="shared" si="359"/>
        <v>1</v>
      </c>
      <c r="S3883" s="12">
        <f t="shared" si="356"/>
        <v>42756.018506944441</v>
      </c>
      <c r="T3883" s="13">
        <f t="shared" si="357"/>
        <v>42786.018506944441</v>
      </c>
      <c r="U3883">
        <f t="shared" si="358"/>
        <v>2017</v>
      </c>
    </row>
    <row r="3884" spans="1:21" ht="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 t="s">
        <v>7235</v>
      </c>
      <c r="M3884" t="b">
        <v>0</v>
      </c>
      <c r="N3884" t="s">
        <v>8273</v>
      </c>
      <c r="O3884" t="s">
        <v>8315</v>
      </c>
      <c r="P3884" s="9">
        <f t="shared" si="354"/>
        <v>0</v>
      </c>
      <c r="Q3884">
        <f t="shared" si="355"/>
        <v>0</v>
      </c>
      <c r="R3884">
        <f t="shared" si="359"/>
        <v>0</v>
      </c>
      <c r="S3884" s="12">
        <f t="shared" si="356"/>
        <v>42373.983449074076</v>
      </c>
      <c r="T3884" s="13">
        <f t="shared" si="357"/>
        <v>42400.960416666669</v>
      </c>
      <c r="U3884">
        <f t="shared" si="358"/>
        <v>2016</v>
      </c>
    </row>
    <row r="3885" spans="1:21" ht="60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 t="s">
        <v>7235</v>
      </c>
      <c r="M3885" t="b">
        <v>0</v>
      </c>
      <c r="N3885" t="s">
        <v>8273</v>
      </c>
      <c r="O3885" t="s">
        <v>8315</v>
      </c>
      <c r="P3885" s="9">
        <f t="shared" si="354"/>
        <v>0</v>
      </c>
      <c r="Q3885">
        <f t="shared" si="355"/>
        <v>0</v>
      </c>
      <c r="R3885">
        <f t="shared" si="359"/>
        <v>0</v>
      </c>
      <c r="S3885" s="12">
        <f t="shared" si="356"/>
        <v>41854.602650462963</v>
      </c>
      <c r="T3885" s="13">
        <f t="shared" si="357"/>
        <v>41884.602650462963</v>
      </c>
      <c r="U3885">
        <f t="shared" si="358"/>
        <v>2014</v>
      </c>
    </row>
    <row r="3886" spans="1:21" ht="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 t="s">
        <v>7235</v>
      </c>
      <c r="M3886" t="b">
        <v>0</v>
      </c>
      <c r="N3886" t="s">
        <v>8273</v>
      </c>
      <c r="O3886" t="s">
        <v>8315</v>
      </c>
      <c r="P3886" s="9">
        <f t="shared" si="354"/>
        <v>0</v>
      </c>
      <c r="Q3886">
        <f t="shared" si="355"/>
        <v>0</v>
      </c>
      <c r="R3886">
        <f t="shared" si="359"/>
        <v>0</v>
      </c>
      <c r="S3886" s="12">
        <f t="shared" si="356"/>
        <v>42065.791574074072</v>
      </c>
      <c r="T3886" s="13">
        <f t="shared" si="357"/>
        <v>42090.749907407408</v>
      </c>
      <c r="U3886">
        <f t="shared" si="358"/>
        <v>2015</v>
      </c>
    </row>
    <row r="3887" spans="1:21" ht="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 t="s">
        <v>7235</v>
      </c>
      <c r="M3887" t="b">
        <v>0</v>
      </c>
      <c r="N3887" t="s">
        <v>8273</v>
      </c>
      <c r="O3887" t="s">
        <v>8315</v>
      </c>
      <c r="P3887" s="9">
        <f t="shared" si="354"/>
        <v>0</v>
      </c>
      <c r="Q3887">
        <f t="shared" si="355"/>
        <v>0</v>
      </c>
      <c r="R3887">
        <f t="shared" si="359"/>
        <v>0</v>
      </c>
      <c r="S3887" s="12">
        <f t="shared" si="356"/>
        <v>42469.951284722221</v>
      </c>
      <c r="T3887" s="13">
        <f t="shared" si="357"/>
        <v>42499.951284722221</v>
      </c>
      <c r="U3887">
        <f t="shared" si="358"/>
        <v>2016</v>
      </c>
    </row>
    <row r="3888" spans="1:2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 t="s">
        <v>7235</v>
      </c>
      <c r="M3888" t="b">
        <v>0</v>
      </c>
      <c r="N3888" t="s">
        <v>8273</v>
      </c>
      <c r="O3888" t="s">
        <v>8315</v>
      </c>
      <c r="P3888" s="9">
        <f t="shared" si="354"/>
        <v>0</v>
      </c>
      <c r="Q3888">
        <f t="shared" si="355"/>
        <v>0</v>
      </c>
      <c r="R3888">
        <f t="shared" si="359"/>
        <v>0</v>
      </c>
      <c r="S3888" s="12">
        <f t="shared" si="356"/>
        <v>41954.228032407409</v>
      </c>
      <c r="T3888" s="13">
        <f t="shared" si="357"/>
        <v>41984.228032407409</v>
      </c>
      <c r="U3888">
        <f t="shared" si="358"/>
        <v>2014</v>
      </c>
    </row>
    <row r="3889" spans="1:21" ht="60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 s="9">
        <f t="shared" si="354"/>
        <v>2</v>
      </c>
      <c r="Q3889">
        <f t="shared" si="355"/>
        <v>17.5</v>
      </c>
      <c r="R3889">
        <f t="shared" si="359"/>
        <v>0</v>
      </c>
      <c r="S3889" s="12">
        <f t="shared" si="356"/>
        <v>42079.857974537037</v>
      </c>
      <c r="T3889" s="13">
        <f t="shared" si="357"/>
        <v>42125.916666666672</v>
      </c>
      <c r="U3889">
        <f t="shared" si="358"/>
        <v>2015</v>
      </c>
    </row>
    <row r="3890" spans="1:21" ht="60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 s="9">
        <f t="shared" si="354"/>
        <v>27</v>
      </c>
      <c r="Q3890">
        <f t="shared" si="355"/>
        <v>38.71</v>
      </c>
      <c r="R3890" t="s">
        <v>8360</v>
      </c>
      <c r="S3890" s="12">
        <f t="shared" si="356"/>
        <v>42762.545810185184</v>
      </c>
      <c r="T3890" s="13">
        <f t="shared" si="357"/>
        <v>42792.545810185184</v>
      </c>
      <c r="U3890">
        <f t="shared" si="358"/>
        <v>2017</v>
      </c>
    </row>
    <row r="3891" spans="1:21" ht="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 s="9">
        <f t="shared" si="354"/>
        <v>1</v>
      </c>
      <c r="Q3891">
        <f t="shared" si="355"/>
        <v>13.11</v>
      </c>
      <c r="R3891" t="s">
        <v>8361</v>
      </c>
      <c r="S3891" s="12">
        <f t="shared" si="356"/>
        <v>41977.004976851851</v>
      </c>
      <c r="T3891" s="13">
        <f t="shared" si="357"/>
        <v>42008.976388888885</v>
      </c>
      <c r="U3891">
        <f t="shared" si="358"/>
        <v>2014</v>
      </c>
    </row>
    <row r="3892" spans="1:21" ht="60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 s="9">
        <f t="shared" si="354"/>
        <v>17</v>
      </c>
      <c r="Q3892">
        <f t="shared" si="355"/>
        <v>315.5</v>
      </c>
      <c r="R3892" t="s">
        <v>8363</v>
      </c>
      <c r="S3892" s="12">
        <f t="shared" si="356"/>
        <v>42171.758611111116</v>
      </c>
      <c r="T3892" s="13">
        <f t="shared" si="357"/>
        <v>42231.758611111116</v>
      </c>
      <c r="U3892">
        <f t="shared" si="358"/>
        <v>2015</v>
      </c>
    </row>
    <row r="3893" spans="1:21" ht="30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 s="9">
        <f t="shared" si="354"/>
        <v>33</v>
      </c>
      <c r="Q3893">
        <f t="shared" si="355"/>
        <v>37.14</v>
      </c>
      <c r="R3893" t="s">
        <v>8359</v>
      </c>
      <c r="S3893" s="12">
        <f t="shared" si="356"/>
        <v>42056.1324537037</v>
      </c>
      <c r="T3893" s="13">
        <f t="shared" si="357"/>
        <v>42086.207638888889</v>
      </c>
      <c r="U3893">
        <f t="shared" si="358"/>
        <v>2015</v>
      </c>
    </row>
    <row r="3894" spans="1:21" ht="60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 t="s">
        <v>7235</v>
      </c>
      <c r="M3894" t="b">
        <v>0</v>
      </c>
      <c r="N3894" t="s">
        <v>8273</v>
      </c>
      <c r="O3894" t="s">
        <v>8274</v>
      </c>
      <c r="P3894" s="9">
        <f t="shared" si="354"/>
        <v>0</v>
      </c>
      <c r="Q3894">
        <f t="shared" si="355"/>
        <v>0</v>
      </c>
      <c r="R3894" t="s">
        <v>8360</v>
      </c>
      <c r="S3894" s="12">
        <f t="shared" si="356"/>
        <v>41867.652280092596</v>
      </c>
      <c r="T3894" s="13">
        <f t="shared" si="357"/>
        <v>41875.291666666664</v>
      </c>
      <c r="U3894">
        <f t="shared" si="358"/>
        <v>2014</v>
      </c>
    </row>
    <row r="3895" spans="1:21" ht="60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 s="9">
        <f t="shared" si="354"/>
        <v>22</v>
      </c>
      <c r="Q3895">
        <f t="shared" si="355"/>
        <v>128.27000000000001</v>
      </c>
      <c r="R3895" t="s">
        <v>8370</v>
      </c>
      <c r="S3895" s="12">
        <f t="shared" si="356"/>
        <v>41779.657870370371</v>
      </c>
      <c r="T3895" s="13">
        <f t="shared" si="357"/>
        <v>41821.25</v>
      </c>
      <c r="U3895">
        <f t="shared" si="358"/>
        <v>2014</v>
      </c>
    </row>
    <row r="3896" spans="1:21" ht="60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 s="9">
        <f t="shared" si="354"/>
        <v>3</v>
      </c>
      <c r="Q3896">
        <f t="shared" si="355"/>
        <v>47.27</v>
      </c>
      <c r="R3896" t="s">
        <v>8363</v>
      </c>
      <c r="S3896" s="12">
        <f t="shared" si="356"/>
        <v>42679.958472222221</v>
      </c>
      <c r="T3896" s="13">
        <f t="shared" si="357"/>
        <v>42710.207638888889</v>
      </c>
      <c r="U3896">
        <f t="shared" si="358"/>
        <v>2016</v>
      </c>
    </row>
    <row r="3897" spans="1:21" ht="60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 s="9">
        <f t="shared" si="354"/>
        <v>5</v>
      </c>
      <c r="Q3897">
        <f t="shared" si="355"/>
        <v>50</v>
      </c>
      <c r="R3897" t="s">
        <v>8360</v>
      </c>
      <c r="S3897" s="12">
        <f t="shared" si="356"/>
        <v>42032.250208333338</v>
      </c>
      <c r="T3897" s="13">
        <f t="shared" si="357"/>
        <v>42063.250208333338</v>
      </c>
      <c r="U3897">
        <f t="shared" si="358"/>
        <v>2015</v>
      </c>
    </row>
    <row r="3898" spans="1:21" ht="60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 s="9">
        <f t="shared" si="354"/>
        <v>11</v>
      </c>
      <c r="Q3898">
        <f t="shared" si="355"/>
        <v>42.5</v>
      </c>
      <c r="R3898" t="s">
        <v>8360</v>
      </c>
      <c r="S3898" s="12">
        <f t="shared" si="356"/>
        <v>41793.191875000004</v>
      </c>
      <c r="T3898" s="13">
        <f t="shared" si="357"/>
        <v>41807.191875000004</v>
      </c>
      <c r="U3898">
        <f t="shared" si="358"/>
        <v>2014</v>
      </c>
    </row>
    <row r="3899" spans="1:21" ht="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 s="9">
        <f t="shared" si="354"/>
        <v>18</v>
      </c>
      <c r="Q3899">
        <f t="shared" si="355"/>
        <v>44</v>
      </c>
      <c r="R3899" t="s">
        <v>8360</v>
      </c>
      <c r="S3899" s="12">
        <f t="shared" si="356"/>
        <v>41982.87364583333</v>
      </c>
      <c r="T3899" s="13">
        <f t="shared" si="357"/>
        <v>42012.87364583333</v>
      </c>
      <c r="U3899">
        <f t="shared" si="358"/>
        <v>2014</v>
      </c>
    </row>
    <row r="3900" spans="1:21" ht="60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 s="9">
        <f t="shared" si="354"/>
        <v>33</v>
      </c>
      <c r="Q3900">
        <f t="shared" si="355"/>
        <v>50.88</v>
      </c>
      <c r="R3900" t="s">
        <v>8360</v>
      </c>
      <c r="S3900" s="12">
        <f t="shared" si="356"/>
        <v>42193.482291666667</v>
      </c>
      <c r="T3900" s="13">
        <f t="shared" si="357"/>
        <v>42233.666666666672</v>
      </c>
      <c r="U3900">
        <f t="shared" si="358"/>
        <v>2015</v>
      </c>
    </row>
    <row r="3901" spans="1:21" ht="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 s="9">
        <f t="shared" si="354"/>
        <v>1</v>
      </c>
      <c r="Q3901">
        <f t="shared" si="355"/>
        <v>62.5</v>
      </c>
      <c r="R3901" t="s">
        <v>8362</v>
      </c>
      <c r="S3901" s="12">
        <f t="shared" si="356"/>
        <v>41843.775011574071</v>
      </c>
      <c r="T3901" s="13">
        <f t="shared" si="357"/>
        <v>41863.775011574071</v>
      </c>
      <c r="U3901">
        <f t="shared" si="358"/>
        <v>2014</v>
      </c>
    </row>
    <row r="3902" spans="1:21" ht="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 s="9">
        <f t="shared" si="354"/>
        <v>5</v>
      </c>
      <c r="Q3902">
        <f t="shared" si="355"/>
        <v>27</v>
      </c>
      <c r="R3902" t="s">
        <v>8360</v>
      </c>
      <c r="S3902" s="12">
        <f t="shared" si="356"/>
        <v>42136.092488425929</v>
      </c>
      <c r="T3902" s="13">
        <f t="shared" si="357"/>
        <v>42166.092488425929</v>
      </c>
      <c r="U3902">
        <f t="shared" si="358"/>
        <v>2015</v>
      </c>
    </row>
    <row r="3903" spans="1:21" ht="60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 s="9">
        <f t="shared" si="354"/>
        <v>1</v>
      </c>
      <c r="Q3903">
        <f t="shared" si="355"/>
        <v>25</v>
      </c>
      <c r="R3903" t="s">
        <v>8360</v>
      </c>
      <c r="S3903" s="12">
        <f t="shared" si="356"/>
        <v>42317.826377314821</v>
      </c>
      <c r="T3903" s="13">
        <f t="shared" si="357"/>
        <v>42357.826377314821</v>
      </c>
      <c r="U3903">
        <f t="shared" si="358"/>
        <v>2015</v>
      </c>
    </row>
    <row r="3904" spans="1:21" ht="60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 s="9">
        <f t="shared" si="354"/>
        <v>49</v>
      </c>
      <c r="Q3904">
        <f t="shared" si="355"/>
        <v>47.26</v>
      </c>
      <c r="R3904" t="s">
        <v>8360</v>
      </c>
      <c r="S3904" s="12">
        <f t="shared" si="356"/>
        <v>42663.468078703707</v>
      </c>
      <c r="T3904" s="13">
        <f t="shared" si="357"/>
        <v>42688.509745370371</v>
      </c>
      <c r="U3904">
        <f t="shared" si="358"/>
        <v>2016</v>
      </c>
    </row>
    <row r="3905" spans="1:21" ht="60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 t="s">
        <v>7235</v>
      </c>
      <c r="M3905" t="b">
        <v>0</v>
      </c>
      <c r="N3905" t="s">
        <v>8273</v>
      </c>
      <c r="O3905" t="s">
        <v>8274</v>
      </c>
      <c r="P3905" s="9">
        <f t="shared" si="354"/>
        <v>0</v>
      </c>
      <c r="Q3905">
        <f t="shared" si="355"/>
        <v>0</v>
      </c>
      <c r="R3905" t="s">
        <v>8360</v>
      </c>
      <c r="S3905" s="12">
        <f t="shared" si="356"/>
        <v>42186.01116898148</v>
      </c>
      <c r="T3905" s="13">
        <f t="shared" si="357"/>
        <v>42230.818055555559</v>
      </c>
      <c r="U3905">
        <f t="shared" si="358"/>
        <v>2015</v>
      </c>
    </row>
    <row r="3906" spans="1:21" ht="30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 s="9">
        <f t="shared" ref="P3906:P3969" si="360">ROUND(E3906/D3906*100,0)</f>
        <v>0</v>
      </c>
      <c r="Q3906">
        <f t="shared" ref="Q3906:Q3969" si="361">IFERROR(ROUND(E3906/L3906,2),0)</f>
        <v>1.5</v>
      </c>
      <c r="R3906" t="s">
        <v>8362</v>
      </c>
      <c r="S3906" s="12">
        <f t="shared" ref="S3906:S3969" si="362">(((J3906/60)/60)/24)+DATE(1970,1,1)</f>
        <v>42095.229166666672</v>
      </c>
      <c r="T3906" s="13">
        <f t="shared" ref="T3906:T3969" si="363">(((I3906/60)/60)/24)+DATE(1970,1,1)</f>
        <v>42109.211111111115</v>
      </c>
      <c r="U3906">
        <f t="shared" ref="U3906:U3969" si="364">YEAR(S3906)</f>
        <v>2015</v>
      </c>
    </row>
    <row r="3907" spans="1:21" ht="60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 s="9">
        <f t="shared" si="360"/>
        <v>12</v>
      </c>
      <c r="Q3907">
        <f t="shared" si="361"/>
        <v>24.71</v>
      </c>
      <c r="R3907" t="s">
        <v>8360</v>
      </c>
      <c r="S3907" s="12">
        <f t="shared" si="362"/>
        <v>42124.623877314814</v>
      </c>
      <c r="T3907" s="13">
        <f t="shared" si="363"/>
        <v>42166.958333333328</v>
      </c>
      <c r="U3907">
        <f t="shared" si="364"/>
        <v>2015</v>
      </c>
    </row>
    <row r="3908" spans="1:21" ht="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 s="9">
        <f t="shared" si="360"/>
        <v>67</v>
      </c>
      <c r="Q3908">
        <f t="shared" si="361"/>
        <v>63.13</v>
      </c>
      <c r="R3908" t="s">
        <v>8360</v>
      </c>
      <c r="S3908" s="12">
        <f t="shared" si="362"/>
        <v>42143.917743055557</v>
      </c>
      <c r="T3908" s="13">
        <f t="shared" si="363"/>
        <v>42181.559027777781</v>
      </c>
      <c r="U3908">
        <f t="shared" si="364"/>
        <v>2015</v>
      </c>
    </row>
    <row r="3909" spans="1:21" ht="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 s="9">
        <f t="shared" si="360"/>
        <v>15</v>
      </c>
      <c r="Q3909">
        <f t="shared" si="361"/>
        <v>38.25</v>
      </c>
      <c r="R3909" t="s">
        <v>8360</v>
      </c>
      <c r="S3909" s="12">
        <f t="shared" si="362"/>
        <v>41906.819513888891</v>
      </c>
      <c r="T3909" s="13">
        <f t="shared" si="363"/>
        <v>41938.838888888888</v>
      </c>
      <c r="U3909">
        <f t="shared" si="364"/>
        <v>2014</v>
      </c>
    </row>
    <row r="3910" spans="1:21" ht="60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 s="9">
        <f t="shared" si="360"/>
        <v>9</v>
      </c>
      <c r="Q3910">
        <f t="shared" si="361"/>
        <v>16.25</v>
      </c>
      <c r="R3910" t="s">
        <v>8359</v>
      </c>
      <c r="S3910" s="12">
        <f t="shared" si="362"/>
        <v>41834.135370370372</v>
      </c>
      <c r="T3910" s="13">
        <f t="shared" si="363"/>
        <v>41849.135370370372</v>
      </c>
      <c r="U3910">
        <f t="shared" si="364"/>
        <v>2014</v>
      </c>
    </row>
    <row r="3911" spans="1:21" ht="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 s="9">
        <f t="shared" si="360"/>
        <v>0</v>
      </c>
      <c r="Q3911">
        <f t="shared" si="361"/>
        <v>33.75</v>
      </c>
      <c r="R3911" t="s">
        <v>8370</v>
      </c>
      <c r="S3911" s="12">
        <f t="shared" si="362"/>
        <v>41863.359282407408</v>
      </c>
      <c r="T3911" s="13">
        <f t="shared" si="363"/>
        <v>41893.359282407408</v>
      </c>
      <c r="U3911">
        <f t="shared" si="364"/>
        <v>2014</v>
      </c>
    </row>
    <row r="3912" spans="1:21" ht="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 s="9">
        <f t="shared" si="360"/>
        <v>3</v>
      </c>
      <c r="Q3912">
        <f t="shared" si="361"/>
        <v>61.67</v>
      </c>
      <c r="R3912" t="s">
        <v>8361</v>
      </c>
      <c r="S3912" s="12">
        <f t="shared" si="362"/>
        <v>42224.756909722222</v>
      </c>
      <c r="T3912" s="13">
        <f t="shared" si="363"/>
        <v>42254.756909722222</v>
      </c>
      <c r="U3912">
        <f t="shared" si="364"/>
        <v>2015</v>
      </c>
    </row>
    <row r="3913" spans="1:21" ht="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 s="9">
        <f t="shared" si="360"/>
        <v>37</v>
      </c>
      <c r="Q3913">
        <f t="shared" si="361"/>
        <v>83.14</v>
      </c>
      <c r="R3913" t="s">
        <v>8361</v>
      </c>
      <c r="S3913" s="12">
        <f t="shared" si="362"/>
        <v>41939.8122337963</v>
      </c>
      <c r="T3913" s="13">
        <f t="shared" si="363"/>
        <v>41969.853900462964</v>
      </c>
      <c r="U3913">
        <f t="shared" si="364"/>
        <v>2014</v>
      </c>
    </row>
    <row r="3914" spans="1:21" ht="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 s="9">
        <f t="shared" si="360"/>
        <v>0</v>
      </c>
      <c r="Q3914">
        <f t="shared" si="361"/>
        <v>1</v>
      </c>
      <c r="R3914" t="s">
        <v>8363</v>
      </c>
      <c r="S3914" s="12">
        <f t="shared" si="362"/>
        <v>42059.270023148143</v>
      </c>
      <c r="T3914" s="13">
        <f t="shared" si="363"/>
        <v>42119.190972222219</v>
      </c>
      <c r="U3914">
        <f t="shared" si="364"/>
        <v>2015</v>
      </c>
    </row>
    <row r="3915" spans="1:21" ht="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 s="9">
        <f t="shared" si="360"/>
        <v>10</v>
      </c>
      <c r="Q3915">
        <f t="shared" si="361"/>
        <v>142.86000000000001</v>
      </c>
      <c r="R3915" t="s">
        <v>8362</v>
      </c>
      <c r="S3915" s="12">
        <f t="shared" si="362"/>
        <v>42308.211215277777</v>
      </c>
      <c r="T3915" s="13">
        <f t="shared" si="363"/>
        <v>42338.252881944441</v>
      </c>
      <c r="U3915">
        <f t="shared" si="364"/>
        <v>2015</v>
      </c>
    </row>
    <row r="3916" spans="1:21" ht="60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 s="9">
        <f t="shared" si="360"/>
        <v>36</v>
      </c>
      <c r="Q3916">
        <f t="shared" si="361"/>
        <v>33.67</v>
      </c>
      <c r="R3916" t="s">
        <v>8360</v>
      </c>
      <c r="S3916" s="12">
        <f t="shared" si="362"/>
        <v>42114.818935185183</v>
      </c>
      <c r="T3916" s="13">
        <f t="shared" si="363"/>
        <v>42134.957638888889</v>
      </c>
      <c r="U3916">
        <f t="shared" si="364"/>
        <v>2015</v>
      </c>
    </row>
    <row r="3917" spans="1:21" ht="60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 s="9">
        <f t="shared" si="360"/>
        <v>0</v>
      </c>
      <c r="Q3917">
        <f t="shared" si="361"/>
        <v>5</v>
      </c>
      <c r="R3917" t="s">
        <v>8360</v>
      </c>
      <c r="S3917" s="12">
        <f t="shared" si="362"/>
        <v>42492.98505787037</v>
      </c>
      <c r="T3917" s="13">
        <f t="shared" si="363"/>
        <v>42522.98505787037</v>
      </c>
      <c r="U3917">
        <f t="shared" si="364"/>
        <v>2016</v>
      </c>
    </row>
    <row r="3918" spans="1:21" ht="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 t="s">
        <v>7235</v>
      </c>
      <c r="M3918" t="b">
        <v>0</v>
      </c>
      <c r="N3918" t="s">
        <v>8273</v>
      </c>
      <c r="O3918" t="s">
        <v>8274</v>
      </c>
      <c r="P3918" s="9">
        <f t="shared" si="360"/>
        <v>0</v>
      </c>
      <c r="Q3918">
        <f t="shared" si="361"/>
        <v>0</v>
      </c>
      <c r="R3918" t="s">
        <v>8360</v>
      </c>
      <c r="S3918" s="12">
        <f t="shared" si="362"/>
        <v>42494.471666666665</v>
      </c>
      <c r="T3918" s="13">
        <f t="shared" si="363"/>
        <v>42524.471666666665</v>
      </c>
      <c r="U3918">
        <f t="shared" si="364"/>
        <v>2016</v>
      </c>
    </row>
    <row r="3919" spans="1:21" ht="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 s="9">
        <f t="shared" si="360"/>
        <v>0</v>
      </c>
      <c r="Q3919">
        <f t="shared" si="361"/>
        <v>10</v>
      </c>
      <c r="R3919" t="s">
        <v>8360</v>
      </c>
      <c r="S3919" s="12">
        <f t="shared" si="362"/>
        <v>41863.527326388888</v>
      </c>
      <c r="T3919" s="13">
        <f t="shared" si="363"/>
        <v>41893.527326388888</v>
      </c>
      <c r="U3919">
        <f t="shared" si="364"/>
        <v>2014</v>
      </c>
    </row>
    <row r="3920" spans="1:21" ht="60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 s="9">
        <f t="shared" si="360"/>
        <v>0</v>
      </c>
      <c r="Q3920">
        <f t="shared" si="361"/>
        <v>40</v>
      </c>
      <c r="R3920" t="s">
        <v>8370</v>
      </c>
      <c r="S3920" s="12">
        <f t="shared" si="362"/>
        <v>41843.664618055554</v>
      </c>
      <c r="T3920" s="13">
        <f t="shared" si="363"/>
        <v>41855.666666666664</v>
      </c>
      <c r="U3920">
        <f t="shared" si="364"/>
        <v>2014</v>
      </c>
    </row>
    <row r="3921" spans="1:21" ht="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 s="9">
        <f t="shared" si="360"/>
        <v>2</v>
      </c>
      <c r="Q3921">
        <f t="shared" si="361"/>
        <v>30</v>
      </c>
      <c r="R3921" t="s">
        <v>8361</v>
      </c>
      <c r="S3921" s="12">
        <f t="shared" si="362"/>
        <v>42358.684872685189</v>
      </c>
      <c r="T3921" s="13">
        <f t="shared" si="363"/>
        <v>42387</v>
      </c>
      <c r="U3921">
        <f t="shared" si="364"/>
        <v>2015</v>
      </c>
    </row>
    <row r="3922" spans="1:21" ht="60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 s="9">
        <f t="shared" si="360"/>
        <v>5</v>
      </c>
      <c r="Q3922">
        <f t="shared" si="361"/>
        <v>45</v>
      </c>
      <c r="R3922" t="s">
        <v>8360</v>
      </c>
      <c r="S3922" s="12">
        <f t="shared" si="362"/>
        <v>42657.38726851852</v>
      </c>
      <c r="T3922" s="13">
        <f t="shared" si="363"/>
        <v>42687.428935185191</v>
      </c>
      <c r="U3922">
        <f t="shared" si="364"/>
        <v>2016</v>
      </c>
    </row>
    <row r="3923" spans="1:21" ht="60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 t="s">
        <v>7235</v>
      </c>
      <c r="M3923" t="b">
        <v>0</v>
      </c>
      <c r="N3923" t="s">
        <v>8273</v>
      </c>
      <c r="O3923" t="s">
        <v>8274</v>
      </c>
      <c r="P3923" s="9">
        <f t="shared" si="360"/>
        <v>0</v>
      </c>
      <c r="Q3923">
        <f t="shared" si="361"/>
        <v>0</v>
      </c>
      <c r="R3923" t="s">
        <v>8360</v>
      </c>
      <c r="S3923" s="12">
        <f t="shared" si="362"/>
        <v>41926.542303240742</v>
      </c>
      <c r="T3923" s="13">
        <f t="shared" si="363"/>
        <v>41938.75</v>
      </c>
      <c r="U3923">
        <f t="shared" si="364"/>
        <v>2014</v>
      </c>
    </row>
    <row r="3924" spans="1:21" ht="60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 s="9">
        <f t="shared" si="360"/>
        <v>8</v>
      </c>
      <c r="Q3924">
        <f t="shared" si="361"/>
        <v>10.17</v>
      </c>
      <c r="R3924" t="s">
        <v>8359</v>
      </c>
      <c r="S3924" s="12">
        <f t="shared" si="362"/>
        <v>42020.768634259264</v>
      </c>
      <c r="T3924" s="13">
        <f t="shared" si="363"/>
        <v>42065.958333333328</v>
      </c>
      <c r="U3924">
        <f t="shared" si="364"/>
        <v>2015</v>
      </c>
    </row>
    <row r="3925" spans="1:21" ht="60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 s="9">
        <f t="shared" si="360"/>
        <v>12</v>
      </c>
      <c r="Q3925">
        <f t="shared" si="361"/>
        <v>81.41</v>
      </c>
      <c r="R3925" t="s">
        <v>8362</v>
      </c>
      <c r="S3925" s="12">
        <f t="shared" si="362"/>
        <v>42075.979988425926</v>
      </c>
      <c r="T3925" s="13">
        <f t="shared" si="363"/>
        <v>42103.979988425926</v>
      </c>
      <c r="U3925">
        <f t="shared" si="364"/>
        <v>2015</v>
      </c>
    </row>
    <row r="3926" spans="1:21" ht="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 s="9">
        <f t="shared" si="360"/>
        <v>15</v>
      </c>
      <c r="Q3926">
        <f t="shared" si="361"/>
        <v>57.25</v>
      </c>
      <c r="R3926" t="s">
        <v>8363</v>
      </c>
      <c r="S3926" s="12">
        <f t="shared" si="362"/>
        <v>41786.959745370368</v>
      </c>
      <c r="T3926" s="13">
        <f t="shared" si="363"/>
        <v>41816.959745370368</v>
      </c>
      <c r="U3926">
        <f t="shared" si="364"/>
        <v>2014</v>
      </c>
    </row>
    <row r="3927" spans="1:21" ht="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 s="9">
        <f t="shared" si="360"/>
        <v>10</v>
      </c>
      <c r="Q3927">
        <f t="shared" si="361"/>
        <v>5</v>
      </c>
      <c r="R3927" t="s">
        <v>8359</v>
      </c>
      <c r="S3927" s="12">
        <f t="shared" si="362"/>
        <v>41820.870821759258</v>
      </c>
      <c r="T3927" s="13">
        <f t="shared" si="363"/>
        <v>41850.870821759258</v>
      </c>
      <c r="U3927">
        <f t="shared" si="364"/>
        <v>2014</v>
      </c>
    </row>
    <row r="3928" spans="1:21" ht="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 s="9">
        <f t="shared" si="360"/>
        <v>0</v>
      </c>
      <c r="Q3928">
        <f t="shared" si="361"/>
        <v>15</v>
      </c>
      <c r="R3928" t="s">
        <v>8361</v>
      </c>
      <c r="S3928" s="12">
        <f t="shared" si="362"/>
        <v>41970.085046296299</v>
      </c>
      <c r="T3928" s="13">
        <f t="shared" si="363"/>
        <v>42000.085046296299</v>
      </c>
      <c r="U3928">
        <f t="shared" si="364"/>
        <v>2014</v>
      </c>
    </row>
    <row r="3929" spans="1:21" ht="60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 s="9">
        <f t="shared" si="360"/>
        <v>1</v>
      </c>
      <c r="Q3929">
        <f t="shared" si="361"/>
        <v>12.5</v>
      </c>
      <c r="R3929" t="s">
        <v>8360</v>
      </c>
      <c r="S3929" s="12">
        <f t="shared" si="362"/>
        <v>41830.267407407409</v>
      </c>
      <c r="T3929" s="13">
        <f t="shared" si="363"/>
        <v>41860.267407407409</v>
      </c>
      <c r="U3929">
        <f t="shared" si="364"/>
        <v>2014</v>
      </c>
    </row>
    <row r="3930" spans="1:21" ht="60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 s="9">
        <f t="shared" si="360"/>
        <v>13</v>
      </c>
      <c r="Q3930">
        <f t="shared" si="361"/>
        <v>93</v>
      </c>
      <c r="R3930" t="s">
        <v>8361</v>
      </c>
      <c r="S3930" s="12">
        <f t="shared" si="362"/>
        <v>42265.683182870373</v>
      </c>
      <c r="T3930" s="13">
        <f t="shared" si="363"/>
        <v>42293.207638888889</v>
      </c>
      <c r="U3930">
        <f t="shared" si="364"/>
        <v>2015</v>
      </c>
    </row>
    <row r="3931" spans="1:21" ht="60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 s="9">
        <f t="shared" si="360"/>
        <v>2</v>
      </c>
      <c r="Q3931">
        <f t="shared" si="361"/>
        <v>32.36</v>
      </c>
      <c r="R3931" t="s">
        <v>8364</v>
      </c>
      <c r="S3931" s="12">
        <f t="shared" si="362"/>
        <v>42601.827141203699</v>
      </c>
      <c r="T3931" s="13">
        <f t="shared" si="363"/>
        <v>42631.827141203699</v>
      </c>
      <c r="U3931">
        <f t="shared" si="364"/>
        <v>2016</v>
      </c>
    </row>
    <row r="3932" spans="1:21" ht="60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 t="s">
        <v>7235</v>
      </c>
      <c r="M3932" t="b">
        <v>0</v>
      </c>
      <c r="N3932" t="s">
        <v>8273</v>
      </c>
      <c r="O3932" t="s">
        <v>8274</v>
      </c>
      <c r="P3932" s="9">
        <f t="shared" si="360"/>
        <v>0</v>
      </c>
      <c r="Q3932">
        <f t="shared" si="361"/>
        <v>0</v>
      </c>
      <c r="R3932" t="s">
        <v>8362</v>
      </c>
      <c r="S3932" s="12">
        <f t="shared" si="362"/>
        <v>42433.338749999995</v>
      </c>
      <c r="T3932" s="13">
        <f t="shared" si="363"/>
        <v>42461.25</v>
      </c>
      <c r="U3932">
        <f t="shared" si="364"/>
        <v>2016</v>
      </c>
    </row>
    <row r="3933" spans="1:21" ht="60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 t="s">
        <v>7235</v>
      </c>
      <c r="M3933" t="b">
        <v>0</v>
      </c>
      <c r="N3933" t="s">
        <v>8273</v>
      </c>
      <c r="O3933" t="s">
        <v>8274</v>
      </c>
      <c r="P3933" s="9">
        <f t="shared" si="360"/>
        <v>0</v>
      </c>
      <c r="Q3933">
        <f t="shared" si="361"/>
        <v>0</v>
      </c>
      <c r="R3933" t="s">
        <v>8361</v>
      </c>
      <c r="S3933" s="12">
        <f t="shared" si="362"/>
        <v>42228.151701388888</v>
      </c>
      <c r="T3933" s="13">
        <f t="shared" si="363"/>
        <v>42253.151701388888</v>
      </c>
      <c r="U3933">
        <f t="shared" si="364"/>
        <v>2015</v>
      </c>
    </row>
    <row r="3934" spans="1:21" ht="60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 s="9">
        <f t="shared" si="360"/>
        <v>0</v>
      </c>
      <c r="Q3934">
        <f t="shared" si="361"/>
        <v>1</v>
      </c>
      <c r="R3934" t="s">
        <v>8362</v>
      </c>
      <c r="S3934" s="12">
        <f t="shared" si="362"/>
        <v>42415.168564814812</v>
      </c>
      <c r="T3934" s="13">
        <f t="shared" si="363"/>
        <v>42445.126898148148</v>
      </c>
      <c r="U3934">
        <f t="shared" si="364"/>
        <v>2016</v>
      </c>
    </row>
    <row r="3935" spans="1:21" ht="60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 s="9">
        <f t="shared" si="360"/>
        <v>16</v>
      </c>
      <c r="Q3935">
        <f t="shared" si="361"/>
        <v>91.83</v>
      </c>
      <c r="R3935" t="s">
        <v>8361</v>
      </c>
      <c r="S3935" s="12">
        <f t="shared" si="362"/>
        <v>42538.968310185184</v>
      </c>
      <c r="T3935" s="13">
        <f t="shared" si="363"/>
        <v>42568.029861111107</v>
      </c>
      <c r="U3935">
        <f t="shared" si="364"/>
        <v>2016</v>
      </c>
    </row>
    <row r="3936" spans="1:21" ht="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 s="9">
        <f t="shared" si="360"/>
        <v>11</v>
      </c>
      <c r="Q3936">
        <f t="shared" si="361"/>
        <v>45.83</v>
      </c>
      <c r="R3936" t="s">
        <v>8361</v>
      </c>
      <c r="S3936" s="12">
        <f t="shared" si="362"/>
        <v>42233.671747685185</v>
      </c>
      <c r="T3936" s="13">
        <f t="shared" si="363"/>
        <v>42278.541666666672</v>
      </c>
      <c r="U3936">
        <f t="shared" si="364"/>
        <v>2015</v>
      </c>
    </row>
    <row r="3937" spans="1:21" ht="60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 s="9">
        <f t="shared" si="360"/>
        <v>44</v>
      </c>
      <c r="Q3937">
        <f t="shared" si="361"/>
        <v>57.17</v>
      </c>
      <c r="R3937" t="s">
        <v>8360</v>
      </c>
      <c r="S3937" s="12">
        <f t="shared" si="362"/>
        <v>42221.656782407401</v>
      </c>
      <c r="T3937" s="13">
        <f t="shared" si="363"/>
        <v>42281.656782407401</v>
      </c>
      <c r="U3937">
        <f t="shared" si="364"/>
        <v>2015</v>
      </c>
    </row>
    <row r="3938" spans="1:21" ht="60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 t="s">
        <v>7235</v>
      </c>
      <c r="M3938" t="b">
        <v>0</v>
      </c>
      <c r="N3938" t="s">
        <v>8273</v>
      </c>
      <c r="O3938" t="s">
        <v>8274</v>
      </c>
      <c r="P3938" s="9">
        <f t="shared" si="360"/>
        <v>0</v>
      </c>
      <c r="Q3938">
        <f t="shared" si="361"/>
        <v>0</v>
      </c>
      <c r="R3938" t="s">
        <v>8364</v>
      </c>
      <c r="S3938" s="12">
        <f t="shared" si="362"/>
        <v>42675.262962962966</v>
      </c>
      <c r="T3938" s="13">
        <f t="shared" si="363"/>
        <v>42705.304629629631</v>
      </c>
      <c r="U3938">
        <f t="shared" si="364"/>
        <v>2016</v>
      </c>
    </row>
    <row r="3939" spans="1:21" ht="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 s="9">
        <f t="shared" si="360"/>
        <v>86</v>
      </c>
      <c r="Q3939">
        <f t="shared" si="361"/>
        <v>248.5</v>
      </c>
      <c r="R3939" t="s">
        <v>8360</v>
      </c>
      <c r="S3939" s="12">
        <f t="shared" si="362"/>
        <v>42534.631481481483</v>
      </c>
      <c r="T3939" s="13">
        <f t="shared" si="363"/>
        <v>42562.631481481483</v>
      </c>
      <c r="U3939">
        <f t="shared" si="364"/>
        <v>2016</v>
      </c>
    </row>
    <row r="3940" spans="1:21" ht="60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 s="9">
        <f t="shared" si="360"/>
        <v>12</v>
      </c>
      <c r="Q3940">
        <f t="shared" si="361"/>
        <v>79.400000000000006</v>
      </c>
      <c r="R3940" t="s">
        <v>8360</v>
      </c>
      <c r="S3940" s="12">
        <f t="shared" si="362"/>
        <v>42151.905717592599</v>
      </c>
      <c r="T3940" s="13">
        <f t="shared" si="363"/>
        <v>42182.905717592599</v>
      </c>
      <c r="U3940">
        <f t="shared" si="364"/>
        <v>2015</v>
      </c>
    </row>
    <row r="3941" spans="1:21" ht="60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 s="9">
        <f t="shared" si="360"/>
        <v>0</v>
      </c>
      <c r="Q3941">
        <f t="shared" si="361"/>
        <v>5</v>
      </c>
      <c r="R3941" t="s">
        <v>8361</v>
      </c>
      <c r="S3941" s="12">
        <f t="shared" si="362"/>
        <v>41915.400219907409</v>
      </c>
      <c r="T3941" s="13">
        <f t="shared" si="363"/>
        <v>41919.1875</v>
      </c>
      <c r="U3941">
        <f t="shared" si="364"/>
        <v>2014</v>
      </c>
    </row>
    <row r="3942" spans="1:21" ht="60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 s="9">
        <f t="shared" si="360"/>
        <v>0</v>
      </c>
      <c r="Q3942">
        <f t="shared" si="361"/>
        <v>5.5</v>
      </c>
      <c r="R3942" t="s">
        <v>8361</v>
      </c>
      <c r="S3942" s="12">
        <f t="shared" si="362"/>
        <v>41961.492488425924</v>
      </c>
      <c r="T3942" s="13">
        <f t="shared" si="363"/>
        <v>42006.492488425924</v>
      </c>
      <c r="U3942">
        <f t="shared" si="364"/>
        <v>2014</v>
      </c>
    </row>
    <row r="3943" spans="1:21" ht="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 s="9">
        <f t="shared" si="360"/>
        <v>1</v>
      </c>
      <c r="Q3943">
        <f t="shared" si="361"/>
        <v>25</v>
      </c>
      <c r="R3943" t="s">
        <v>8361</v>
      </c>
      <c r="S3943" s="12">
        <f t="shared" si="362"/>
        <v>41940.587233796294</v>
      </c>
      <c r="T3943" s="13">
        <f t="shared" si="363"/>
        <v>41968.041666666672</v>
      </c>
      <c r="U3943">
        <f t="shared" si="364"/>
        <v>2014</v>
      </c>
    </row>
    <row r="3944" spans="1:21" ht="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 t="s">
        <v>7235</v>
      </c>
      <c r="M3944" t="b">
        <v>0</v>
      </c>
      <c r="N3944" t="s">
        <v>8273</v>
      </c>
      <c r="O3944" t="s">
        <v>8274</v>
      </c>
      <c r="P3944" s="9">
        <f t="shared" si="360"/>
        <v>0</v>
      </c>
      <c r="Q3944">
        <f t="shared" si="361"/>
        <v>0</v>
      </c>
      <c r="R3944" t="s">
        <v>8360</v>
      </c>
      <c r="S3944" s="12">
        <f t="shared" si="362"/>
        <v>42111.904097222221</v>
      </c>
      <c r="T3944" s="13">
        <f t="shared" si="363"/>
        <v>42171.904097222221</v>
      </c>
      <c r="U3944">
        <f t="shared" si="364"/>
        <v>2015</v>
      </c>
    </row>
    <row r="3945" spans="1:21" ht="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 s="9">
        <f t="shared" si="360"/>
        <v>36</v>
      </c>
      <c r="Q3945">
        <f t="shared" si="361"/>
        <v>137.08000000000001</v>
      </c>
      <c r="R3945" t="s">
        <v>8361</v>
      </c>
      <c r="S3945" s="12">
        <f t="shared" si="362"/>
        <v>42279.778564814813</v>
      </c>
      <c r="T3945" s="13">
        <f t="shared" si="363"/>
        <v>42310.701388888891</v>
      </c>
      <c r="U3945">
        <f t="shared" si="364"/>
        <v>2015</v>
      </c>
    </row>
    <row r="3946" spans="1:21" ht="60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 t="s">
        <v>7235</v>
      </c>
      <c r="M3946" t="b">
        <v>0</v>
      </c>
      <c r="N3946" t="s">
        <v>8273</v>
      </c>
      <c r="O3946" t="s">
        <v>8274</v>
      </c>
      <c r="P3946" s="9">
        <f t="shared" si="360"/>
        <v>0</v>
      </c>
      <c r="Q3946">
        <f t="shared" si="361"/>
        <v>0</v>
      </c>
      <c r="R3946" t="s">
        <v>8361</v>
      </c>
      <c r="S3946" s="12">
        <f t="shared" si="362"/>
        <v>42213.662905092591</v>
      </c>
      <c r="T3946" s="13">
        <f t="shared" si="363"/>
        <v>42243.662905092591</v>
      </c>
      <c r="U3946">
        <f t="shared" si="364"/>
        <v>2015</v>
      </c>
    </row>
    <row r="3947" spans="1:21" ht="60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 s="9">
        <f t="shared" si="360"/>
        <v>0</v>
      </c>
      <c r="Q3947">
        <f t="shared" si="361"/>
        <v>5</v>
      </c>
      <c r="R3947" t="s">
        <v>8360</v>
      </c>
      <c r="S3947" s="12">
        <f t="shared" si="362"/>
        <v>42109.801712962959</v>
      </c>
      <c r="T3947" s="13">
        <f t="shared" si="363"/>
        <v>42139.801712962959</v>
      </c>
      <c r="U3947">
        <f t="shared" si="364"/>
        <v>2015</v>
      </c>
    </row>
    <row r="3948" spans="1:21" ht="30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 s="9">
        <f t="shared" si="360"/>
        <v>3</v>
      </c>
      <c r="Q3948">
        <f t="shared" si="361"/>
        <v>39</v>
      </c>
      <c r="R3948" t="s">
        <v>8361</v>
      </c>
      <c r="S3948" s="12">
        <f t="shared" si="362"/>
        <v>42031.833587962959</v>
      </c>
      <c r="T3948" s="13">
        <f t="shared" si="363"/>
        <v>42063.333333333328</v>
      </c>
      <c r="U3948">
        <f t="shared" si="364"/>
        <v>2015</v>
      </c>
    </row>
    <row r="3949" spans="1:21" ht="60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 s="9">
        <f t="shared" si="360"/>
        <v>3</v>
      </c>
      <c r="Q3949">
        <f t="shared" si="361"/>
        <v>50.5</v>
      </c>
      <c r="R3949" t="s">
        <v>8360</v>
      </c>
      <c r="S3949" s="12">
        <f t="shared" si="362"/>
        <v>42615.142870370371</v>
      </c>
      <c r="T3949" s="13">
        <f t="shared" si="363"/>
        <v>42645.142870370371</v>
      </c>
      <c r="U3949">
        <f t="shared" si="364"/>
        <v>2016</v>
      </c>
    </row>
    <row r="3950" spans="1:21" ht="60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 t="s">
        <v>7235</v>
      </c>
      <c r="M3950" t="b">
        <v>0</v>
      </c>
      <c r="N3950" t="s">
        <v>8273</v>
      </c>
      <c r="O3950" t="s">
        <v>8274</v>
      </c>
      <c r="P3950" s="9">
        <f t="shared" si="360"/>
        <v>0</v>
      </c>
      <c r="Q3950">
        <f t="shared" si="361"/>
        <v>0</v>
      </c>
      <c r="R3950" t="s">
        <v>8366</v>
      </c>
      <c r="S3950" s="12">
        <f t="shared" si="362"/>
        <v>41829.325497685182</v>
      </c>
      <c r="T3950" s="13">
        <f t="shared" si="363"/>
        <v>41889.325497685182</v>
      </c>
      <c r="U3950">
        <f t="shared" si="364"/>
        <v>2014</v>
      </c>
    </row>
    <row r="3951" spans="1:21" ht="60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 s="9">
        <f t="shared" si="360"/>
        <v>16</v>
      </c>
      <c r="Q3951">
        <f t="shared" si="361"/>
        <v>49.28</v>
      </c>
      <c r="R3951" t="s">
        <v>8362</v>
      </c>
      <c r="S3951" s="12">
        <f t="shared" si="362"/>
        <v>42016.120613425926</v>
      </c>
      <c r="T3951" s="13">
        <f t="shared" si="363"/>
        <v>42046.120613425926</v>
      </c>
      <c r="U3951">
        <f t="shared" si="364"/>
        <v>2015</v>
      </c>
    </row>
    <row r="3952" spans="1:21" ht="60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 s="9">
        <f t="shared" si="360"/>
        <v>1</v>
      </c>
      <c r="Q3952">
        <f t="shared" si="361"/>
        <v>25</v>
      </c>
      <c r="R3952" t="s">
        <v>8360</v>
      </c>
      <c r="S3952" s="12">
        <f t="shared" si="362"/>
        <v>42439.702314814815</v>
      </c>
      <c r="T3952" s="13">
        <f t="shared" si="363"/>
        <v>42468.774305555555</v>
      </c>
      <c r="U3952">
        <f t="shared" si="364"/>
        <v>2016</v>
      </c>
    </row>
    <row r="3953" spans="1:21" ht="60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 s="9">
        <f t="shared" si="360"/>
        <v>0</v>
      </c>
      <c r="Q3953">
        <f t="shared" si="361"/>
        <v>1</v>
      </c>
      <c r="R3953" t="s">
        <v>8370</v>
      </c>
      <c r="S3953" s="12">
        <f t="shared" si="362"/>
        <v>42433.825717592597</v>
      </c>
      <c r="T3953" s="13">
        <f t="shared" si="363"/>
        <v>42493.784050925926</v>
      </c>
      <c r="U3953">
        <f t="shared" si="364"/>
        <v>2016</v>
      </c>
    </row>
    <row r="3954" spans="1:21" ht="60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 s="9">
        <f t="shared" si="360"/>
        <v>0</v>
      </c>
      <c r="Q3954">
        <f t="shared" si="361"/>
        <v>25</v>
      </c>
      <c r="R3954" t="s">
        <v>8365</v>
      </c>
      <c r="S3954" s="12">
        <f t="shared" si="362"/>
        <v>42243.790393518517</v>
      </c>
      <c r="T3954" s="13">
        <f t="shared" si="363"/>
        <v>42303.790393518517</v>
      </c>
      <c r="U3954">
        <f t="shared" si="364"/>
        <v>2015</v>
      </c>
    </row>
    <row r="3955" spans="1:21" ht="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 t="s">
        <v>7235</v>
      </c>
      <c r="M3955" t="b">
        <v>0</v>
      </c>
      <c r="N3955" t="s">
        <v>8273</v>
      </c>
      <c r="O3955" t="s">
        <v>8274</v>
      </c>
      <c r="P3955" s="9">
        <f t="shared" si="360"/>
        <v>0</v>
      </c>
      <c r="Q3955">
        <f t="shared" si="361"/>
        <v>0</v>
      </c>
      <c r="R3955" t="s">
        <v>8363</v>
      </c>
      <c r="S3955" s="12">
        <f t="shared" si="362"/>
        <v>42550.048449074078</v>
      </c>
      <c r="T3955" s="13">
        <f t="shared" si="363"/>
        <v>42580.978472222225</v>
      </c>
      <c r="U3955">
        <f t="shared" si="364"/>
        <v>2016</v>
      </c>
    </row>
    <row r="3956" spans="1:21" ht="60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 t="s">
        <v>7235</v>
      </c>
      <c r="M3956" t="b">
        <v>0</v>
      </c>
      <c r="N3956" t="s">
        <v>8273</v>
      </c>
      <c r="O3956" t="s">
        <v>8274</v>
      </c>
      <c r="P3956" s="9">
        <f t="shared" si="360"/>
        <v>0</v>
      </c>
      <c r="Q3956">
        <f t="shared" si="361"/>
        <v>0</v>
      </c>
      <c r="R3956" t="s">
        <v>8365</v>
      </c>
      <c r="S3956" s="12">
        <f t="shared" si="362"/>
        <v>41774.651203703703</v>
      </c>
      <c r="T3956" s="13">
        <f t="shared" si="363"/>
        <v>41834.651203703703</v>
      </c>
      <c r="U3956">
        <f t="shared" si="364"/>
        <v>2014</v>
      </c>
    </row>
    <row r="3957" spans="1:21" ht="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 s="9">
        <f t="shared" si="360"/>
        <v>24</v>
      </c>
      <c r="Q3957">
        <f t="shared" si="361"/>
        <v>53.13</v>
      </c>
      <c r="R3957" t="s">
        <v>8360</v>
      </c>
      <c r="S3957" s="12">
        <f t="shared" si="362"/>
        <v>42306.848854166667</v>
      </c>
      <c r="T3957" s="13">
        <f t="shared" si="363"/>
        <v>42336.890520833331</v>
      </c>
      <c r="U3957">
        <f t="shared" si="364"/>
        <v>2015</v>
      </c>
    </row>
    <row r="3958" spans="1:21" ht="60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 t="s">
        <v>7235</v>
      </c>
      <c r="M3958" t="b">
        <v>0</v>
      </c>
      <c r="N3958" t="s">
        <v>8273</v>
      </c>
      <c r="O3958" t="s">
        <v>8274</v>
      </c>
      <c r="P3958" s="9">
        <f t="shared" si="360"/>
        <v>0</v>
      </c>
      <c r="Q3958">
        <f t="shared" si="361"/>
        <v>0</v>
      </c>
      <c r="R3958" t="s">
        <v>8361</v>
      </c>
      <c r="S3958" s="12">
        <f t="shared" si="362"/>
        <v>42457.932025462964</v>
      </c>
      <c r="T3958" s="13">
        <f t="shared" si="363"/>
        <v>42485.013888888891</v>
      </c>
      <c r="U3958">
        <f t="shared" si="364"/>
        <v>2016</v>
      </c>
    </row>
    <row r="3959" spans="1:21" ht="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 s="9">
        <f t="shared" si="360"/>
        <v>0</v>
      </c>
      <c r="Q3959">
        <f t="shared" si="361"/>
        <v>7</v>
      </c>
      <c r="R3959" t="s">
        <v>8365</v>
      </c>
      <c r="S3959" s="12">
        <f t="shared" si="362"/>
        <v>42513.976319444439</v>
      </c>
      <c r="T3959" s="13">
        <f t="shared" si="363"/>
        <v>42559.976319444439</v>
      </c>
      <c r="U3959">
        <f t="shared" si="364"/>
        <v>2016</v>
      </c>
    </row>
    <row r="3960" spans="1:21" ht="60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 s="9">
        <f t="shared" si="360"/>
        <v>32</v>
      </c>
      <c r="Q3960">
        <f t="shared" si="361"/>
        <v>40.06</v>
      </c>
      <c r="R3960" t="s">
        <v>8360</v>
      </c>
      <c r="S3960" s="12">
        <f t="shared" si="362"/>
        <v>41816.950370370374</v>
      </c>
      <c r="T3960" s="13">
        <f t="shared" si="363"/>
        <v>41853.583333333336</v>
      </c>
      <c r="U3960">
        <f t="shared" si="364"/>
        <v>2014</v>
      </c>
    </row>
    <row r="3961" spans="1:21" ht="60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 s="9">
        <f t="shared" si="360"/>
        <v>24</v>
      </c>
      <c r="Q3961">
        <f t="shared" si="361"/>
        <v>24.33</v>
      </c>
      <c r="R3961" t="s">
        <v>8360</v>
      </c>
      <c r="S3961" s="12">
        <f t="shared" si="362"/>
        <v>41880.788842592592</v>
      </c>
      <c r="T3961" s="13">
        <f t="shared" si="363"/>
        <v>41910.788842592592</v>
      </c>
      <c r="U3961">
        <f t="shared" si="364"/>
        <v>2014</v>
      </c>
    </row>
    <row r="3962" spans="1:21" ht="60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 s="9">
        <f t="shared" si="360"/>
        <v>2</v>
      </c>
      <c r="Q3962">
        <f t="shared" si="361"/>
        <v>11.25</v>
      </c>
      <c r="R3962" t="s">
        <v>8360</v>
      </c>
      <c r="S3962" s="12">
        <f t="shared" si="362"/>
        <v>42342.845555555556</v>
      </c>
      <c r="T3962" s="13">
        <f t="shared" si="363"/>
        <v>42372.845555555556</v>
      </c>
      <c r="U3962">
        <f t="shared" si="364"/>
        <v>2015</v>
      </c>
    </row>
    <row r="3963" spans="1:21" ht="60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 s="9">
        <f t="shared" si="360"/>
        <v>0</v>
      </c>
      <c r="Q3963">
        <f t="shared" si="361"/>
        <v>10.5</v>
      </c>
      <c r="R3963" t="s">
        <v>8361</v>
      </c>
      <c r="S3963" s="12">
        <f t="shared" si="362"/>
        <v>41745.891319444447</v>
      </c>
      <c r="T3963" s="13">
        <f t="shared" si="363"/>
        <v>41767.891319444447</v>
      </c>
      <c r="U3963">
        <f t="shared" si="364"/>
        <v>2014</v>
      </c>
    </row>
    <row r="3964" spans="1:21" ht="60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 s="9">
        <f t="shared" si="360"/>
        <v>3</v>
      </c>
      <c r="Q3964">
        <f t="shared" si="361"/>
        <v>15</v>
      </c>
      <c r="R3964" t="s">
        <v>8360</v>
      </c>
      <c r="S3964" s="12">
        <f t="shared" si="362"/>
        <v>42311.621458333335</v>
      </c>
      <c r="T3964" s="13">
        <f t="shared" si="363"/>
        <v>42336.621458333335</v>
      </c>
      <c r="U3964">
        <f t="shared" si="364"/>
        <v>2015</v>
      </c>
    </row>
    <row r="3965" spans="1:21" ht="60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 t="s">
        <v>7235</v>
      </c>
      <c r="M3965" t="b">
        <v>0</v>
      </c>
      <c r="N3965" t="s">
        <v>8273</v>
      </c>
      <c r="O3965" t="s">
        <v>8274</v>
      </c>
      <c r="P3965" s="9">
        <f t="shared" si="360"/>
        <v>0</v>
      </c>
      <c r="Q3965">
        <f t="shared" si="361"/>
        <v>0</v>
      </c>
      <c r="R3965" t="s">
        <v>8362</v>
      </c>
      <c r="S3965" s="12">
        <f t="shared" si="362"/>
        <v>42296.154131944444</v>
      </c>
      <c r="T3965" s="13">
        <f t="shared" si="363"/>
        <v>42326.195798611108</v>
      </c>
      <c r="U3965">
        <f t="shared" si="364"/>
        <v>2015</v>
      </c>
    </row>
    <row r="3966" spans="1:21" ht="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 s="9">
        <f t="shared" si="360"/>
        <v>6</v>
      </c>
      <c r="Q3966">
        <f t="shared" si="361"/>
        <v>42</v>
      </c>
      <c r="R3966" t="s">
        <v>8360</v>
      </c>
      <c r="S3966" s="12">
        <f t="shared" si="362"/>
        <v>42053.722060185188</v>
      </c>
      <c r="T3966" s="13">
        <f t="shared" si="363"/>
        <v>42113.680393518516</v>
      </c>
      <c r="U3966">
        <f t="shared" si="364"/>
        <v>2015</v>
      </c>
    </row>
    <row r="3967" spans="1:21" ht="60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 s="9">
        <f t="shared" si="360"/>
        <v>14</v>
      </c>
      <c r="Q3967">
        <f t="shared" si="361"/>
        <v>71.25</v>
      </c>
      <c r="R3967" t="s">
        <v>8360</v>
      </c>
      <c r="S3967" s="12">
        <f t="shared" si="362"/>
        <v>42414.235879629632</v>
      </c>
      <c r="T3967" s="13">
        <f t="shared" si="363"/>
        <v>42474.194212962961</v>
      </c>
      <c r="U3967">
        <f t="shared" si="364"/>
        <v>2016</v>
      </c>
    </row>
    <row r="3968" spans="1:21" ht="60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 s="9">
        <f t="shared" si="360"/>
        <v>1</v>
      </c>
      <c r="Q3968">
        <f t="shared" si="361"/>
        <v>22.5</v>
      </c>
      <c r="R3968" t="s">
        <v>8361</v>
      </c>
      <c r="S3968" s="12">
        <f t="shared" si="362"/>
        <v>41801.711550925924</v>
      </c>
      <c r="T3968" s="13">
        <f t="shared" si="363"/>
        <v>41844.124305555553</v>
      </c>
      <c r="U3968">
        <f t="shared" si="364"/>
        <v>2014</v>
      </c>
    </row>
    <row r="3969" spans="1:21" ht="60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 s="9">
        <f t="shared" si="360"/>
        <v>24</v>
      </c>
      <c r="Q3969">
        <f t="shared" si="361"/>
        <v>41</v>
      </c>
      <c r="R3969" t="s">
        <v>8360</v>
      </c>
      <c r="S3969" s="12">
        <f t="shared" si="362"/>
        <v>42770.290590277778</v>
      </c>
      <c r="T3969" s="13">
        <f t="shared" si="363"/>
        <v>42800.290590277778</v>
      </c>
      <c r="U3969">
        <f t="shared" si="364"/>
        <v>2017</v>
      </c>
    </row>
    <row r="3970" spans="1:21" ht="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 s="9">
        <f t="shared" ref="P3970:P4033" si="365">ROUND(E3970/D3970*100,0)</f>
        <v>11</v>
      </c>
      <c r="Q3970">
        <f t="shared" ref="Q3970:Q4033" si="366">IFERROR(ROUND(E3970/L3970,2),0)</f>
        <v>47.91</v>
      </c>
      <c r="R3970" t="s">
        <v>8361</v>
      </c>
      <c r="S3970" s="12">
        <f t="shared" ref="S3970:S4033" si="367">(((J3970/60)/60)/24)+DATE(1970,1,1)</f>
        <v>42452.815659722226</v>
      </c>
      <c r="T3970" s="13">
        <f t="shared" ref="T3970:T4033" si="368">(((I3970/60)/60)/24)+DATE(1970,1,1)</f>
        <v>42512.815659722226</v>
      </c>
      <c r="U3970">
        <f t="shared" ref="U3970:U4033" si="369">YEAR(S3970)</f>
        <v>2016</v>
      </c>
    </row>
    <row r="3971" spans="1:21" ht="60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 s="9">
        <f t="shared" si="365"/>
        <v>7</v>
      </c>
      <c r="Q3971">
        <f t="shared" si="366"/>
        <v>35.17</v>
      </c>
      <c r="R3971" t="s">
        <v>8360</v>
      </c>
      <c r="S3971" s="12">
        <f t="shared" si="367"/>
        <v>42601.854699074072</v>
      </c>
      <c r="T3971" s="13">
        <f t="shared" si="368"/>
        <v>42611.163194444445</v>
      </c>
      <c r="U3971">
        <f t="shared" si="369"/>
        <v>2016</v>
      </c>
    </row>
    <row r="3972" spans="1:21" ht="60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 s="9">
        <f t="shared" si="365"/>
        <v>0</v>
      </c>
      <c r="Q3972">
        <f t="shared" si="366"/>
        <v>5.5</v>
      </c>
      <c r="R3972" t="s">
        <v>8363</v>
      </c>
      <c r="S3972" s="12">
        <f t="shared" si="367"/>
        <v>42447.863553240735</v>
      </c>
      <c r="T3972" s="13">
        <f t="shared" si="368"/>
        <v>42477.863553240735</v>
      </c>
      <c r="U3972">
        <f t="shared" si="369"/>
        <v>2016</v>
      </c>
    </row>
    <row r="3973" spans="1:21" ht="60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 s="9">
        <f t="shared" si="365"/>
        <v>1</v>
      </c>
      <c r="Q3973">
        <f t="shared" si="366"/>
        <v>22.67</v>
      </c>
      <c r="R3973" t="s">
        <v>8362</v>
      </c>
      <c r="S3973" s="12">
        <f t="shared" si="367"/>
        <v>41811.536180555559</v>
      </c>
      <c r="T3973" s="13">
        <f t="shared" si="368"/>
        <v>41841.536180555559</v>
      </c>
      <c r="U3973">
        <f t="shared" si="369"/>
        <v>2014</v>
      </c>
    </row>
    <row r="3974" spans="1:21" ht="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 s="9">
        <f t="shared" si="365"/>
        <v>21</v>
      </c>
      <c r="Q3974">
        <f t="shared" si="366"/>
        <v>26.38</v>
      </c>
      <c r="R3974" t="s">
        <v>8360</v>
      </c>
      <c r="S3974" s="12">
        <f t="shared" si="367"/>
        <v>41981.067523148144</v>
      </c>
      <c r="T3974" s="13">
        <f t="shared" si="368"/>
        <v>42041.067523148144</v>
      </c>
      <c r="U3974">
        <f t="shared" si="369"/>
        <v>2014</v>
      </c>
    </row>
    <row r="3975" spans="1:21" ht="60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 s="9">
        <f t="shared" si="365"/>
        <v>78</v>
      </c>
      <c r="Q3975">
        <f t="shared" si="366"/>
        <v>105.54</v>
      </c>
      <c r="R3975" t="s">
        <v>8361</v>
      </c>
      <c r="S3975" s="12">
        <f t="shared" si="367"/>
        <v>42469.68414351852</v>
      </c>
      <c r="T3975" s="13">
        <f t="shared" si="368"/>
        <v>42499.166666666672</v>
      </c>
      <c r="U3975">
        <f t="shared" si="369"/>
        <v>2016</v>
      </c>
    </row>
    <row r="3976" spans="1:21" ht="60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 s="9">
        <f t="shared" si="365"/>
        <v>32</v>
      </c>
      <c r="Q3976">
        <f t="shared" si="366"/>
        <v>29.09</v>
      </c>
      <c r="R3976" t="s">
        <v>8360</v>
      </c>
      <c r="S3976" s="12">
        <f t="shared" si="367"/>
        <v>42493.546851851846</v>
      </c>
      <c r="T3976" s="13">
        <f t="shared" si="368"/>
        <v>42523.546851851846</v>
      </c>
      <c r="U3976">
        <f t="shared" si="369"/>
        <v>2016</v>
      </c>
    </row>
    <row r="3977" spans="1:21" ht="60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 t="s">
        <v>7235</v>
      </c>
      <c r="M3977" t="b">
        <v>0</v>
      </c>
      <c r="N3977" t="s">
        <v>8273</v>
      </c>
      <c r="O3977" t="s">
        <v>8274</v>
      </c>
      <c r="P3977" s="9">
        <f t="shared" si="365"/>
        <v>0</v>
      </c>
      <c r="Q3977">
        <f t="shared" si="366"/>
        <v>0</v>
      </c>
      <c r="R3977" t="s">
        <v>8359</v>
      </c>
      <c r="S3977" s="12">
        <f t="shared" si="367"/>
        <v>42534.866875</v>
      </c>
      <c r="T3977" s="13">
        <f t="shared" si="368"/>
        <v>42564.866875</v>
      </c>
      <c r="U3977">
        <f t="shared" si="369"/>
        <v>2016</v>
      </c>
    </row>
    <row r="3978" spans="1:21" ht="60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 s="9">
        <f t="shared" si="365"/>
        <v>48</v>
      </c>
      <c r="Q3978">
        <f t="shared" si="366"/>
        <v>62</v>
      </c>
      <c r="R3978" t="s">
        <v>8360</v>
      </c>
      <c r="S3978" s="12">
        <f t="shared" si="367"/>
        <v>41830.858344907407</v>
      </c>
      <c r="T3978" s="13">
        <f t="shared" si="368"/>
        <v>41852.291666666664</v>
      </c>
      <c r="U3978">
        <f t="shared" si="369"/>
        <v>2014</v>
      </c>
    </row>
    <row r="3979" spans="1:21" ht="60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 s="9">
        <f t="shared" si="365"/>
        <v>1</v>
      </c>
      <c r="Q3979">
        <f t="shared" si="366"/>
        <v>217.5</v>
      </c>
      <c r="R3979" t="s">
        <v>8370</v>
      </c>
      <c r="S3979" s="12">
        <f t="shared" si="367"/>
        <v>42543.788564814815</v>
      </c>
      <c r="T3979" s="13">
        <f t="shared" si="368"/>
        <v>42573.788564814815</v>
      </c>
      <c r="U3979">
        <f t="shared" si="369"/>
        <v>2016</v>
      </c>
    </row>
    <row r="3980" spans="1:21" ht="60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 s="9">
        <f t="shared" si="365"/>
        <v>11</v>
      </c>
      <c r="Q3980">
        <f t="shared" si="366"/>
        <v>26.75</v>
      </c>
      <c r="R3980" t="s">
        <v>8360</v>
      </c>
      <c r="S3980" s="12">
        <f t="shared" si="367"/>
        <v>41975.642974537041</v>
      </c>
      <c r="T3980" s="13">
        <f t="shared" si="368"/>
        <v>42035.642974537041</v>
      </c>
      <c r="U3980">
        <f t="shared" si="369"/>
        <v>2014</v>
      </c>
    </row>
    <row r="3981" spans="1:21" ht="60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 s="9">
        <f t="shared" si="365"/>
        <v>2</v>
      </c>
      <c r="Q3981">
        <f t="shared" si="366"/>
        <v>18.329999999999998</v>
      </c>
      <c r="R3981" t="s">
        <v>8361</v>
      </c>
      <c r="S3981" s="12">
        <f t="shared" si="367"/>
        <v>42069.903437500005</v>
      </c>
      <c r="T3981" s="13">
        <f t="shared" si="368"/>
        <v>42092.833333333328</v>
      </c>
      <c r="U3981">
        <f t="shared" si="369"/>
        <v>2015</v>
      </c>
    </row>
    <row r="3982" spans="1:21" ht="60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 s="9">
        <f t="shared" si="365"/>
        <v>18</v>
      </c>
      <c r="Q3982">
        <f t="shared" si="366"/>
        <v>64.290000000000006</v>
      </c>
      <c r="R3982" t="s">
        <v>8360</v>
      </c>
      <c r="S3982" s="12">
        <f t="shared" si="367"/>
        <v>41795.598923611113</v>
      </c>
      <c r="T3982" s="13">
        <f t="shared" si="368"/>
        <v>41825.598923611113</v>
      </c>
      <c r="U3982">
        <f t="shared" si="369"/>
        <v>2014</v>
      </c>
    </row>
    <row r="3983" spans="1:21" ht="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 s="9">
        <f t="shared" si="365"/>
        <v>4</v>
      </c>
      <c r="Q3983">
        <f t="shared" si="366"/>
        <v>175</v>
      </c>
      <c r="R3983" t="s">
        <v>8366</v>
      </c>
      <c r="S3983" s="12">
        <f t="shared" si="367"/>
        <v>42508.179965277777</v>
      </c>
      <c r="T3983" s="13">
        <f t="shared" si="368"/>
        <v>42568.179965277777</v>
      </c>
      <c r="U3983">
        <f t="shared" si="369"/>
        <v>2016</v>
      </c>
    </row>
    <row r="3984" spans="1:21" ht="60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 s="9">
        <f t="shared" si="365"/>
        <v>20</v>
      </c>
      <c r="Q3984">
        <f t="shared" si="366"/>
        <v>34</v>
      </c>
      <c r="R3984" t="s">
        <v>8359</v>
      </c>
      <c r="S3984" s="12">
        <f t="shared" si="367"/>
        <v>42132.809953703705</v>
      </c>
      <c r="T3984" s="13">
        <f t="shared" si="368"/>
        <v>42192.809953703705</v>
      </c>
      <c r="U3984">
        <f t="shared" si="369"/>
        <v>2015</v>
      </c>
    </row>
    <row r="3985" spans="1:21" ht="60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 s="9">
        <f t="shared" si="365"/>
        <v>35</v>
      </c>
      <c r="Q3985">
        <f t="shared" si="366"/>
        <v>84.28</v>
      </c>
      <c r="R3985" t="s">
        <v>8362</v>
      </c>
      <c r="S3985" s="12">
        <f t="shared" si="367"/>
        <v>41747.86986111111</v>
      </c>
      <c r="T3985" s="13">
        <f t="shared" si="368"/>
        <v>41779.290972222225</v>
      </c>
      <c r="U3985">
        <f t="shared" si="369"/>
        <v>2014</v>
      </c>
    </row>
    <row r="3986" spans="1:21" ht="60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 s="9">
        <f t="shared" si="365"/>
        <v>6</v>
      </c>
      <c r="Q3986">
        <f t="shared" si="366"/>
        <v>9.5</v>
      </c>
      <c r="R3986" t="s">
        <v>8360</v>
      </c>
      <c r="S3986" s="12">
        <f t="shared" si="367"/>
        <v>41920.963472222218</v>
      </c>
      <c r="T3986" s="13">
        <f t="shared" si="368"/>
        <v>41951</v>
      </c>
      <c r="U3986">
        <f t="shared" si="369"/>
        <v>2014</v>
      </c>
    </row>
    <row r="3987" spans="1:21" ht="60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 s="9">
        <f t="shared" si="365"/>
        <v>32</v>
      </c>
      <c r="Q3987">
        <f t="shared" si="366"/>
        <v>33.74</v>
      </c>
      <c r="R3987" t="s">
        <v>8360</v>
      </c>
      <c r="S3987" s="12">
        <f t="shared" si="367"/>
        <v>42399.707407407404</v>
      </c>
      <c r="T3987" s="13">
        <f t="shared" si="368"/>
        <v>42420.878472222219</v>
      </c>
      <c r="U3987">
        <f t="shared" si="369"/>
        <v>2016</v>
      </c>
    </row>
    <row r="3988" spans="1:21" ht="60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 s="9">
        <f t="shared" si="365"/>
        <v>10</v>
      </c>
      <c r="Q3988">
        <f t="shared" si="366"/>
        <v>37.54</v>
      </c>
      <c r="R3988" t="s">
        <v>8361</v>
      </c>
      <c r="S3988" s="12">
        <f t="shared" si="367"/>
        <v>42467.548541666663</v>
      </c>
      <c r="T3988" s="13">
        <f t="shared" si="368"/>
        <v>42496.544444444444</v>
      </c>
      <c r="U3988">
        <f t="shared" si="369"/>
        <v>2016</v>
      </c>
    </row>
    <row r="3989" spans="1:21" ht="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 s="9">
        <f t="shared" si="365"/>
        <v>38</v>
      </c>
      <c r="Q3989">
        <f t="shared" si="366"/>
        <v>11.62</v>
      </c>
      <c r="R3989" t="s">
        <v>8359</v>
      </c>
      <c r="S3989" s="12">
        <f t="shared" si="367"/>
        <v>41765.92465277778</v>
      </c>
      <c r="T3989" s="13">
        <f t="shared" si="368"/>
        <v>41775.92465277778</v>
      </c>
      <c r="U3989">
        <f t="shared" si="369"/>
        <v>2014</v>
      </c>
    </row>
    <row r="3990" spans="1:21" ht="30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 s="9">
        <f t="shared" si="365"/>
        <v>2</v>
      </c>
      <c r="Q3990">
        <f t="shared" si="366"/>
        <v>8</v>
      </c>
      <c r="R3990" t="s">
        <v>8360</v>
      </c>
      <c r="S3990" s="12">
        <f t="shared" si="367"/>
        <v>42230.08116898148</v>
      </c>
      <c r="T3990" s="13">
        <f t="shared" si="368"/>
        <v>42245.08116898148</v>
      </c>
      <c r="U3990">
        <f t="shared" si="369"/>
        <v>2015</v>
      </c>
    </row>
    <row r="3991" spans="1:21" ht="60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 t="s">
        <v>7235</v>
      </c>
      <c r="M3991" t="b">
        <v>0</v>
      </c>
      <c r="N3991" t="s">
        <v>8273</v>
      </c>
      <c r="O3991" t="s">
        <v>8274</v>
      </c>
      <c r="P3991" s="9">
        <f t="shared" si="365"/>
        <v>0</v>
      </c>
      <c r="Q3991">
        <f t="shared" si="366"/>
        <v>0</v>
      </c>
      <c r="R3991" t="s">
        <v>8360</v>
      </c>
      <c r="S3991" s="12">
        <f t="shared" si="367"/>
        <v>42286.749780092592</v>
      </c>
      <c r="T3991" s="13">
        <f t="shared" si="368"/>
        <v>42316.791446759264</v>
      </c>
      <c r="U3991">
        <f t="shared" si="369"/>
        <v>2015</v>
      </c>
    </row>
    <row r="3992" spans="1:21" ht="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 s="9">
        <f t="shared" si="365"/>
        <v>4</v>
      </c>
      <c r="Q3992">
        <f t="shared" si="366"/>
        <v>23</v>
      </c>
      <c r="R3992" t="s">
        <v>8360</v>
      </c>
      <c r="S3992" s="12">
        <f t="shared" si="367"/>
        <v>42401.672372685185</v>
      </c>
      <c r="T3992" s="13">
        <f t="shared" si="368"/>
        <v>42431.672372685185</v>
      </c>
      <c r="U3992">
        <f t="shared" si="369"/>
        <v>2016</v>
      </c>
    </row>
    <row r="3993" spans="1:21" ht="30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 s="9">
        <f t="shared" si="365"/>
        <v>20</v>
      </c>
      <c r="Q3993">
        <f t="shared" si="366"/>
        <v>100</v>
      </c>
      <c r="R3993" t="s">
        <v>8359</v>
      </c>
      <c r="S3993" s="12">
        <f t="shared" si="367"/>
        <v>42125.644467592589</v>
      </c>
      <c r="T3993" s="13">
        <f t="shared" si="368"/>
        <v>42155.644467592589</v>
      </c>
      <c r="U3993">
        <f t="shared" si="369"/>
        <v>2015</v>
      </c>
    </row>
    <row r="3994" spans="1:21" ht="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 s="9">
        <f t="shared" si="365"/>
        <v>5</v>
      </c>
      <c r="Q3994">
        <f t="shared" si="366"/>
        <v>60.11</v>
      </c>
      <c r="R3994" t="s">
        <v>8362</v>
      </c>
      <c r="S3994" s="12">
        <f t="shared" si="367"/>
        <v>42289.94049768518</v>
      </c>
      <c r="T3994" s="13">
        <f t="shared" si="368"/>
        <v>42349.982164351852</v>
      </c>
      <c r="U3994">
        <f t="shared" si="369"/>
        <v>2015</v>
      </c>
    </row>
    <row r="3995" spans="1:21" ht="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 s="9">
        <f t="shared" si="365"/>
        <v>0</v>
      </c>
      <c r="Q3995">
        <f t="shared" si="366"/>
        <v>3</v>
      </c>
      <c r="R3995" t="s">
        <v>8370</v>
      </c>
      <c r="S3995" s="12">
        <f t="shared" si="367"/>
        <v>42107.864722222221</v>
      </c>
      <c r="T3995" s="13">
        <f t="shared" si="368"/>
        <v>42137.864722222221</v>
      </c>
      <c r="U3995">
        <f t="shared" si="369"/>
        <v>2015</v>
      </c>
    </row>
    <row r="3996" spans="1:21" ht="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 s="9">
        <f t="shared" si="365"/>
        <v>0</v>
      </c>
      <c r="Q3996">
        <f t="shared" si="366"/>
        <v>5</v>
      </c>
      <c r="R3996" t="s">
        <v>8360</v>
      </c>
      <c r="S3996" s="12">
        <f t="shared" si="367"/>
        <v>41809.389930555553</v>
      </c>
      <c r="T3996" s="13">
        <f t="shared" si="368"/>
        <v>41839.389930555553</v>
      </c>
      <c r="U3996">
        <f t="shared" si="369"/>
        <v>2014</v>
      </c>
    </row>
    <row r="3997" spans="1:21" ht="60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 s="9">
        <f t="shared" si="365"/>
        <v>35</v>
      </c>
      <c r="Q3997">
        <f t="shared" si="366"/>
        <v>17.5</v>
      </c>
      <c r="R3997" t="s">
        <v>8359</v>
      </c>
      <c r="S3997" s="12">
        <f t="shared" si="367"/>
        <v>42019.683761574073</v>
      </c>
      <c r="T3997" s="13">
        <f t="shared" si="368"/>
        <v>42049.477083333331</v>
      </c>
      <c r="U3997">
        <f t="shared" si="369"/>
        <v>2015</v>
      </c>
    </row>
    <row r="3998" spans="1:21" ht="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 s="9">
        <f t="shared" si="365"/>
        <v>17</v>
      </c>
      <c r="Q3998">
        <f t="shared" si="366"/>
        <v>29.24</v>
      </c>
      <c r="R3998" t="s">
        <v>8360</v>
      </c>
      <c r="S3998" s="12">
        <f t="shared" si="367"/>
        <v>41950.26694444444</v>
      </c>
      <c r="T3998" s="13">
        <f t="shared" si="368"/>
        <v>41963.669444444444</v>
      </c>
      <c r="U3998">
        <f t="shared" si="369"/>
        <v>2014</v>
      </c>
    </row>
    <row r="3999" spans="1:21" ht="60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 t="s">
        <v>7235</v>
      </c>
      <c r="M3999" t="b">
        <v>0</v>
      </c>
      <c r="N3999" t="s">
        <v>8273</v>
      </c>
      <c r="O3999" t="s">
        <v>8274</v>
      </c>
      <c r="P3999" s="9">
        <f t="shared" si="365"/>
        <v>0</v>
      </c>
      <c r="Q3999">
        <f t="shared" si="366"/>
        <v>0</v>
      </c>
      <c r="R3999" t="s">
        <v>8360</v>
      </c>
      <c r="S3999" s="12">
        <f t="shared" si="367"/>
        <v>42069.391446759255</v>
      </c>
      <c r="T3999" s="13">
        <f t="shared" si="368"/>
        <v>42099.349780092598</v>
      </c>
      <c r="U3999">
        <f t="shared" si="369"/>
        <v>2015</v>
      </c>
    </row>
    <row r="4000" spans="1:21" ht="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 s="9">
        <f t="shared" si="365"/>
        <v>57</v>
      </c>
      <c r="Q4000">
        <f t="shared" si="366"/>
        <v>59.58</v>
      </c>
      <c r="R4000" t="s">
        <v>8360</v>
      </c>
      <c r="S4000" s="12">
        <f t="shared" si="367"/>
        <v>42061.963263888887</v>
      </c>
      <c r="T4000" s="13">
        <f t="shared" si="368"/>
        <v>42091.921597222223</v>
      </c>
      <c r="U4000">
        <f t="shared" si="369"/>
        <v>2015</v>
      </c>
    </row>
    <row r="4001" spans="1:21" ht="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 s="9">
        <f t="shared" si="365"/>
        <v>17</v>
      </c>
      <c r="Q4001">
        <f t="shared" si="366"/>
        <v>82.57</v>
      </c>
      <c r="R4001" t="s">
        <v>8361</v>
      </c>
      <c r="S4001" s="12">
        <f t="shared" si="367"/>
        <v>41842.828680555554</v>
      </c>
      <c r="T4001" s="13">
        <f t="shared" si="368"/>
        <v>41882.827650462961</v>
      </c>
      <c r="U4001">
        <f t="shared" si="369"/>
        <v>2014</v>
      </c>
    </row>
    <row r="4002" spans="1:21" ht="30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 s="9">
        <f t="shared" si="365"/>
        <v>0</v>
      </c>
      <c r="Q4002">
        <f t="shared" si="366"/>
        <v>10</v>
      </c>
      <c r="R4002" t="s">
        <v>8361</v>
      </c>
      <c r="S4002" s="12">
        <f t="shared" si="367"/>
        <v>42437.64534722222</v>
      </c>
      <c r="T4002" s="13">
        <f t="shared" si="368"/>
        <v>42497.603680555556</v>
      </c>
      <c r="U4002">
        <f t="shared" si="369"/>
        <v>2016</v>
      </c>
    </row>
    <row r="4003" spans="1:21" ht="60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 s="9">
        <f t="shared" si="365"/>
        <v>38</v>
      </c>
      <c r="Q4003">
        <f t="shared" si="366"/>
        <v>32.36</v>
      </c>
      <c r="R4003" t="s">
        <v>8360</v>
      </c>
      <c r="S4003" s="12">
        <f t="shared" si="367"/>
        <v>42775.964212962965</v>
      </c>
      <c r="T4003" s="13">
        <f t="shared" si="368"/>
        <v>42795.791666666672</v>
      </c>
      <c r="U4003">
        <f t="shared" si="369"/>
        <v>2017</v>
      </c>
    </row>
    <row r="4004" spans="1:21" ht="60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 s="9">
        <f t="shared" si="365"/>
        <v>2</v>
      </c>
      <c r="Q4004">
        <f t="shared" si="366"/>
        <v>5.75</v>
      </c>
      <c r="R4004" t="s">
        <v>8360</v>
      </c>
      <c r="S4004" s="12">
        <f t="shared" si="367"/>
        <v>41879.043530092589</v>
      </c>
      <c r="T4004" s="13">
        <f t="shared" si="368"/>
        <v>41909.043530092589</v>
      </c>
      <c r="U4004">
        <f t="shared" si="369"/>
        <v>2014</v>
      </c>
    </row>
    <row r="4005" spans="1:21" ht="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 s="9">
        <f t="shared" si="365"/>
        <v>10</v>
      </c>
      <c r="Q4005">
        <f t="shared" si="366"/>
        <v>100.5</v>
      </c>
      <c r="R4005" t="s">
        <v>8360</v>
      </c>
      <c r="S4005" s="12">
        <f t="shared" si="367"/>
        <v>42020.587349537032</v>
      </c>
      <c r="T4005" s="13">
        <f t="shared" si="368"/>
        <v>42050.587349537032</v>
      </c>
      <c r="U4005">
        <f t="shared" si="369"/>
        <v>2015</v>
      </c>
    </row>
    <row r="4006" spans="1:2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 s="9">
        <f t="shared" si="365"/>
        <v>0</v>
      </c>
      <c r="Q4006">
        <f t="shared" si="366"/>
        <v>1</v>
      </c>
      <c r="R4006" t="s">
        <v>8359</v>
      </c>
      <c r="S4006" s="12">
        <f t="shared" si="367"/>
        <v>41890.16269675926</v>
      </c>
      <c r="T4006" s="13">
        <f t="shared" si="368"/>
        <v>41920.16269675926</v>
      </c>
      <c r="U4006">
        <f t="shared" si="369"/>
        <v>2014</v>
      </c>
    </row>
    <row r="4007" spans="1:21" ht="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 s="9">
        <f t="shared" si="365"/>
        <v>1</v>
      </c>
      <c r="Q4007">
        <f t="shared" si="366"/>
        <v>20</v>
      </c>
      <c r="R4007" t="s">
        <v>8360</v>
      </c>
      <c r="S4007" s="12">
        <f t="shared" si="367"/>
        <v>41872.807696759257</v>
      </c>
      <c r="T4007" s="13">
        <f t="shared" si="368"/>
        <v>41932.807696759257</v>
      </c>
      <c r="U4007">
        <f t="shared" si="369"/>
        <v>2014</v>
      </c>
    </row>
    <row r="4008" spans="1:21" ht="60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 s="9">
        <f t="shared" si="365"/>
        <v>0</v>
      </c>
      <c r="Q4008">
        <f t="shared" si="366"/>
        <v>2</v>
      </c>
      <c r="R4008" t="s">
        <v>8366</v>
      </c>
      <c r="S4008" s="12">
        <f t="shared" si="367"/>
        <v>42391.772997685184</v>
      </c>
      <c r="T4008" s="13">
        <f t="shared" si="368"/>
        <v>42416.772997685184</v>
      </c>
      <c r="U4008">
        <f t="shared" si="369"/>
        <v>2016</v>
      </c>
    </row>
    <row r="4009" spans="1:21" ht="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 s="9">
        <f t="shared" si="365"/>
        <v>0</v>
      </c>
      <c r="Q4009">
        <f t="shared" si="366"/>
        <v>5</v>
      </c>
      <c r="R4009" t="s">
        <v>8360</v>
      </c>
      <c r="S4009" s="12">
        <f t="shared" si="367"/>
        <v>41848.772928240738</v>
      </c>
      <c r="T4009" s="13">
        <f t="shared" si="368"/>
        <v>41877.686111111114</v>
      </c>
      <c r="U4009">
        <f t="shared" si="369"/>
        <v>2014</v>
      </c>
    </row>
    <row r="4010" spans="1:21" ht="60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 s="9">
        <f t="shared" si="365"/>
        <v>6</v>
      </c>
      <c r="Q4010">
        <f t="shared" si="366"/>
        <v>15</v>
      </c>
      <c r="R4010" t="s">
        <v>8360</v>
      </c>
      <c r="S4010" s="12">
        <f t="shared" si="367"/>
        <v>42177.964201388888</v>
      </c>
      <c r="T4010" s="13">
        <f t="shared" si="368"/>
        <v>42207.964201388888</v>
      </c>
      <c r="U4010">
        <f t="shared" si="369"/>
        <v>2015</v>
      </c>
    </row>
    <row r="4011" spans="1:21" ht="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 s="9">
        <f t="shared" si="365"/>
        <v>4</v>
      </c>
      <c r="Q4011">
        <f t="shared" si="366"/>
        <v>25</v>
      </c>
      <c r="R4011" t="s">
        <v>8360</v>
      </c>
      <c r="S4011" s="12">
        <f t="shared" si="367"/>
        <v>41851.700925925928</v>
      </c>
      <c r="T4011" s="13">
        <f t="shared" si="368"/>
        <v>41891.700925925928</v>
      </c>
      <c r="U4011">
        <f t="shared" si="369"/>
        <v>2014</v>
      </c>
    </row>
    <row r="4012" spans="1:21" ht="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 s="9">
        <f t="shared" si="365"/>
        <v>24</v>
      </c>
      <c r="Q4012">
        <f t="shared" si="366"/>
        <v>45.84</v>
      </c>
      <c r="R4012" t="s">
        <v>8361</v>
      </c>
      <c r="S4012" s="12">
        <f t="shared" si="367"/>
        <v>41921.770439814813</v>
      </c>
      <c r="T4012" s="13">
        <f t="shared" si="368"/>
        <v>41938.770439814813</v>
      </c>
      <c r="U4012">
        <f t="shared" si="369"/>
        <v>2014</v>
      </c>
    </row>
    <row r="4013" spans="1:21" ht="60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 s="9">
        <f t="shared" si="365"/>
        <v>8</v>
      </c>
      <c r="Q4013">
        <f t="shared" si="366"/>
        <v>4.75</v>
      </c>
      <c r="R4013" t="s">
        <v>8359</v>
      </c>
      <c r="S4013" s="12">
        <f t="shared" si="367"/>
        <v>42002.54488425926</v>
      </c>
      <c r="T4013" s="13">
        <f t="shared" si="368"/>
        <v>42032.54488425926</v>
      </c>
      <c r="U4013">
        <f t="shared" si="369"/>
        <v>2014</v>
      </c>
    </row>
    <row r="4014" spans="1:21" ht="60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 t="s">
        <v>7235</v>
      </c>
      <c r="M4014" t="b">
        <v>0</v>
      </c>
      <c r="N4014" t="s">
        <v>8273</v>
      </c>
      <c r="O4014" t="s">
        <v>8274</v>
      </c>
      <c r="P4014" s="9">
        <f t="shared" si="365"/>
        <v>0</v>
      </c>
      <c r="Q4014">
        <f t="shared" si="366"/>
        <v>0</v>
      </c>
      <c r="R4014" t="s">
        <v>8359</v>
      </c>
      <c r="S4014" s="12">
        <f t="shared" si="367"/>
        <v>42096.544548611113</v>
      </c>
      <c r="T4014" s="13">
        <f t="shared" si="368"/>
        <v>42126.544548611113</v>
      </c>
      <c r="U4014">
        <f t="shared" si="369"/>
        <v>2015</v>
      </c>
    </row>
    <row r="4015" spans="1:21" ht="60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 s="9">
        <f t="shared" si="365"/>
        <v>1</v>
      </c>
      <c r="Q4015">
        <f t="shared" si="366"/>
        <v>13</v>
      </c>
      <c r="R4015" t="s">
        <v>8360</v>
      </c>
      <c r="S4015" s="12">
        <f t="shared" si="367"/>
        <v>42021.301192129627</v>
      </c>
      <c r="T4015" s="13">
        <f t="shared" si="368"/>
        <v>42051.301192129627</v>
      </c>
      <c r="U4015">
        <f t="shared" si="369"/>
        <v>2015</v>
      </c>
    </row>
    <row r="4016" spans="1:21" ht="60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 t="s">
        <v>7235</v>
      </c>
      <c r="M4016" t="b">
        <v>0</v>
      </c>
      <c r="N4016" t="s">
        <v>8273</v>
      </c>
      <c r="O4016" t="s">
        <v>8274</v>
      </c>
      <c r="P4016" s="9">
        <f t="shared" si="365"/>
        <v>0</v>
      </c>
      <c r="Q4016">
        <f t="shared" si="366"/>
        <v>0</v>
      </c>
      <c r="R4016" t="s">
        <v>8361</v>
      </c>
      <c r="S4016" s="12">
        <f t="shared" si="367"/>
        <v>42419.246168981481</v>
      </c>
      <c r="T4016" s="13">
        <f t="shared" si="368"/>
        <v>42434.246168981481</v>
      </c>
      <c r="U4016">
        <f t="shared" si="369"/>
        <v>2016</v>
      </c>
    </row>
    <row r="4017" spans="1:21" ht="60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 s="9">
        <f t="shared" si="365"/>
        <v>0</v>
      </c>
      <c r="Q4017">
        <f t="shared" si="366"/>
        <v>1</v>
      </c>
      <c r="R4017" t="s">
        <v>8361</v>
      </c>
      <c r="S4017" s="12">
        <f t="shared" si="367"/>
        <v>42174.780821759254</v>
      </c>
      <c r="T4017" s="13">
        <f t="shared" si="368"/>
        <v>42204.780821759254</v>
      </c>
      <c r="U4017">
        <f t="shared" si="369"/>
        <v>2015</v>
      </c>
    </row>
    <row r="4018" spans="1:21" ht="60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 s="9">
        <f t="shared" si="365"/>
        <v>14</v>
      </c>
      <c r="Q4018">
        <f t="shared" si="366"/>
        <v>10</v>
      </c>
      <c r="R4018" t="s">
        <v>8359</v>
      </c>
      <c r="S4018" s="12">
        <f t="shared" si="367"/>
        <v>41869.872685185182</v>
      </c>
      <c r="T4018" s="13">
        <f t="shared" si="368"/>
        <v>41899.872685185182</v>
      </c>
      <c r="U4018">
        <f t="shared" si="369"/>
        <v>2014</v>
      </c>
    </row>
    <row r="4019" spans="1:21" ht="60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 s="9">
        <f t="shared" si="365"/>
        <v>1</v>
      </c>
      <c r="Q4019">
        <f t="shared" si="366"/>
        <v>52.5</v>
      </c>
      <c r="R4019" t="s">
        <v>8362</v>
      </c>
      <c r="S4019" s="12">
        <f t="shared" si="367"/>
        <v>41856.672152777777</v>
      </c>
      <c r="T4019" s="13">
        <f t="shared" si="368"/>
        <v>41886.672152777777</v>
      </c>
      <c r="U4019">
        <f t="shared" si="369"/>
        <v>2014</v>
      </c>
    </row>
    <row r="4020" spans="1:21" ht="30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 s="9">
        <f t="shared" si="365"/>
        <v>9</v>
      </c>
      <c r="Q4020">
        <f t="shared" si="366"/>
        <v>32.5</v>
      </c>
      <c r="R4020" t="s">
        <v>8360</v>
      </c>
      <c r="S4020" s="12">
        <f t="shared" si="367"/>
        <v>42620.91097222222</v>
      </c>
      <c r="T4020" s="13">
        <f t="shared" si="368"/>
        <v>42650.91097222222</v>
      </c>
      <c r="U4020">
        <f t="shared" si="369"/>
        <v>2016</v>
      </c>
    </row>
    <row r="4021" spans="1:21" ht="60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 s="9">
        <f t="shared" si="365"/>
        <v>1</v>
      </c>
      <c r="Q4021">
        <f t="shared" si="366"/>
        <v>7.25</v>
      </c>
      <c r="R4021" t="s">
        <v>8360</v>
      </c>
      <c r="S4021" s="12">
        <f t="shared" si="367"/>
        <v>42417.675879629634</v>
      </c>
      <c r="T4021" s="13">
        <f t="shared" si="368"/>
        <v>42475.686111111107</v>
      </c>
      <c r="U4021">
        <f t="shared" si="369"/>
        <v>2016</v>
      </c>
    </row>
    <row r="4022" spans="1:21" ht="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 s="9">
        <f t="shared" si="365"/>
        <v>17</v>
      </c>
      <c r="Q4022">
        <f t="shared" si="366"/>
        <v>33.33</v>
      </c>
      <c r="R4022" t="s">
        <v>8359</v>
      </c>
      <c r="S4022" s="12">
        <f t="shared" si="367"/>
        <v>42057.190960648149</v>
      </c>
      <c r="T4022" s="13">
        <f t="shared" si="368"/>
        <v>42087.149293981478</v>
      </c>
      <c r="U4022">
        <f t="shared" si="369"/>
        <v>2015</v>
      </c>
    </row>
    <row r="4023" spans="1:21" ht="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 s="9">
        <f t="shared" si="365"/>
        <v>1</v>
      </c>
      <c r="Q4023">
        <f t="shared" si="366"/>
        <v>62.5</v>
      </c>
      <c r="R4023" t="s">
        <v>8363</v>
      </c>
      <c r="S4023" s="12">
        <f t="shared" si="367"/>
        <v>41878.911550925928</v>
      </c>
      <c r="T4023" s="13">
        <f t="shared" si="368"/>
        <v>41938.911550925928</v>
      </c>
      <c r="U4023">
        <f t="shared" si="369"/>
        <v>2014</v>
      </c>
    </row>
    <row r="4024" spans="1:21" ht="30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 s="9">
        <f t="shared" si="365"/>
        <v>70</v>
      </c>
      <c r="Q4024">
        <f t="shared" si="366"/>
        <v>63.56</v>
      </c>
      <c r="R4024" t="s">
        <v>8363</v>
      </c>
      <c r="S4024" s="12">
        <f t="shared" si="367"/>
        <v>41990.584108796291</v>
      </c>
      <c r="T4024" s="13">
        <f t="shared" si="368"/>
        <v>42036.120833333334</v>
      </c>
      <c r="U4024">
        <f t="shared" si="369"/>
        <v>2014</v>
      </c>
    </row>
    <row r="4025" spans="1:21" ht="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 t="s">
        <v>7235</v>
      </c>
      <c r="M4025" t="b">
        <v>0</v>
      </c>
      <c r="N4025" t="s">
        <v>8273</v>
      </c>
      <c r="O4025" t="s">
        <v>8274</v>
      </c>
      <c r="P4025" s="9">
        <f t="shared" si="365"/>
        <v>0</v>
      </c>
      <c r="Q4025">
        <f t="shared" si="366"/>
        <v>0</v>
      </c>
      <c r="R4025" t="s">
        <v>8361</v>
      </c>
      <c r="S4025" s="12">
        <f t="shared" si="367"/>
        <v>42408.999571759254</v>
      </c>
      <c r="T4025" s="13">
        <f t="shared" si="368"/>
        <v>42453.957905092597</v>
      </c>
      <c r="U4025">
        <f t="shared" si="369"/>
        <v>2016</v>
      </c>
    </row>
    <row r="4026" spans="1:21" ht="60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 s="9">
        <f t="shared" si="365"/>
        <v>1</v>
      </c>
      <c r="Q4026">
        <f t="shared" si="366"/>
        <v>10</v>
      </c>
      <c r="R4026" t="s">
        <v>8359</v>
      </c>
      <c r="S4026" s="12">
        <f t="shared" si="367"/>
        <v>42217.670104166667</v>
      </c>
      <c r="T4026" s="13">
        <f t="shared" si="368"/>
        <v>42247.670104166667</v>
      </c>
      <c r="U4026">
        <f t="shared" si="369"/>
        <v>2015</v>
      </c>
    </row>
    <row r="4027" spans="1:21" ht="60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 s="9">
        <f t="shared" si="365"/>
        <v>5</v>
      </c>
      <c r="Q4027">
        <f t="shared" si="366"/>
        <v>62.5</v>
      </c>
      <c r="R4027" t="s">
        <v>8361</v>
      </c>
      <c r="S4027" s="12">
        <f t="shared" si="367"/>
        <v>42151.237685185188</v>
      </c>
      <c r="T4027" s="13">
        <f t="shared" si="368"/>
        <v>42211.237685185188</v>
      </c>
      <c r="U4027">
        <f t="shared" si="369"/>
        <v>2015</v>
      </c>
    </row>
    <row r="4028" spans="1:21" ht="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 t="s">
        <v>7235</v>
      </c>
      <c r="M4028" t="b">
        <v>0</v>
      </c>
      <c r="N4028" t="s">
        <v>8273</v>
      </c>
      <c r="O4028" t="s">
        <v>8274</v>
      </c>
      <c r="P4028" s="9">
        <f t="shared" si="365"/>
        <v>0</v>
      </c>
      <c r="Q4028">
        <f t="shared" si="366"/>
        <v>0</v>
      </c>
      <c r="R4028" t="s">
        <v>8360</v>
      </c>
      <c r="S4028" s="12">
        <f t="shared" si="367"/>
        <v>42282.655543981484</v>
      </c>
      <c r="T4028" s="13">
        <f t="shared" si="368"/>
        <v>42342.697210648148</v>
      </c>
      <c r="U4028">
        <f t="shared" si="369"/>
        <v>2015</v>
      </c>
    </row>
    <row r="4029" spans="1:21" ht="60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 s="9">
        <f t="shared" si="365"/>
        <v>7</v>
      </c>
      <c r="Q4029">
        <f t="shared" si="366"/>
        <v>30.71</v>
      </c>
      <c r="R4029" t="s">
        <v>8360</v>
      </c>
      <c r="S4029" s="12">
        <f t="shared" si="367"/>
        <v>42768.97084490741</v>
      </c>
      <c r="T4029" s="13">
        <f t="shared" si="368"/>
        <v>42789.041666666672</v>
      </c>
      <c r="U4029">
        <f t="shared" si="369"/>
        <v>2017</v>
      </c>
    </row>
    <row r="4030" spans="1:21" ht="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 s="9">
        <f t="shared" si="365"/>
        <v>28</v>
      </c>
      <c r="Q4030">
        <f t="shared" si="366"/>
        <v>51</v>
      </c>
      <c r="R4030" t="s">
        <v>8360</v>
      </c>
      <c r="S4030" s="12">
        <f t="shared" si="367"/>
        <v>41765.938657407409</v>
      </c>
      <c r="T4030" s="13">
        <f t="shared" si="368"/>
        <v>41795.938657407409</v>
      </c>
      <c r="U4030">
        <f t="shared" si="369"/>
        <v>2014</v>
      </c>
    </row>
    <row r="4031" spans="1:21" ht="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 t="s">
        <v>7235</v>
      </c>
      <c r="M4031" t="b">
        <v>0</v>
      </c>
      <c r="N4031" t="s">
        <v>8273</v>
      </c>
      <c r="O4031" t="s">
        <v>8274</v>
      </c>
      <c r="P4031" s="9">
        <f t="shared" si="365"/>
        <v>0</v>
      </c>
      <c r="Q4031">
        <f t="shared" si="366"/>
        <v>0</v>
      </c>
      <c r="R4031" t="s">
        <v>8364</v>
      </c>
      <c r="S4031" s="12">
        <f t="shared" si="367"/>
        <v>42322.025115740747</v>
      </c>
      <c r="T4031" s="13">
        <f t="shared" si="368"/>
        <v>42352.025115740747</v>
      </c>
      <c r="U4031">
        <f t="shared" si="369"/>
        <v>2015</v>
      </c>
    </row>
    <row r="4032" spans="1:21" ht="60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 s="9">
        <f t="shared" si="365"/>
        <v>16</v>
      </c>
      <c r="Q4032">
        <f t="shared" si="366"/>
        <v>66.67</v>
      </c>
      <c r="R4032" t="s">
        <v>8360</v>
      </c>
      <c r="S4032" s="12">
        <f t="shared" si="367"/>
        <v>42374.655081018514</v>
      </c>
      <c r="T4032" s="13">
        <f t="shared" si="368"/>
        <v>42403.784027777772</v>
      </c>
      <c r="U4032">
        <f t="shared" si="369"/>
        <v>2016</v>
      </c>
    </row>
    <row r="4033" spans="1:21" ht="60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 t="s">
        <v>7235</v>
      </c>
      <c r="M4033" t="b">
        <v>0</v>
      </c>
      <c r="N4033" t="s">
        <v>8273</v>
      </c>
      <c r="O4033" t="s">
        <v>8274</v>
      </c>
      <c r="P4033" s="9">
        <f t="shared" si="365"/>
        <v>0</v>
      </c>
      <c r="Q4033">
        <f t="shared" si="366"/>
        <v>0</v>
      </c>
      <c r="R4033" t="s">
        <v>8361</v>
      </c>
      <c r="S4033" s="12">
        <f t="shared" si="367"/>
        <v>41941.585231481484</v>
      </c>
      <c r="T4033" s="13">
        <f t="shared" si="368"/>
        <v>41991.626898148148</v>
      </c>
      <c r="U4033">
        <f t="shared" si="369"/>
        <v>2014</v>
      </c>
    </row>
    <row r="4034" spans="1:21" ht="60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 s="9">
        <f t="shared" ref="P4034:P4097" si="370">ROUND(E4034/D4034*100,0)</f>
        <v>7</v>
      </c>
      <c r="Q4034">
        <f t="shared" ref="Q4034:Q4097" si="371">IFERROR(ROUND(E4034/L4034,2),0)</f>
        <v>59</v>
      </c>
      <c r="R4034" t="s">
        <v>8361</v>
      </c>
      <c r="S4034" s="12">
        <f t="shared" ref="S4034:S4097" si="372">(((J4034/60)/60)/24)+DATE(1970,1,1)</f>
        <v>42293.809212962966</v>
      </c>
      <c r="T4034" s="13">
        <f t="shared" ref="T4034:T4097" si="373">(((I4034/60)/60)/24)+DATE(1970,1,1)</f>
        <v>42353.85087962963</v>
      </c>
      <c r="U4034">
        <f t="shared" ref="U4034:U4097" si="374">YEAR(S4034)</f>
        <v>2015</v>
      </c>
    </row>
    <row r="4035" spans="1:21" ht="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 s="9">
        <f t="shared" si="370"/>
        <v>26</v>
      </c>
      <c r="Q4035">
        <f t="shared" si="371"/>
        <v>65.34</v>
      </c>
      <c r="R4035" t="s">
        <v>8364</v>
      </c>
      <c r="S4035" s="12">
        <f t="shared" si="372"/>
        <v>42614.268796296295</v>
      </c>
      <c r="T4035" s="13">
        <f t="shared" si="373"/>
        <v>42645.375</v>
      </c>
      <c r="U4035">
        <f t="shared" si="374"/>
        <v>2016</v>
      </c>
    </row>
    <row r="4036" spans="1:21" ht="60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 s="9">
        <f t="shared" si="370"/>
        <v>1</v>
      </c>
      <c r="Q4036">
        <f t="shared" si="371"/>
        <v>100</v>
      </c>
      <c r="R4036" t="s">
        <v>8362</v>
      </c>
      <c r="S4036" s="12">
        <f t="shared" si="372"/>
        <v>42067.947337962964</v>
      </c>
      <c r="T4036" s="13">
        <f t="shared" si="373"/>
        <v>42097.905671296292</v>
      </c>
      <c r="U4036">
        <f t="shared" si="374"/>
        <v>2015</v>
      </c>
    </row>
    <row r="4037" spans="1:21" ht="30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 s="9">
        <f t="shared" si="370"/>
        <v>37</v>
      </c>
      <c r="Q4037">
        <f t="shared" si="371"/>
        <v>147.4</v>
      </c>
      <c r="R4037" t="s">
        <v>8362</v>
      </c>
      <c r="S4037" s="12">
        <f t="shared" si="372"/>
        <v>41903.882951388885</v>
      </c>
      <c r="T4037" s="13">
        <f t="shared" si="373"/>
        <v>41933.882951388885</v>
      </c>
      <c r="U4037">
        <f t="shared" si="374"/>
        <v>2014</v>
      </c>
    </row>
    <row r="4038" spans="1:21" ht="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 s="9">
        <f t="shared" si="370"/>
        <v>47</v>
      </c>
      <c r="Q4038">
        <f t="shared" si="371"/>
        <v>166.06</v>
      </c>
      <c r="R4038" t="s">
        <v>8361</v>
      </c>
      <c r="S4038" s="12">
        <f t="shared" si="372"/>
        <v>41804.937083333331</v>
      </c>
      <c r="T4038" s="13">
        <f t="shared" si="373"/>
        <v>41821.9375</v>
      </c>
      <c r="U4038">
        <f t="shared" si="374"/>
        <v>2014</v>
      </c>
    </row>
    <row r="4039" spans="1:21" ht="60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 s="9">
        <f t="shared" si="370"/>
        <v>11</v>
      </c>
      <c r="Q4039">
        <f t="shared" si="371"/>
        <v>40</v>
      </c>
      <c r="R4039" t="s">
        <v>8359</v>
      </c>
      <c r="S4039" s="12">
        <f t="shared" si="372"/>
        <v>42497.070775462969</v>
      </c>
      <c r="T4039" s="13">
        <f t="shared" si="373"/>
        <v>42514.600694444445</v>
      </c>
      <c r="U4039">
        <f t="shared" si="374"/>
        <v>2016</v>
      </c>
    </row>
    <row r="4040" spans="1:21" ht="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 s="9">
        <f t="shared" si="370"/>
        <v>12</v>
      </c>
      <c r="Q4040">
        <f t="shared" si="371"/>
        <v>75.25</v>
      </c>
      <c r="R4040" t="s">
        <v>8360</v>
      </c>
      <c r="S4040" s="12">
        <f t="shared" si="372"/>
        <v>41869.798726851855</v>
      </c>
      <c r="T4040" s="13">
        <f t="shared" si="373"/>
        <v>41929.798726851855</v>
      </c>
      <c r="U4040">
        <f t="shared" si="374"/>
        <v>2014</v>
      </c>
    </row>
    <row r="4041" spans="1:21" ht="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 s="9">
        <f t="shared" si="370"/>
        <v>60</v>
      </c>
      <c r="Q4041">
        <f t="shared" si="371"/>
        <v>60</v>
      </c>
      <c r="R4041" t="s">
        <v>8359</v>
      </c>
      <c r="S4041" s="12">
        <f t="shared" si="372"/>
        <v>42305.670914351853</v>
      </c>
      <c r="T4041" s="13">
        <f t="shared" si="373"/>
        <v>42339.249305555553</v>
      </c>
      <c r="U4041">
        <f t="shared" si="374"/>
        <v>2015</v>
      </c>
    </row>
    <row r="4042" spans="1:21" ht="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 s="9">
        <f t="shared" si="370"/>
        <v>31</v>
      </c>
      <c r="Q4042">
        <f t="shared" si="371"/>
        <v>1250</v>
      </c>
      <c r="R4042" t="s">
        <v>8361</v>
      </c>
      <c r="S4042" s="12">
        <f t="shared" si="372"/>
        <v>42144.231527777782</v>
      </c>
      <c r="T4042" s="13">
        <f t="shared" si="373"/>
        <v>42203.125</v>
      </c>
      <c r="U4042">
        <f t="shared" si="374"/>
        <v>2015</v>
      </c>
    </row>
    <row r="4043" spans="1:21" ht="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 s="9">
        <f t="shared" si="370"/>
        <v>0</v>
      </c>
      <c r="Q4043">
        <f t="shared" si="371"/>
        <v>10.5</v>
      </c>
      <c r="R4043" t="s">
        <v>8361</v>
      </c>
      <c r="S4043" s="12">
        <f t="shared" si="372"/>
        <v>42559.474004629628</v>
      </c>
      <c r="T4043" s="13">
        <f t="shared" si="373"/>
        <v>42619.474004629628</v>
      </c>
      <c r="U4043">
        <f t="shared" si="374"/>
        <v>2016</v>
      </c>
    </row>
    <row r="4044" spans="1:21" ht="60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 s="9">
        <f t="shared" si="370"/>
        <v>0</v>
      </c>
      <c r="Q4044">
        <f t="shared" si="371"/>
        <v>7</v>
      </c>
      <c r="R4044" t="s">
        <v>8362</v>
      </c>
      <c r="S4044" s="12">
        <f t="shared" si="372"/>
        <v>41995.084074074075</v>
      </c>
      <c r="T4044" s="13">
        <f t="shared" si="373"/>
        <v>42024.802777777775</v>
      </c>
      <c r="U4044">
        <f t="shared" si="374"/>
        <v>2014</v>
      </c>
    </row>
    <row r="4045" spans="1:21" ht="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 t="s">
        <v>7235</v>
      </c>
      <c r="M4045" t="b">
        <v>0</v>
      </c>
      <c r="N4045" t="s">
        <v>8273</v>
      </c>
      <c r="O4045" t="s">
        <v>8274</v>
      </c>
      <c r="P4045" s="9">
        <f t="shared" si="370"/>
        <v>0</v>
      </c>
      <c r="Q4045">
        <f t="shared" si="371"/>
        <v>0</v>
      </c>
      <c r="R4045" t="s">
        <v>8359</v>
      </c>
      <c r="S4045" s="12">
        <f t="shared" si="372"/>
        <v>41948.957465277781</v>
      </c>
      <c r="T4045" s="13">
        <f t="shared" si="373"/>
        <v>41963.957465277781</v>
      </c>
      <c r="U4045">
        <f t="shared" si="374"/>
        <v>2014</v>
      </c>
    </row>
    <row r="4046" spans="1:21" ht="60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 s="9">
        <f t="shared" si="370"/>
        <v>38</v>
      </c>
      <c r="Q4046">
        <f t="shared" si="371"/>
        <v>56.25</v>
      </c>
      <c r="R4046" t="s">
        <v>8359</v>
      </c>
      <c r="S4046" s="12">
        <f t="shared" si="372"/>
        <v>42074.219699074078</v>
      </c>
      <c r="T4046" s="13">
        <f t="shared" si="373"/>
        <v>42104.208333333328</v>
      </c>
      <c r="U4046">
        <f t="shared" si="374"/>
        <v>2015</v>
      </c>
    </row>
    <row r="4047" spans="1:21" ht="60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 s="9">
        <f t="shared" si="370"/>
        <v>0</v>
      </c>
      <c r="Q4047">
        <f t="shared" si="371"/>
        <v>1</v>
      </c>
      <c r="R4047" t="s">
        <v>8361</v>
      </c>
      <c r="S4047" s="12">
        <f t="shared" si="372"/>
        <v>41842.201261574075</v>
      </c>
      <c r="T4047" s="13">
        <f t="shared" si="373"/>
        <v>41872.201261574075</v>
      </c>
      <c r="U4047">
        <f t="shared" si="374"/>
        <v>2014</v>
      </c>
    </row>
    <row r="4048" spans="1:21" ht="60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 s="9">
        <f t="shared" si="370"/>
        <v>8</v>
      </c>
      <c r="Q4048">
        <f t="shared" si="371"/>
        <v>38.33</v>
      </c>
      <c r="R4048" t="s">
        <v>8361</v>
      </c>
      <c r="S4048" s="12">
        <f t="shared" si="372"/>
        <v>41904.650578703702</v>
      </c>
      <c r="T4048" s="13">
        <f t="shared" si="373"/>
        <v>41934.650578703702</v>
      </c>
      <c r="U4048">
        <f t="shared" si="374"/>
        <v>2014</v>
      </c>
    </row>
    <row r="4049" spans="1:21" ht="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 s="9">
        <f t="shared" si="370"/>
        <v>2</v>
      </c>
      <c r="Q4049">
        <f t="shared" si="371"/>
        <v>27.5</v>
      </c>
      <c r="R4049" t="s">
        <v>8361</v>
      </c>
      <c r="S4049" s="12">
        <f t="shared" si="372"/>
        <v>41991.022488425922</v>
      </c>
      <c r="T4049" s="13">
        <f t="shared" si="373"/>
        <v>42015.041666666672</v>
      </c>
      <c r="U4049">
        <f t="shared" si="374"/>
        <v>2014</v>
      </c>
    </row>
    <row r="4050" spans="1:21" ht="60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 s="9">
        <f t="shared" si="370"/>
        <v>18</v>
      </c>
      <c r="Q4050">
        <f t="shared" si="371"/>
        <v>32.979999999999997</v>
      </c>
      <c r="R4050" t="s">
        <v>8363</v>
      </c>
      <c r="S4050" s="12">
        <f t="shared" si="372"/>
        <v>42436.509108796294</v>
      </c>
      <c r="T4050" s="13">
        <f t="shared" si="373"/>
        <v>42471.467442129629</v>
      </c>
      <c r="U4050">
        <f t="shared" si="374"/>
        <v>2016</v>
      </c>
    </row>
    <row r="4051" spans="1:21" ht="60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 s="9">
        <f t="shared" si="370"/>
        <v>0</v>
      </c>
      <c r="Q4051">
        <f t="shared" si="371"/>
        <v>16</v>
      </c>
      <c r="R4051" t="s">
        <v>8364</v>
      </c>
      <c r="S4051" s="12">
        <f t="shared" si="372"/>
        <v>42169.958506944444</v>
      </c>
      <c r="T4051" s="13">
        <f t="shared" si="373"/>
        <v>42199.958506944444</v>
      </c>
      <c r="U4051">
        <f t="shared" si="374"/>
        <v>2015</v>
      </c>
    </row>
    <row r="4052" spans="1:21" ht="60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 s="9">
        <f t="shared" si="370"/>
        <v>0</v>
      </c>
      <c r="Q4052">
        <f t="shared" si="371"/>
        <v>1</v>
      </c>
      <c r="R4052" t="s">
        <v>8360</v>
      </c>
      <c r="S4052" s="12">
        <f t="shared" si="372"/>
        <v>41905.636469907404</v>
      </c>
      <c r="T4052" s="13">
        <f t="shared" si="373"/>
        <v>41935.636469907404</v>
      </c>
      <c r="U4052">
        <f t="shared" si="374"/>
        <v>2014</v>
      </c>
    </row>
    <row r="4053" spans="1:21" ht="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 t="s">
        <v>7235</v>
      </c>
      <c r="M4053" t="b">
        <v>0</v>
      </c>
      <c r="N4053" t="s">
        <v>8273</v>
      </c>
      <c r="O4053" t="s">
        <v>8274</v>
      </c>
      <c r="P4053" s="9">
        <f t="shared" si="370"/>
        <v>0</v>
      </c>
      <c r="Q4053">
        <f t="shared" si="371"/>
        <v>0</v>
      </c>
      <c r="R4053" t="s">
        <v>8359</v>
      </c>
      <c r="S4053" s="12">
        <f t="shared" si="372"/>
        <v>41761.810150462967</v>
      </c>
      <c r="T4053" s="13">
        <f t="shared" si="373"/>
        <v>41768.286805555559</v>
      </c>
      <c r="U4053">
        <f t="shared" si="374"/>
        <v>2014</v>
      </c>
    </row>
    <row r="4054" spans="1:21" ht="60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 s="9">
        <f t="shared" si="370"/>
        <v>38</v>
      </c>
      <c r="Q4054">
        <f t="shared" si="371"/>
        <v>86.62</v>
      </c>
      <c r="R4054" t="s">
        <v>8360</v>
      </c>
      <c r="S4054" s="12">
        <f t="shared" si="372"/>
        <v>41865.878657407404</v>
      </c>
      <c r="T4054" s="13">
        <f t="shared" si="373"/>
        <v>41925.878657407404</v>
      </c>
      <c r="U4054">
        <f t="shared" si="374"/>
        <v>2014</v>
      </c>
    </row>
    <row r="4055" spans="1:21" ht="60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 s="9">
        <f t="shared" si="370"/>
        <v>22</v>
      </c>
      <c r="Q4055">
        <f t="shared" si="371"/>
        <v>55</v>
      </c>
      <c r="R4055" t="s">
        <v>8359</v>
      </c>
      <c r="S4055" s="12">
        <f t="shared" si="372"/>
        <v>41928.690138888887</v>
      </c>
      <c r="T4055" s="13">
        <f t="shared" si="373"/>
        <v>41958.833333333328</v>
      </c>
      <c r="U4055">
        <f t="shared" si="374"/>
        <v>2014</v>
      </c>
    </row>
    <row r="4056" spans="1:21" ht="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 t="s">
        <v>7235</v>
      </c>
      <c r="M4056" t="b">
        <v>0</v>
      </c>
      <c r="N4056" t="s">
        <v>8273</v>
      </c>
      <c r="O4056" t="s">
        <v>8274</v>
      </c>
      <c r="P4056" s="9">
        <f t="shared" si="370"/>
        <v>0</v>
      </c>
      <c r="Q4056">
        <f t="shared" si="371"/>
        <v>0</v>
      </c>
      <c r="R4056" t="s">
        <v>8361</v>
      </c>
      <c r="S4056" s="12">
        <f t="shared" si="372"/>
        <v>42613.841261574074</v>
      </c>
      <c r="T4056" s="13">
        <f t="shared" si="373"/>
        <v>42644.166666666672</v>
      </c>
      <c r="U4056">
        <f t="shared" si="374"/>
        <v>2016</v>
      </c>
    </row>
    <row r="4057" spans="1:21" ht="60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 s="9">
        <f t="shared" si="370"/>
        <v>18</v>
      </c>
      <c r="Q4057">
        <f t="shared" si="371"/>
        <v>41.95</v>
      </c>
      <c r="R4057" t="s">
        <v>8361</v>
      </c>
      <c r="S4057" s="12">
        <f t="shared" si="372"/>
        <v>41779.648506944446</v>
      </c>
      <c r="T4057" s="13">
        <f t="shared" si="373"/>
        <v>41809.648506944446</v>
      </c>
      <c r="U4057">
        <f t="shared" si="374"/>
        <v>2014</v>
      </c>
    </row>
    <row r="4058" spans="1:21" ht="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 s="9">
        <f t="shared" si="370"/>
        <v>53</v>
      </c>
      <c r="Q4058">
        <f t="shared" si="371"/>
        <v>88.33</v>
      </c>
      <c r="R4058" t="s">
        <v>8360</v>
      </c>
      <c r="S4058" s="12">
        <f t="shared" si="372"/>
        <v>42534.933321759265</v>
      </c>
      <c r="T4058" s="13">
        <f t="shared" si="373"/>
        <v>42554.832638888889</v>
      </c>
      <c r="U4058">
        <f t="shared" si="374"/>
        <v>2016</v>
      </c>
    </row>
    <row r="4059" spans="1:21" ht="60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 s="9">
        <f t="shared" si="370"/>
        <v>22</v>
      </c>
      <c r="Q4059">
        <f t="shared" si="371"/>
        <v>129.16999999999999</v>
      </c>
      <c r="R4059" t="s">
        <v>8360</v>
      </c>
      <c r="S4059" s="12">
        <f t="shared" si="372"/>
        <v>42310.968518518523</v>
      </c>
      <c r="T4059" s="13">
        <f t="shared" si="373"/>
        <v>42333.958333333328</v>
      </c>
      <c r="U4059">
        <f t="shared" si="374"/>
        <v>2015</v>
      </c>
    </row>
    <row r="4060" spans="1:21" ht="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 s="9">
        <f t="shared" si="370"/>
        <v>3</v>
      </c>
      <c r="Q4060">
        <f t="shared" si="371"/>
        <v>23.75</v>
      </c>
      <c r="R4060" t="s">
        <v>8360</v>
      </c>
      <c r="S4060" s="12">
        <f t="shared" si="372"/>
        <v>42446.060694444444</v>
      </c>
      <c r="T4060" s="13">
        <f t="shared" si="373"/>
        <v>42461.165972222225</v>
      </c>
      <c r="U4060">
        <f t="shared" si="374"/>
        <v>2016</v>
      </c>
    </row>
    <row r="4061" spans="1:21" ht="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 s="9">
        <f t="shared" si="370"/>
        <v>3</v>
      </c>
      <c r="Q4061">
        <f t="shared" si="371"/>
        <v>35.71</v>
      </c>
      <c r="R4061" t="s">
        <v>8362</v>
      </c>
      <c r="S4061" s="12">
        <f t="shared" si="372"/>
        <v>41866.640648148146</v>
      </c>
      <c r="T4061" s="13">
        <f t="shared" si="373"/>
        <v>41898.125</v>
      </c>
      <c r="U4061">
        <f t="shared" si="374"/>
        <v>2014</v>
      </c>
    </row>
    <row r="4062" spans="1:21" ht="60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 s="9">
        <f t="shared" si="370"/>
        <v>3</v>
      </c>
      <c r="Q4062">
        <f t="shared" si="371"/>
        <v>57</v>
      </c>
      <c r="R4062" t="s">
        <v>8362</v>
      </c>
      <c r="S4062" s="12">
        <f t="shared" si="372"/>
        <v>41779.695092592592</v>
      </c>
      <c r="T4062" s="13">
        <f t="shared" si="373"/>
        <v>41813.666666666664</v>
      </c>
      <c r="U4062">
        <f t="shared" si="374"/>
        <v>2014</v>
      </c>
    </row>
    <row r="4063" spans="1:21" ht="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 t="s">
        <v>7235</v>
      </c>
      <c r="M4063" t="b">
        <v>0</v>
      </c>
      <c r="N4063" t="s">
        <v>8273</v>
      </c>
      <c r="O4063" t="s">
        <v>8274</v>
      </c>
      <c r="P4063" s="9">
        <f t="shared" si="370"/>
        <v>0</v>
      </c>
      <c r="Q4063">
        <f t="shared" si="371"/>
        <v>0</v>
      </c>
      <c r="R4063" t="s">
        <v>8359</v>
      </c>
      <c r="S4063" s="12">
        <f t="shared" si="372"/>
        <v>42421.141469907408</v>
      </c>
      <c r="T4063" s="13">
        <f t="shared" si="373"/>
        <v>42481.099803240737</v>
      </c>
      <c r="U4063">
        <f t="shared" si="374"/>
        <v>2016</v>
      </c>
    </row>
    <row r="4064" spans="1:21" ht="60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 s="9">
        <f t="shared" si="370"/>
        <v>2</v>
      </c>
      <c r="Q4064">
        <f t="shared" si="371"/>
        <v>163.33000000000001</v>
      </c>
      <c r="R4064" t="s">
        <v>8364</v>
      </c>
      <c r="S4064" s="12">
        <f t="shared" si="372"/>
        <v>42523.739212962959</v>
      </c>
      <c r="T4064" s="13">
        <f t="shared" si="373"/>
        <v>42553.739212962959</v>
      </c>
      <c r="U4064">
        <f t="shared" si="374"/>
        <v>2016</v>
      </c>
    </row>
    <row r="4065" spans="1:21" ht="60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 s="9">
        <f t="shared" si="370"/>
        <v>1</v>
      </c>
      <c r="Q4065">
        <f t="shared" si="371"/>
        <v>15</v>
      </c>
      <c r="R4065" t="s">
        <v>8361</v>
      </c>
      <c r="S4065" s="12">
        <f t="shared" si="372"/>
        <v>41787.681527777779</v>
      </c>
      <c r="T4065" s="13">
        <f t="shared" si="373"/>
        <v>41817.681527777779</v>
      </c>
      <c r="U4065">
        <f t="shared" si="374"/>
        <v>2014</v>
      </c>
    </row>
    <row r="4066" spans="1:21" ht="60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 s="9">
        <f t="shared" si="370"/>
        <v>19</v>
      </c>
      <c r="Q4066">
        <f t="shared" si="371"/>
        <v>64.17</v>
      </c>
      <c r="R4066" t="s">
        <v>8360</v>
      </c>
      <c r="S4066" s="12">
        <f t="shared" si="372"/>
        <v>42093.588263888887</v>
      </c>
      <c r="T4066" s="13">
        <f t="shared" si="373"/>
        <v>42123.588263888887</v>
      </c>
      <c r="U4066">
        <f t="shared" si="374"/>
        <v>2015</v>
      </c>
    </row>
    <row r="4067" spans="1:21" ht="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 s="9">
        <f t="shared" si="370"/>
        <v>1</v>
      </c>
      <c r="Q4067">
        <f t="shared" si="371"/>
        <v>6.75</v>
      </c>
      <c r="R4067" t="s">
        <v>8360</v>
      </c>
      <c r="S4067" s="12">
        <f t="shared" si="372"/>
        <v>41833.951516203706</v>
      </c>
      <c r="T4067" s="13">
        <f t="shared" si="373"/>
        <v>41863.951516203706</v>
      </c>
      <c r="U4067">
        <f t="shared" si="374"/>
        <v>2014</v>
      </c>
    </row>
    <row r="4068" spans="1:21" ht="60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 s="9">
        <f t="shared" si="370"/>
        <v>0</v>
      </c>
      <c r="Q4068">
        <f t="shared" si="371"/>
        <v>25</v>
      </c>
      <c r="R4068" t="s">
        <v>8363</v>
      </c>
      <c r="S4068" s="12">
        <f t="shared" si="372"/>
        <v>42479.039212962962</v>
      </c>
      <c r="T4068" s="13">
        <f t="shared" si="373"/>
        <v>42509.039212962962</v>
      </c>
      <c r="U4068">
        <f t="shared" si="374"/>
        <v>2016</v>
      </c>
    </row>
    <row r="4069" spans="1:21" ht="60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 s="9">
        <f t="shared" si="370"/>
        <v>61</v>
      </c>
      <c r="Q4069">
        <f t="shared" si="371"/>
        <v>179.12</v>
      </c>
      <c r="R4069" t="s">
        <v>8361</v>
      </c>
      <c r="S4069" s="12">
        <f t="shared" si="372"/>
        <v>42235.117476851854</v>
      </c>
      <c r="T4069" s="13">
        <f t="shared" si="373"/>
        <v>42275.117476851854</v>
      </c>
      <c r="U4069">
        <f t="shared" si="374"/>
        <v>2015</v>
      </c>
    </row>
    <row r="4070" spans="1:21" ht="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 s="9">
        <f t="shared" si="370"/>
        <v>1</v>
      </c>
      <c r="Q4070">
        <f t="shared" si="371"/>
        <v>34.950000000000003</v>
      </c>
      <c r="R4070" t="s">
        <v>8360</v>
      </c>
      <c r="S4070" s="12">
        <f t="shared" si="372"/>
        <v>42718.963599537034</v>
      </c>
      <c r="T4070" s="13">
        <f t="shared" si="373"/>
        <v>42748.961805555555</v>
      </c>
      <c r="U4070">
        <f t="shared" si="374"/>
        <v>2016</v>
      </c>
    </row>
    <row r="4071" spans="1:21" ht="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 s="9">
        <f t="shared" si="370"/>
        <v>34</v>
      </c>
      <c r="Q4071">
        <f t="shared" si="371"/>
        <v>33.08</v>
      </c>
      <c r="R4071" t="s">
        <v>8360</v>
      </c>
      <c r="S4071" s="12">
        <f t="shared" si="372"/>
        <v>42022.661527777775</v>
      </c>
      <c r="T4071" s="13">
        <f t="shared" si="373"/>
        <v>42063.5</v>
      </c>
      <c r="U4071">
        <f t="shared" si="374"/>
        <v>2015</v>
      </c>
    </row>
    <row r="4072" spans="1:21" ht="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 s="9">
        <f t="shared" si="370"/>
        <v>17</v>
      </c>
      <c r="Q4072">
        <f t="shared" si="371"/>
        <v>27.5</v>
      </c>
      <c r="R4072" t="s">
        <v>8360</v>
      </c>
      <c r="S4072" s="12">
        <f t="shared" si="372"/>
        <v>42031.666898148149</v>
      </c>
      <c r="T4072" s="13">
        <f t="shared" si="373"/>
        <v>42064.125</v>
      </c>
      <c r="U4072">
        <f t="shared" si="374"/>
        <v>2015</v>
      </c>
    </row>
    <row r="4073" spans="1:21" ht="60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 t="s">
        <v>7235</v>
      </c>
      <c r="M4073" t="b">
        <v>0</v>
      </c>
      <c r="N4073" t="s">
        <v>8273</v>
      </c>
      <c r="O4073" t="s">
        <v>8274</v>
      </c>
      <c r="P4073" s="9">
        <f t="shared" si="370"/>
        <v>0</v>
      </c>
      <c r="Q4073">
        <f t="shared" si="371"/>
        <v>0</v>
      </c>
      <c r="R4073" t="s">
        <v>8364</v>
      </c>
      <c r="S4073" s="12">
        <f t="shared" si="372"/>
        <v>42700.804756944446</v>
      </c>
      <c r="T4073" s="13">
        <f t="shared" si="373"/>
        <v>42730.804756944446</v>
      </c>
      <c r="U4073">
        <f t="shared" si="374"/>
        <v>2016</v>
      </c>
    </row>
    <row r="4074" spans="1:21" ht="60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 s="9">
        <f t="shared" si="370"/>
        <v>0</v>
      </c>
      <c r="Q4074">
        <f t="shared" si="371"/>
        <v>2</v>
      </c>
      <c r="R4074" t="s">
        <v>8360</v>
      </c>
      <c r="S4074" s="12">
        <f t="shared" si="372"/>
        <v>41812.77443287037</v>
      </c>
      <c r="T4074" s="13">
        <f t="shared" si="373"/>
        <v>41872.77443287037</v>
      </c>
      <c r="U4074">
        <f t="shared" si="374"/>
        <v>2014</v>
      </c>
    </row>
    <row r="4075" spans="1:21" ht="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 s="9">
        <f t="shared" si="370"/>
        <v>1</v>
      </c>
      <c r="Q4075">
        <f t="shared" si="371"/>
        <v>18.5</v>
      </c>
      <c r="R4075" t="s">
        <v>8360</v>
      </c>
      <c r="S4075" s="12">
        <f t="shared" si="372"/>
        <v>42078.34520833334</v>
      </c>
      <c r="T4075" s="13">
        <f t="shared" si="373"/>
        <v>42133.166666666672</v>
      </c>
      <c r="U4075">
        <f t="shared" si="374"/>
        <v>2015</v>
      </c>
    </row>
    <row r="4076" spans="1:21" ht="60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 s="9">
        <f t="shared" si="370"/>
        <v>27</v>
      </c>
      <c r="Q4076">
        <f t="shared" si="371"/>
        <v>35</v>
      </c>
      <c r="R4076" t="s">
        <v>8360</v>
      </c>
      <c r="S4076" s="12">
        <f t="shared" si="372"/>
        <v>42283.552951388891</v>
      </c>
      <c r="T4076" s="13">
        <f t="shared" si="373"/>
        <v>42313.594618055555</v>
      </c>
      <c r="U4076">
        <f t="shared" si="374"/>
        <v>2015</v>
      </c>
    </row>
    <row r="4077" spans="1:21" ht="60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 s="9">
        <f t="shared" si="370"/>
        <v>29</v>
      </c>
      <c r="Q4077">
        <f t="shared" si="371"/>
        <v>44.31</v>
      </c>
      <c r="R4077" t="s">
        <v>8360</v>
      </c>
      <c r="S4077" s="12">
        <f t="shared" si="372"/>
        <v>41779.045937499999</v>
      </c>
      <c r="T4077" s="13">
        <f t="shared" si="373"/>
        <v>41820.727777777778</v>
      </c>
      <c r="U4077">
        <f t="shared" si="374"/>
        <v>2014</v>
      </c>
    </row>
    <row r="4078" spans="1:21" ht="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t="s">
        <v>7235</v>
      </c>
      <c r="M4078" t="b">
        <v>0</v>
      </c>
      <c r="N4078" t="s">
        <v>8273</v>
      </c>
      <c r="O4078" t="s">
        <v>8274</v>
      </c>
      <c r="P4078" s="9">
        <f t="shared" si="370"/>
        <v>0</v>
      </c>
      <c r="Q4078">
        <f t="shared" si="371"/>
        <v>0</v>
      </c>
      <c r="R4078" t="s">
        <v>8359</v>
      </c>
      <c r="S4078" s="12">
        <f t="shared" si="372"/>
        <v>41905.795706018522</v>
      </c>
      <c r="T4078" s="13">
        <f t="shared" si="373"/>
        <v>41933.82708333333</v>
      </c>
      <c r="U4078">
        <f t="shared" si="374"/>
        <v>2014</v>
      </c>
    </row>
    <row r="4079" spans="1:21" ht="60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 s="9">
        <f t="shared" si="370"/>
        <v>9</v>
      </c>
      <c r="Q4079">
        <f t="shared" si="371"/>
        <v>222.5</v>
      </c>
      <c r="R4079" t="s">
        <v>8363</v>
      </c>
      <c r="S4079" s="12">
        <f t="shared" si="372"/>
        <v>42695.7105787037</v>
      </c>
      <c r="T4079" s="13">
        <f t="shared" si="373"/>
        <v>42725.7105787037</v>
      </c>
      <c r="U4079">
        <f t="shared" si="374"/>
        <v>2016</v>
      </c>
    </row>
    <row r="4080" spans="1:21" ht="60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 t="s">
        <v>7235</v>
      </c>
      <c r="M4080" t="b">
        <v>0</v>
      </c>
      <c r="N4080" t="s">
        <v>8273</v>
      </c>
      <c r="O4080" t="s">
        <v>8274</v>
      </c>
      <c r="P4080" s="9">
        <f t="shared" si="370"/>
        <v>0</v>
      </c>
      <c r="Q4080">
        <f t="shared" si="371"/>
        <v>0</v>
      </c>
      <c r="R4080" t="s">
        <v>8359</v>
      </c>
      <c r="S4080" s="12">
        <f t="shared" si="372"/>
        <v>42732.787523148145</v>
      </c>
      <c r="T4080" s="13">
        <f t="shared" si="373"/>
        <v>42762.787523148145</v>
      </c>
      <c r="U4080">
        <f t="shared" si="374"/>
        <v>2016</v>
      </c>
    </row>
    <row r="4081" spans="1:21" ht="60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 s="9">
        <f t="shared" si="370"/>
        <v>0</v>
      </c>
      <c r="Q4081">
        <f t="shared" si="371"/>
        <v>5</v>
      </c>
      <c r="R4081" t="s">
        <v>8360</v>
      </c>
      <c r="S4081" s="12">
        <f t="shared" si="372"/>
        <v>42510.938900462963</v>
      </c>
      <c r="T4081" s="13">
        <f t="shared" si="373"/>
        <v>42540.938900462963</v>
      </c>
      <c r="U4081">
        <f t="shared" si="374"/>
        <v>2016</v>
      </c>
    </row>
    <row r="4082" spans="1:21" ht="60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 t="s">
        <v>7235</v>
      </c>
      <c r="M4082" t="b">
        <v>0</v>
      </c>
      <c r="N4082" t="s">
        <v>8273</v>
      </c>
      <c r="O4082" t="s">
        <v>8274</v>
      </c>
      <c r="P4082" s="9">
        <f t="shared" si="370"/>
        <v>0</v>
      </c>
      <c r="Q4082">
        <f t="shared" si="371"/>
        <v>0</v>
      </c>
      <c r="R4082" t="s">
        <v>8360</v>
      </c>
      <c r="S4082" s="12">
        <f t="shared" si="372"/>
        <v>42511.698101851856</v>
      </c>
      <c r="T4082" s="13">
        <f t="shared" si="373"/>
        <v>42535.787500000006</v>
      </c>
      <c r="U4082">
        <f t="shared" si="374"/>
        <v>2016</v>
      </c>
    </row>
    <row r="4083" spans="1:21" ht="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 s="9">
        <f t="shared" si="370"/>
        <v>16</v>
      </c>
      <c r="Q4083">
        <f t="shared" si="371"/>
        <v>29.17</v>
      </c>
      <c r="R4083" t="s">
        <v>8360</v>
      </c>
      <c r="S4083" s="12">
        <f t="shared" si="372"/>
        <v>42041.581307870365</v>
      </c>
      <c r="T4083" s="13">
        <f t="shared" si="373"/>
        <v>42071.539641203708</v>
      </c>
      <c r="U4083">
        <f t="shared" si="374"/>
        <v>2015</v>
      </c>
    </row>
    <row r="4084" spans="1:21" ht="60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 s="9">
        <f t="shared" si="370"/>
        <v>2</v>
      </c>
      <c r="Q4084">
        <f t="shared" si="371"/>
        <v>1.5</v>
      </c>
      <c r="R4084" t="s">
        <v>8359</v>
      </c>
      <c r="S4084" s="12">
        <f t="shared" si="372"/>
        <v>42307.189270833333</v>
      </c>
      <c r="T4084" s="13">
        <f t="shared" si="373"/>
        <v>42322.958333333328</v>
      </c>
      <c r="U4084">
        <f t="shared" si="374"/>
        <v>2015</v>
      </c>
    </row>
    <row r="4085" spans="1:21" ht="60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 s="9">
        <f t="shared" si="370"/>
        <v>22</v>
      </c>
      <c r="Q4085">
        <f t="shared" si="371"/>
        <v>126.5</v>
      </c>
      <c r="R4085" t="s">
        <v>8360</v>
      </c>
      <c r="S4085" s="12">
        <f t="shared" si="372"/>
        <v>42353.761759259258</v>
      </c>
      <c r="T4085" s="13">
        <f t="shared" si="373"/>
        <v>42383.761759259258</v>
      </c>
      <c r="U4085">
        <f t="shared" si="374"/>
        <v>2015</v>
      </c>
    </row>
    <row r="4086" spans="1:21" ht="60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 s="9">
        <f t="shared" si="370"/>
        <v>0</v>
      </c>
      <c r="Q4086">
        <f t="shared" si="371"/>
        <v>10</v>
      </c>
      <c r="R4086" t="s">
        <v>8360</v>
      </c>
      <c r="S4086" s="12">
        <f t="shared" si="372"/>
        <v>42622.436412037037</v>
      </c>
      <c r="T4086" s="13">
        <f t="shared" si="373"/>
        <v>42652.436412037037</v>
      </c>
      <c r="U4086">
        <f t="shared" si="374"/>
        <v>2016</v>
      </c>
    </row>
    <row r="4087" spans="1:21" ht="60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 s="9">
        <f t="shared" si="370"/>
        <v>0</v>
      </c>
      <c r="Q4087">
        <f t="shared" si="371"/>
        <v>10</v>
      </c>
      <c r="R4087" t="s">
        <v>8360</v>
      </c>
      <c r="S4087" s="12">
        <f t="shared" si="372"/>
        <v>42058.603877314818</v>
      </c>
      <c r="T4087" s="13">
        <f t="shared" si="373"/>
        <v>42087.165972222225</v>
      </c>
      <c r="U4087">
        <f t="shared" si="374"/>
        <v>2015</v>
      </c>
    </row>
    <row r="4088" spans="1:21" ht="60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 s="9">
        <f t="shared" si="370"/>
        <v>5</v>
      </c>
      <c r="Q4088">
        <f t="shared" si="371"/>
        <v>9.4</v>
      </c>
      <c r="R4088" t="s">
        <v>8360</v>
      </c>
      <c r="S4088" s="12">
        <f t="shared" si="372"/>
        <v>42304.940960648149</v>
      </c>
      <c r="T4088" s="13">
        <f t="shared" si="373"/>
        <v>42329.166666666672</v>
      </c>
      <c r="U4088">
        <f t="shared" si="374"/>
        <v>2015</v>
      </c>
    </row>
    <row r="4089" spans="1:2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 t="s">
        <v>7235</v>
      </c>
      <c r="M4089" t="b">
        <v>0</v>
      </c>
      <c r="N4089" t="s">
        <v>8273</v>
      </c>
      <c r="O4089" t="s">
        <v>8274</v>
      </c>
      <c r="P4089" s="9">
        <f t="shared" si="370"/>
        <v>0</v>
      </c>
      <c r="Q4089">
        <f t="shared" si="371"/>
        <v>0</v>
      </c>
      <c r="R4089" t="s">
        <v>8361</v>
      </c>
      <c r="S4089" s="12">
        <f t="shared" si="372"/>
        <v>42538.742893518516</v>
      </c>
      <c r="T4089" s="13">
        <f t="shared" si="373"/>
        <v>42568.742893518516</v>
      </c>
      <c r="U4089">
        <f t="shared" si="374"/>
        <v>2016</v>
      </c>
    </row>
    <row r="4090" spans="1:21" ht="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 s="9">
        <f t="shared" si="370"/>
        <v>11</v>
      </c>
      <c r="Q4090">
        <f t="shared" si="371"/>
        <v>72</v>
      </c>
      <c r="R4090" t="s">
        <v>8360</v>
      </c>
      <c r="S4090" s="12">
        <f t="shared" si="372"/>
        <v>41990.612546296295</v>
      </c>
      <c r="T4090" s="13">
        <f t="shared" si="373"/>
        <v>42020.434722222228</v>
      </c>
      <c r="U4090">
        <f t="shared" si="374"/>
        <v>2014</v>
      </c>
    </row>
    <row r="4091" spans="1:21" ht="60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 s="9">
        <f t="shared" si="370"/>
        <v>5</v>
      </c>
      <c r="Q4091">
        <f t="shared" si="371"/>
        <v>30</v>
      </c>
      <c r="R4091" t="s">
        <v>8361</v>
      </c>
      <c r="S4091" s="12">
        <f t="shared" si="372"/>
        <v>42122.732499999998</v>
      </c>
      <c r="T4091" s="13">
        <f t="shared" si="373"/>
        <v>42155.732638888891</v>
      </c>
      <c r="U4091">
        <f t="shared" si="374"/>
        <v>2015</v>
      </c>
    </row>
    <row r="4092" spans="1:21" ht="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 s="9">
        <f t="shared" si="370"/>
        <v>3</v>
      </c>
      <c r="Q4092">
        <f t="shared" si="371"/>
        <v>10.67</v>
      </c>
      <c r="R4092" t="s">
        <v>8360</v>
      </c>
      <c r="S4092" s="12">
        <f t="shared" si="372"/>
        <v>42209.67288194444</v>
      </c>
      <c r="T4092" s="13">
        <f t="shared" si="373"/>
        <v>42223.625</v>
      </c>
      <c r="U4092">
        <f t="shared" si="374"/>
        <v>2015</v>
      </c>
    </row>
    <row r="4093" spans="1:21" ht="60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 s="9">
        <f t="shared" si="370"/>
        <v>13</v>
      </c>
      <c r="Q4093">
        <f t="shared" si="371"/>
        <v>25.5</v>
      </c>
      <c r="R4093" t="s">
        <v>8360</v>
      </c>
      <c r="S4093" s="12">
        <f t="shared" si="372"/>
        <v>41990.506377314814</v>
      </c>
      <c r="T4093" s="13">
        <f t="shared" si="373"/>
        <v>42020.506377314814</v>
      </c>
      <c r="U4093">
        <f t="shared" si="374"/>
        <v>2014</v>
      </c>
    </row>
    <row r="4094" spans="1:21" ht="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 s="9">
        <f t="shared" si="370"/>
        <v>0</v>
      </c>
      <c r="Q4094">
        <f t="shared" si="371"/>
        <v>20</v>
      </c>
      <c r="R4094" t="s">
        <v>8370</v>
      </c>
      <c r="S4094" s="12">
        <f t="shared" si="372"/>
        <v>42039.194988425923</v>
      </c>
      <c r="T4094" s="13">
        <f t="shared" si="373"/>
        <v>42099.153321759266</v>
      </c>
      <c r="U4094">
        <f t="shared" si="374"/>
        <v>2015</v>
      </c>
    </row>
    <row r="4095" spans="1:21" ht="60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 s="9">
        <f t="shared" si="370"/>
        <v>2</v>
      </c>
      <c r="Q4095">
        <f t="shared" si="371"/>
        <v>15</v>
      </c>
      <c r="R4095" t="s">
        <v>8360</v>
      </c>
      <c r="S4095" s="12">
        <f t="shared" si="372"/>
        <v>42178.815891203703</v>
      </c>
      <c r="T4095" s="13">
        <f t="shared" si="373"/>
        <v>42238.815891203703</v>
      </c>
      <c r="U4095">
        <f t="shared" si="374"/>
        <v>2015</v>
      </c>
    </row>
    <row r="4096" spans="1:21" ht="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 s="9">
        <f t="shared" si="370"/>
        <v>37</v>
      </c>
      <c r="Q4096">
        <f t="shared" si="371"/>
        <v>91.25</v>
      </c>
      <c r="R4096" t="s">
        <v>8360</v>
      </c>
      <c r="S4096" s="12">
        <f t="shared" si="372"/>
        <v>41890.086805555555</v>
      </c>
      <c r="T4096" s="13">
        <f t="shared" si="373"/>
        <v>41934.207638888889</v>
      </c>
      <c r="U4096">
        <f t="shared" si="374"/>
        <v>2014</v>
      </c>
    </row>
    <row r="4097" spans="1:21" ht="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 s="9">
        <f t="shared" si="370"/>
        <v>3</v>
      </c>
      <c r="Q4097">
        <f t="shared" si="371"/>
        <v>800</v>
      </c>
      <c r="R4097" t="s">
        <v>8366</v>
      </c>
      <c r="S4097" s="12">
        <f t="shared" si="372"/>
        <v>42693.031828703708</v>
      </c>
      <c r="T4097" s="13">
        <f t="shared" si="373"/>
        <v>42723.031828703708</v>
      </c>
      <c r="U4097">
        <f t="shared" si="374"/>
        <v>2016</v>
      </c>
    </row>
    <row r="4098" spans="1:21" ht="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 s="9">
        <f t="shared" ref="P4098:P4115" si="375">ROUND(E4098/D4098*100,0)</f>
        <v>11</v>
      </c>
      <c r="Q4098">
        <f t="shared" ref="Q4098:Q4115" si="376">IFERROR(ROUND(E4098/L4098,2),0)</f>
        <v>80</v>
      </c>
      <c r="R4098" t="s">
        <v>8360</v>
      </c>
      <c r="S4098" s="12">
        <f t="shared" ref="S4098:S4115" si="377">(((J4098/60)/60)/24)+DATE(1970,1,1)</f>
        <v>42750.530312499999</v>
      </c>
      <c r="T4098" s="13">
        <f t="shared" ref="T4098:T4115" si="378">(((I4098/60)/60)/24)+DATE(1970,1,1)</f>
        <v>42794.368749999994</v>
      </c>
      <c r="U4098">
        <f t="shared" ref="U4098:U4115" si="379">YEAR(S4098)</f>
        <v>2017</v>
      </c>
    </row>
    <row r="4099" spans="1:21" ht="60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 t="s">
        <v>7235</v>
      </c>
      <c r="M4099" t="b">
        <v>0</v>
      </c>
      <c r="N4099" t="s">
        <v>8273</v>
      </c>
      <c r="O4099" t="s">
        <v>8274</v>
      </c>
      <c r="P4099" s="9">
        <f t="shared" si="375"/>
        <v>0</v>
      </c>
      <c r="Q4099">
        <f t="shared" si="376"/>
        <v>0</v>
      </c>
      <c r="R4099" t="s">
        <v>8362</v>
      </c>
      <c r="S4099" s="12">
        <f t="shared" si="377"/>
        <v>42344.824502314819</v>
      </c>
      <c r="T4099" s="13">
        <f t="shared" si="378"/>
        <v>42400.996527777781</v>
      </c>
      <c r="U4099">
        <f t="shared" si="379"/>
        <v>2015</v>
      </c>
    </row>
    <row r="4100" spans="1:21" ht="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 t="s">
        <v>7235</v>
      </c>
      <c r="M4100" t="b">
        <v>0</v>
      </c>
      <c r="N4100" t="s">
        <v>8273</v>
      </c>
      <c r="O4100" t="s">
        <v>8274</v>
      </c>
      <c r="P4100" s="9">
        <f t="shared" si="375"/>
        <v>0</v>
      </c>
      <c r="Q4100">
        <f t="shared" si="376"/>
        <v>0</v>
      </c>
      <c r="R4100" t="s">
        <v>8370</v>
      </c>
      <c r="S4100" s="12">
        <f t="shared" si="377"/>
        <v>42495.722187499996</v>
      </c>
      <c r="T4100" s="13">
        <f t="shared" si="378"/>
        <v>42525.722187499996</v>
      </c>
      <c r="U4100">
        <f t="shared" si="379"/>
        <v>2016</v>
      </c>
    </row>
    <row r="4101" spans="1:21" ht="60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 s="9">
        <f t="shared" si="375"/>
        <v>1</v>
      </c>
      <c r="Q4101">
        <f t="shared" si="376"/>
        <v>50</v>
      </c>
      <c r="R4101" t="s">
        <v>8360</v>
      </c>
      <c r="S4101" s="12">
        <f t="shared" si="377"/>
        <v>42570.850381944445</v>
      </c>
      <c r="T4101" s="13">
        <f t="shared" si="378"/>
        <v>42615.850381944445</v>
      </c>
      <c r="U4101">
        <f t="shared" si="379"/>
        <v>2016</v>
      </c>
    </row>
    <row r="4102" spans="1:21" ht="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 t="s">
        <v>7235</v>
      </c>
      <c r="M4102" t="b">
        <v>0</v>
      </c>
      <c r="N4102" t="s">
        <v>8273</v>
      </c>
      <c r="O4102" t="s">
        <v>8274</v>
      </c>
      <c r="P4102" s="9">
        <f t="shared" si="375"/>
        <v>0</v>
      </c>
      <c r="Q4102">
        <f t="shared" si="376"/>
        <v>0</v>
      </c>
      <c r="R4102" t="s">
        <v>8359</v>
      </c>
      <c r="S4102" s="12">
        <f t="shared" si="377"/>
        <v>41927.124884259261</v>
      </c>
      <c r="T4102" s="13">
        <f t="shared" si="378"/>
        <v>41937.124884259261</v>
      </c>
      <c r="U4102">
        <f t="shared" si="379"/>
        <v>2014</v>
      </c>
    </row>
    <row r="4103" spans="1:21" ht="60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 t="s">
        <v>7235</v>
      </c>
      <c r="M4103" t="b">
        <v>0</v>
      </c>
      <c r="N4103" t="s">
        <v>8273</v>
      </c>
      <c r="O4103" t="s">
        <v>8274</v>
      </c>
      <c r="P4103" s="9">
        <f t="shared" si="375"/>
        <v>0</v>
      </c>
      <c r="Q4103">
        <f t="shared" si="376"/>
        <v>0</v>
      </c>
      <c r="R4103" t="s">
        <v>8359</v>
      </c>
      <c r="S4103" s="12">
        <f t="shared" si="377"/>
        <v>42730.903726851851</v>
      </c>
      <c r="T4103" s="13">
        <f t="shared" si="378"/>
        <v>42760.903726851851</v>
      </c>
      <c r="U4103">
        <f t="shared" si="379"/>
        <v>2016</v>
      </c>
    </row>
    <row r="4104" spans="1:21" ht="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 s="9">
        <f t="shared" si="375"/>
        <v>27</v>
      </c>
      <c r="Q4104">
        <f t="shared" si="376"/>
        <v>22.83</v>
      </c>
      <c r="R4104" t="s">
        <v>8359</v>
      </c>
      <c r="S4104" s="12">
        <f t="shared" si="377"/>
        <v>42475.848067129627</v>
      </c>
      <c r="T4104" s="13">
        <f t="shared" si="378"/>
        <v>42505.848067129627</v>
      </c>
      <c r="U4104">
        <f t="shared" si="379"/>
        <v>2016</v>
      </c>
    </row>
    <row r="4105" spans="1:21" ht="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 s="9">
        <f t="shared" si="375"/>
        <v>10</v>
      </c>
      <c r="Q4105">
        <f t="shared" si="376"/>
        <v>16.670000000000002</v>
      </c>
      <c r="R4105" t="s">
        <v>8360</v>
      </c>
      <c r="S4105" s="12">
        <f t="shared" si="377"/>
        <v>42188.83293981482</v>
      </c>
      <c r="T4105" s="13">
        <f t="shared" si="378"/>
        <v>42242.772222222222</v>
      </c>
      <c r="U4105">
        <f t="shared" si="379"/>
        <v>2015</v>
      </c>
    </row>
    <row r="4106" spans="1:21" ht="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 s="9">
        <f t="shared" si="375"/>
        <v>21</v>
      </c>
      <c r="Q4106">
        <f t="shared" si="376"/>
        <v>45.79</v>
      </c>
      <c r="R4106" t="s">
        <v>8360</v>
      </c>
      <c r="S4106" s="12">
        <f t="shared" si="377"/>
        <v>42640.278171296297</v>
      </c>
      <c r="T4106" s="13">
        <f t="shared" si="378"/>
        <v>42670.278171296297</v>
      </c>
      <c r="U4106">
        <f t="shared" si="379"/>
        <v>2016</v>
      </c>
    </row>
    <row r="4107" spans="1:21" ht="60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 s="9">
        <f t="shared" si="375"/>
        <v>7</v>
      </c>
      <c r="Q4107">
        <f t="shared" si="376"/>
        <v>383.33</v>
      </c>
      <c r="R4107" t="s">
        <v>8366</v>
      </c>
      <c r="S4107" s="12">
        <f t="shared" si="377"/>
        <v>42697.010520833333</v>
      </c>
      <c r="T4107" s="13">
        <f t="shared" si="378"/>
        <v>42730.010520833333</v>
      </c>
      <c r="U4107">
        <f t="shared" si="379"/>
        <v>2016</v>
      </c>
    </row>
    <row r="4108" spans="1:21" ht="60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 s="9">
        <f t="shared" si="375"/>
        <v>71</v>
      </c>
      <c r="Q4108">
        <f t="shared" si="376"/>
        <v>106.97</v>
      </c>
      <c r="R4108" t="s">
        <v>8361</v>
      </c>
      <c r="S4108" s="12">
        <f t="shared" si="377"/>
        <v>42053.049375000002</v>
      </c>
      <c r="T4108" s="13">
        <f t="shared" si="378"/>
        <v>42096.041666666672</v>
      </c>
      <c r="U4108">
        <f t="shared" si="379"/>
        <v>2015</v>
      </c>
    </row>
    <row r="4109" spans="1:21" ht="60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 s="9">
        <f t="shared" si="375"/>
        <v>2</v>
      </c>
      <c r="Q4109">
        <f t="shared" si="376"/>
        <v>10.25</v>
      </c>
      <c r="R4109" t="s">
        <v>8360</v>
      </c>
      <c r="S4109" s="12">
        <f t="shared" si="377"/>
        <v>41883.916678240741</v>
      </c>
      <c r="T4109" s="13">
        <f t="shared" si="378"/>
        <v>41906.916678240741</v>
      </c>
      <c r="U4109">
        <f t="shared" si="379"/>
        <v>2014</v>
      </c>
    </row>
    <row r="4110" spans="1:21" ht="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 s="9">
        <f t="shared" si="375"/>
        <v>2</v>
      </c>
      <c r="Q4110">
        <f t="shared" si="376"/>
        <v>59</v>
      </c>
      <c r="R4110" t="s">
        <v>8360</v>
      </c>
      <c r="S4110" s="12">
        <f t="shared" si="377"/>
        <v>42767.031678240746</v>
      </c>
      <c r="T4110" s="13">
        <f t="shared" si="378"/>
        <v>42797.208333333328</v>
      </c>
      <c r="U4110">
        <f t="shared" si="379"/>
        <v>2017</v>
      </c>
    </row>
    <row r="4111" spans="1:21" ht="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t="s">
        <v>7235</v>
      </c>
      <c r="M4111" t="b">
        <v>0</v>
      </c>
      <c r="N4111" t="s">
        <v>8273</v>
      </c>
      <c r="O4111" t="s">
        <v>8274</v>
      </c>
      <c r="P4111" s="9">
        <f t="shared" si="375"/>
        <v>0</v>
      </c>
      <c r="Q4111">
        <f t="shared" si="376"/>
        <v>0</v>
      </c>
      <c r="R4111" t="s">
        <v>8359</v>
      </c>
      <c r="S4111" s="12">
        <f t="shared" si="377"/>
        <v>42307.539398148147</v>
      </c>
      <c r="T4111" s="13">
        <f t="shared" si="378"/>
        <v>42337.581064814818</v>
      </c>
      <c r="U4111">
        <f t="shared" si="379"/>
        <v>2015</v>
      </c>
    </row>
    <row r="4112" spans="1:21" ht="60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 s="9">
        <f t="shared" si="375"/>
        <v>29</v>
      </c>
      <c r="Q4112">
        <f t="shared" si="376"/>
        <v>14.33</v>
      </c>
      <c r="R4112" t="s">
        <v>8359</v>
      </c>
      <c r="S4112" s="12">
        <f t="shared" si="377"/>
        <v>42512.626747685179</v>
      </c>
      <c r="T4112" s="13">
        <f t="shared" si="378"/>
        <v>42572.626747685179</v>
      </c>
      <c r="U4112">
        <f t="shared" si="379"/>
        <v>2016</v>
      </c>
    </row>
    <row r="4113" spans="1:21" ht="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 s="9">
        <f t="shared" si="375"/>
        <v>3</v>
      </c>
      <c r="Q4113">
        <f t="shared" si="376"/>
        <v>15.67</v>
      </c>
      <c r="R4113" t="s">
        <v>8360</v>
      </c>
      <c r="S4113" s="12">
        <f t="shared" si="377"/>
        <v>42029.135879629626</v>
      </c>
      <c r="T4113" s="13">
        <f t="shared" si="378"/>
        <v>42059.135879629626</v>
      </c>
      <c r="U4113">
        <f t="shared" si="379"/>
        <v>2015</v>
      </c>
    </row>
    <row r="4114" spans="1:21" ht="60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 s="9">
        <f t="shared" si="375"/>
        <v>0</v>
      </c>
      <c r="Q4114">
        <f t="shared" si="376"/>
        <v>1</v>
      </c>
      <c r="R4114" t="s">
        <v>8360</v>
      </c>
      <c r="S4114" s="12">
        <f t="shared" si="377"/>
        <v>42400.946597222224</v>
      </c>
      <c r="T4114" s="13">
        <f t="shared" si="378"/>
        <v>42428</v>
      </c>
      <c r="U4114">
        <f t="shared" si="379"/>
        <v>2016</v>
      </c>
    </row>
    <row r="4115" spans="1:21" ht="60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 s="9">
        <f t="shared" si="375"/>
        <v>0</v>
      </c>
      <c r="Q4115">
        <f t="shared" si="376"/>
        <v>1</v>
      </c>
      <c r="R4115" t="s">
        <v>8360</v>
      </c>
      <c r="S4115" s="12">
        <f t="shared" si="377"/>
        <v>42358.573182870372</v>
      </c>
      <c r="T4115" s="13">
        <f t="shared" si="378"/>
        <v>42377.273611111115</v>
      </c>
      <c r="U4115">
        <f t="shared" si="379"/>
        <v>2015</v>
      </c>
    </row>
  </sheetData>
  <autoFilter ref="A1:U4115" xr:uid="{083FE210-0B7B-4F31-BB5F-0EA0450164E8}"/>
  <conditionalFormatting sqref="F1:F1048576">
    <cfRule type="cellIs" dxfId="3" priority="2" operator="equal">
      <formula>"successful"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"live"</formula>
    </cfRule>
  </conditionalFormatting>
  <conditionalFormatting sqref="P1:P1048576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288F9-4BBB-4DCA-90D5-EF568FE6822A}">
  <dimension ref="A1:I14"/>
  <sheetViews>
    <sheetView workbookViewId="0">
      <selection activeCell="B6" sqref="B6"/>
    </sheetView>
  </sheetViews>
  <sheetFormatPr defaultRowHeight="15"/>
  <cols>
    <col min="1" max="1" width="28.42578125" bestFit="1" customWidth="1"/>
    <col min="2" max="2" width="10.5703125" bestFit="1" customWidth="1"/>
    <col min="3" max="4" width="11.5703125" bestFit="1" customWidth="1"/>
    <col min="8" max="8" width="11.5703125" bestFit="1" customWidth="1"/>
    <col min="9" max="9" width="10.140625" bestFit="1" customWidth="1"/>
  </cols>
  <sheetData>
    <row r="1" spans="1:9">
      <c r="B1" t="s">
        <v>8324</v>
      </c>
      <c r="C1" t="s">
        <v>8325</v>
      </c>
      <c r="D1" t="s">
        <v>8330</v>
      </c>
      <c r="E1" t="s">
        <v>4600</v>
      </c>
      <c r="H1" s="5" t="s">
        <v>8216</v>
      </c>
      <c r="I1" s="7" t="s">
        <v>8217</v>
      </c>
    </row>
    <row r="2" spans="1:9">
      <c r="A2" t="s">
        <v>8326</v>
      </c>
      <c r="B2" s="14" t="e">
        <f>AVERAGE(#REF!)</f>
        <v>#REF!</v>
      </c>
      <c r="C2" s="15" t="e">
        <f>AVERAGE(#REF!)</f>
        <v>#REF!</v>
      </c>
      <c r="D2" s="16">
        <f>AVERAGE($H$2:$H$14)</f>
        <v>10847.444444444445</v>
      </c>
      <c r="H2" s="6">
        <v>15000</v>
      </c>
      <c r="I2" s="8">
        <v>16291</v>
      </c>
    </row>
    <row r="3" spans="1:9">
      <c r="A3" t="s">
        <v>8327</v>
      </c>
      <c r="B3" s="15" t="e">
        <f>MEDIAN(#REF!)</f>
        <v>#REF!</v>
      </c>
      <c r="C3" s="15" t="e">
        <f>MEDIAN(#REF!)</f>
        <v>#REF!</v>
      </c>
      <c r="D3" s="16">
        <f>MEDIAN($H$2:$H$14)</f>
        <v>10000</v>
      </c>
      <c r="H3" s="6">
        <v>1250</v>
      </c>
      <c r="I3" s="8">
        <v>10</v>
      </c>
    </row>
    <row r="4" spans="1:9">
      <c r="A4" t="s">
        <v>8331</v>
      </c>
      <c r="B4" s="15" t="e">
        <f>_xlfn.STDEV.P(#REF!)</f>
        <v>#REF!</v>
      </c>
      <c r="C4" s="15" t="e">
        <f>_xlfn.STDEV.P(#REF!)</f>
        <v>#REF!</v>
      </c>
      <c r="D4" s="16"/>
      <c r="H4" s="6"/>
      <c r="I4" s="8"/>
    </row>
    <row r="5" spans="1:9">
      <c r="A5" t="s">
        <v>8332</v>
      </c>
      <c r="B5" s="15" t="e">
        <f>_xlfn.QUARTILE.EXC(#REF!, 3)</f>
        <v>#REF!</v>
      </c>
      <c r="C5" s="15" t="e">
        <f>_xlfn.QUARTILE.EXC(#REF!,3)</f>
        <v>#REF!</v>
      </c>
      <c r="D5" s="16"/>
      <c r="H5" s="6"/>
      <c r="I5" s="8"/>
    </row>
    <row r="6" spans="1:9">
      <c r="A6" t="s">
        <v>8333</v>
      </c>
      <c r="B6" s="15" t="e">
        <f>_xlfn.QUARTILE.EXC(#REF!, 1)</f>
        <v>#REF!</v>
      </c>
      <c r="C6" s="15" t="e">
        <f>_xlfn.QUARTILE.EXC(#REF!, 1)</f>
        <v>#REF!</v>
      </c>
      <c r="H6" s="6">
        <v>10000</v>
      </c>
      <c r="I6" s="8">
        <v>375</v>
      </c>
    </row>
    <row r="7" spans="1:9">
      <c r="A7" t="s">
        <v>8334</v>
      </c>
      <c r="B7" s="15" t="e">
        <f>B5-B6</f>
        <v>#REF!</v>
      </c>
      <c r="C7" s="15" t="e">
        <f>C5-C6</f>
        <v>#REF!</v>
      </c>
      <c r="H7" s="6"/>
      <c r="I7" s="8"/>
    </row>
    <row r="8" spans="1:9">
      <c r="B8" s="15"/>
      <c r="C8" s="15"/>
      <c r="H8" s="6"/>
      <c r="I8" s="8"/>
    </row>
    <row r="9" spans="1:9">
      <c r="A9" t="s">
        <v>8328</v>
      </c>
      <c r="B9" s="15" t="e">
        <f>AVERAGE(#REF!)</f>
        <v>#REF!</v>
      </c>
      <c r="C9" s="15" t="e">
        <f>AVERAGE(#REF!)</f>
        <v>#REF!</v>
      </c>
      <c r="D9" s="17">
        <f>AVERAGE($I$2:$I$14)</f>
        <v>2787</v>
      </c>
      <c r="H9" s="6">
        <v>4100</v>
      </c>
      <c r="I9" s="8">
        <v>645</v>
      </c>
    </row>
    <row r="10" spans="1:9">
      <c r="A10" t="s">
        <v>8329</v>
      </c>
      <c r="B10" s="15" t="e">
        <f>MEDIAN(#REF!)</f>
        <v>#REF!</v>
      </c>
      <c r="C10" s="15" t="e">
        <f>MEDIAN(#REF!)</f>
        <v>#REF!</v>
      </c>
      <c r="D10" s="17">
        <f>MEDIAN($I$2:$I$14)</f>
        <v>162</v>
      </c>
      <c r="H10" s="6">
        <v>30000</v>
      </c>
      <c r="I10" s="8">
        <v>10</v>
      </c>
    </row>
    <row r="11" spans="1:9">
      <c r="A11" t="s">
        <v>8335</v>
      </c>
      <c r="B11" s="15" t="e">
        <f>_xlfn.STDEV.P(#REF!)</f>
        <v>#REF!</v>
      </c>
      <c r="C11" s="15" t="e">
        <f>_xlfn.STDEV.P(#REF!)</f>
        <v>#REF!</v>
      </c>
      <c r="H11" s="6">
        <v>777</v>
      </c>
      <c r="I11" s="8">
        <v>162</v>
      </c>
    </row>
    <row r="12" spans="1:9">
      <c r="A12" t="s">
        <v>8336</v>
      </c>
      <c r="B12" s="15" t="e">
        <f>_xlfn.QUARTILE.EXC(#REF!, 3)</f>
        <v>#REF!</v>
      </c>
      <c r="C12" s="15" t="e">
        <f>_xlfn.QUARTILE.EXC(#REF!,3)</f>
        <v>#REF!</v>
      </c>
      <c r="H12" s="6">
        <v>1500</v>
      </c>
      <c r="I12" s="8">
        <v>50</v>
      </c>
    </row>
    <row r="13" spans="1:9">
      <c r="A13" t="s">
        <v>8337</v>
      </c>
      <c r="B13" s="15" t="e">
        <f>_xlfn.QUARTILE.EXC(#REF!, 1)</f>
        <v>#REF!</v>
      </c>
      <c r="C13" s="15" t="e">
        <f>_xlfn.QUARTILE.EXC(#REF!, 1)</f>
        <v>#REF!</v>
      </c>
      <c r="H13" s="6">
        <v>10000</v>
      </c>
      <c r="I13" s="8">
        <v>7540</v>
      </c>
    </row>
    <row r="14" spans="1:9">
      <c r="A14" t="s">
        <v>8338</v>
      </c>
      <c r="B14" s="15" t="e">
        <f>B12-B13</f>
        <v>#REF!</v>
      </c>
      <c r="C14" s="15" t="e">
        <f>C12-C13</f>
        <v>#REF!</v>
      </c>
      <c r="H14" s="6">
        <v>25000</v>
      </c>
      <c r="I14" s="8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4187A-1453-47EB-B66A-7B4A5096C158}">
  <dimension ref="A1:F27"/>
  <sheetViews>
    <sheetView zoomScale="129" zoomScaleNormal="70" workbookViewId="0">
      <selection activeCell="B7" sqref="B7"/>
    </sheetView>
  </sheetViews>
  <sheetFormatPr defaultRowHeight="15"/>
  <cols>
    <col min="1" max="1" width="17" bestFit="1" customWidth="1"/>
    <col min="2" max="4" width="12" bestFit="1" customWidth="1"/>
    <col min="5" max="6" width="10.7109375" bestFit="1" customWidth="1"/>
  </cols>
  <sheetData>
    <row r="1" spans="1:6">
      <c r="A1" s="10" t="s">
        <v>8222</v>
      </c>
      <c r="B1" t="s">
        <v>8223</v>
      </c>
    </row>
    <row r="3" spans="1:6">
      <c r="A3" s="10" t="s">
        <v>8319</v>
      </c>
      <c r="B3" s="10" t="s">
        <v>8263</v>
      </c>
    </row>
    <row r="4" spans="1:6">
      <c r="A4" s="10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>
      <c r="A5" t="s">
        <v>8266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>
      <c r="A6" t="s">
        <v>8292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>
      <c r="A7" t="s">
        <v>8289</v>
      </c>
      <c r="B7" s="11"/>
      <c r="C7" s="11">
        <v>96</v>
      </c>
      <c r="D7" s="11"/>
      <c r="E7" s="11">
        <v>52</v>
      </c>
      <c r="F7" s="11">
        <v>148</v>
      </c>
    </row>
    <row r="8" spans="1:6">
      <c r="A8" t="s">
        <v>8287</v>
      </c>
      <c r="B8" s="11">
        <v>23</v>
      </c>
      <c r="C8" s="11"/>
      <c r="D8" s="11"/>
      <c r="E8" s="11"/>
      <c r="F8" s="11">
        <v>23</v>
      </c>
    </row>
    <row r="9" spans="1:6">
      <c r="A9" t="s">
        <v>8281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>
      <c r="A10" t="s">
        <v>8294</v>
      </c>
      <c r="B10" s="11"/>
      <c r="C10" s="11">
        <v>72</v>
      </c>
      <c r="D10" s="11"/>
      <c r="E10" s="11">
        <v>62</v>
      </c>
      <c r="F10" s="11">
        <v>134</v>
      </c>
    </row>
    <row r="11" spans="1:6">
      <c r="A11" t="s">
        <v>8278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>
      <c r="A12" t="s">
        <v>8275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>
      <c r="A13" t="s">
        <v>8273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>
      <c r="A14" t="s">
        <v>8318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  <row r="21" spans="1:5">
      <c r="A21" s="10" t="s">
        <v>8222</v>
      </c>
      <c r="B21" t="s">
        <v>8224</v>
      </c>
    </row>
    <row r="22" spans="1:5">
      <c r="A22" s="10" t="s">
        <v>8316</v>
      </c>
      <c r="B22" t="s">
        <v>8273</v>
      </c>
    </row>
    <row r="24" spans="1:5">
      <c r="A24" s="10" t="s">
        <v>8319</v>
      </c>
      <c r="B24" s="10" t="s">
        <v>8263</v>
      </c>
    </row>
    <row r="25" spans="1:5">
      <c r="A25" s="10" t="s">
        <v>8317</v>
      </c>
      <c r="B25" t="s">
        <v>8220</v>
      </c>
      <c r="C25" t="s">
        <v>8221</v>
      </c>
      <c r="D25" t="s">
        <v>8218</v>
      </c>
      <c r="E25" t="s">
        <v>8318</v>
      </c>
    </row>
    <row r="26" spans="1:5">
      <c r="A26" t="s">
        <v>8274</v>
      </c>
      <c r="B26" s="11">
        <v>70</v>
      </c>
      <c r="C26" s="11">
        <v>6</v>
      </c>
      <c r="D26" s="11">
        <v>238</v>
      </c>
      <c r="E26" s="11">
        <v>314</v>
      </c>
    </row>
    <row r="27" spans="1:5">
      <c r="A27" t="s">
        <v>8318</v>
      </c>
      <c r="B27" s="11">
        <v>70</v>
      </c>
      <c r="C27" s="11">
        <v>6</v>
      </c>
      <c r="D27" s="11">
        <v>238</v>
      </c>
      <c r="E27" s="11">
        <v>314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A44EE-7096-47AE-BB15-BF255CAC5EE5}">
  <dimension ref="A1:E18"/>
  <sheetViews>
    <sheetView zoomScale="92" zoomScaleNormal="85" workbookViewId="0">
      <selection activeCell="B10" sqref="B10"/>
    </sheetView>
  </sheetViews>
  <sheetFormatPr defaultRowHeight="15"/>
  <cols>
    <col min="1" max="1" width="25.7109375" bestFit="1" customWidth="1"/>
    <col min="2" max="4" width="12" bestFit="1" customWidth="1"/>
    <col min="5" max="6" width="11.28515625" bestFit="1" customWidth="1"/>
  </cols>
  <sheetData>
    <row r="1" spans="1:5">
      <c r="A1" s="10" t="s">
        <v>8316</v>
      </c>
      <c r="B1" t="s">
        <v>8273</v>
      </c>
    </row>
    <row r="2" spans="1:5">
      <c r="A2" s="10" t="s">
        <v>8339</v>
      </c>
      <c r="B2" t="s">
        <v>8340</v>
      </c>
    </row>
    <row r="4" spans="1:5">
      <c r="A4" s="10" t="s">
        <v>8319</v>
      </c>
      <c r="B4" s="10" t="s">
        <v>8263</v>
      </c>
    </row>
    <row r="5" spans="1:5">
      <c r="A5" s="10" t="s">
        <v>8321</v>
      </c>
      <c r="B5" t="s">
        <v>8218</v>
      </c>
      <c r="C5" t="s">
        <v>8220</v>
      </c>
      <c r="D5" t="s">
        <v>8219</v>
      </c>
      <c r="E5" t="s">
        <v>8318</v>
      </c>
    </row>
    <row r="6" spans="1:5">
      <c r="A6" s="18" t="s">
        <v>8341</v>
      </c>
      <c r="B6" s="11">
        <v>56</v>
      </c>
      <c r="C6" s="11">
        <v>33</v>
      </c>
      <c r="D6" s="11">
        <v>7</v>
      </c>
      <c r="E6" s="11">
        <v>96</v>
      </c>
    </row>
    <row r="7" spans="1:5">
      <c r="A7" s="18" t="s">
        <v>8342</v>
      </c>
      <c r="B7" s="11">
        <v>71</v>
      </c>
      <c r="C7" s="11">
        <v>39</v>
      </c>
      <c r="D7" s="11">
        <v>3</v>
      </c>
      <c r="E7" s="11">
        <v>113</v>
      </c>
    </row>
    <row r="8" spans="1:5">
      <c r="A8" s="18" t="s">
        <v>8343</v>
      </c>
      <c r="B8" s="11">
        <v>56</v>
      </c>
      <c r="C8" s="11">
        <v>33</v>
      </c>
      <c r="D8" s="11">
        <v>3</v>
      </c>
      <c r="E8" s="11">
        <v>92</v>
      </c>
    </row>
    <row r="9" spans="1:5">
      <c r="A9" s="18" t="s">
        <v>8344</v>
      </c>
      <c r="B9" s="11">
        <v>71</v>
      </c>
      <c r="C9" s="11">
        <v>40</v>
      </c>
      <c r="D9" s="11">
        <v>2</v>
      </c>
      <c r="E9" s="11">
        <v>113</v>
      </c>
    </row>
    <row r="10" spans="1:5">
      <c r="A10" s="18" t="s">
        <v>8345</v>
      </c>
      <c r="B10" s="11">
        <v>111</v>
      </c>
      <c r="C10" s="11">
        <v>52</v>
      </c>
      <c r="D10" s="11">
        <v>3</v>
      </c>
      <c r="E10" s="11">
        <v>166</v>
      </c>
    </row>
    <row r="11" spans="1:5">
      <c r="A11" s="18" t="s">
        <v>8346</v>
      </c>
      <c r="B11" s="11">
        <v>100</v>
      </c>
      <c r="C11" s="11">
        <v>49</v>
      </c>
      <c r="D11" s="11">
        <v>4</v>
      </c>
      <c r="E11" s="11">
        <v>153</v>
      </c>
    </row>
    <row r="12" spans="1:5">
      <c r="A12" s="18" t="s">
        <v>8347</v>
      </c>
      <c r="B12" s="11">
        <v>87</v>
      </c>
      <c r="C12" s="11">
        <v>50</v>
      </c>
      <c r="D12" s="11">
        <v>1</v>
      </c>
      <c r="E12" s="11">
        <v>138</v>
      </c>
    </row>
    <row r="13" spans="1:5">
      <c r="A13" s="18" t="s">
        <v>8348</v>
      </c>
      <c r="B13" s="11">
        <v>72</v>
      </c>
      <c r="C13" s="11">
        <v>47</v>
      </c>
      <c r="D13" s="11">
        <v>4</v>
      </c>
      <c r="E13" s="11">
        <v>123</v>
      </c>
    </row>
    <row r="14" spans="1:5">
      <c r="A14" s="18" t="s">
        <v>8349</v>
      </c>
      <c r="B14" s="11">
        <v>59</v>
      </c>
      <c r="C14" s="11">
        <v>34</v>
      </c>
      <c r="D14" s="11">
        <v>4</v>
      </c>
      <c r="E14" s="11">
        <v>97</v>
      </c>
    </row>
    <row r="15" spans="1:5">
      <c r="A15" s="18" t="s">
        <v>8350</v>
      </c>
      <c r="B15" s="11">
        <v>65</v>
      </c>
      <c r="C15" s="11">
        <v>50</v>
      </c>
      <c r="D15" s="11"/>
      <c r="E15" s="11">
        <v>115</v>
      </c>
    </row>
    <row r="16" spans="1:5">
      <c r="A16" s="18" t="s">
        <v>8351</v>
      </c>
      <c r="B16" s="11">
        <v>54</v>
      </c>
      <c r="C16" s="11">
        <v>31</v>
      </c>
      <c r="D16" s="11">
        <v>3</v>
      </c>
      <c r="E16" s="11">
        <v>88</v>
      </c>
    </row>
    <row r="17" spans="1:5">
      <c r="A17" s="18" t="s">
        <v>8352</v>
      </c>
      <c r="B17" s="11">
        <v>37</v>
      </c>
      <c r="C17" s="11">
        <v>35</v>
      </c>
      <c r="D17" s="11">
        <v>3</v>
      </c>
      <c r="E17" s="11">
        <v>75</v>
      </c>
    </row>
    <row r="18" spans="1:5">
      <c r="A18" s="18" t="s">
        <v>8318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B25D2-7598-47F7-8A96-FD2260E50474}">
  <dimension ref="A1:H18"/>
  <sheetViews>
    <sheetView tabSelected="1" zoomScale="92" workbookViewId="0">
      <selection activeCell="L14" sqref="L14"/>
    </sheetView>
  </sheetViews>
  <sheetFormatPr defaultRowHeight="15"/>
  <cols>
    <col min="1" max="1" width="17" bestFit="1" customWidth="1"/>
    <col min="2" max="2" width="12" bestFit="1" customWidth="1"/>
    <col min="3" max="3" width="11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>
      <c r="A1" t="s">
        <v>8353</v>
      </c>
      <c r="B1" t="s">
        <v>8354</v>
      </c>
      <c r="C1" t="s">
        <v>8355</v>
      </c>
      <c r="D1" t="s">
        <v>8371</v>
      </c>
      <c r="E1" t="s">
        <v>8356</v>
      </c>
      <c r="F1" t="s">
        <v>8357</v>
      </c>
      <c r="G1" t="s">
        <v>8358</v>
      </c>
      <c r="H1" t="s">
        <v>8372</v>
      </c>
    </row>
    <row r="2" spans="1:8">
      <c r="A2" t="s">
        <v>8359</v>
      </c>
      <c r="B2">
        <f>COUNTIF(Sheet4!$J$396:$J$1089,'Outcomes Based on Goals'!A2)</f>
        <v>141</v>
      </c>
      <c r="C2">
        <f>COUNTIF(Sheet4!$J$24:$J$376,'Outcomes Based on Goals'!A2)</f>
        <v>45</v>
      </c>
      <c r="D2"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v>0</v>
      </c>
    </row>
    <row r="3" spans="1:8">
      <c r="A3" t="s">
        <v>8360</v>
      </c>
      <c r="B3">
        <f>COUNTIF(Sheet4!$J$396:$J$1089,'Outcomes Based on Goals'!A3)</f>
        <v>388</v>
      </c>
      <c r="C3">
        <f>COUNTIF(Sheet4!$J$24:$J$376,'Outcomes Based on Goals'!A3)</f>
        <v>146</v>
      </c>
      <c r="D3"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v>0</v>
      </c>
    </row>
    <row r="4" spans="1:8">
      <c r="A4" t="s">
        <v>8361</v>
      </c>
      <c r="B4">
        <f>COUNTIF(Sheet4!$J$396:$J$1089,'Outcomes Based on Goals'!A4)</f>
        <v>93</v>
      </c>
      <c r="C4">
        <f>COUNTIF(Sheet4!$J$24:$J$376,'Outcomes Based on Goals'!A4)</f>
        <v>76</v>
      </c>
      <c r="D4"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v>0</v>
      </c>
    </row>
    <row r="5" spans="1:8">
      <c r="A5" t="s">
        <v>8362</v>
      </c>
      <c r="B5">
        <f>COUNTIF(Sheet4!$J$396:$J$1089,'Outcomes Based on Goals'!A5)</f>
        <v>39</v>
      </c>
      <c r="C5">
        <f>COUNTIF(Sheet4!$J$24:$J$376,'Outcomes Based on Goals'!A5)</f>
        <v>33</v>
      </c>
      <c r="D5"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v>0</v>
      </c>
    </row>
    <row r="6" spans="1:8">
      <c r="A6" t="s">
        <v>8363</v>
      </c>
      <c r="B6">
        <f>COUNTIF(Sheet4!$J$396:$J$1089,'Outcomes Based on Goals'!A6)</f>
        <v>12</v>
      </c>
      <c r="C6">
        <f>COUNTIF(Sheet4!$J$24:$J$376,'Outcomes Based on Goals'!A6)</f>
        <v>12</v>
      </c>
      <c r="D6"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v>0</v>
      </c>
    </row>
    <row r="7" spans="1:8">
      <c r="A7" t="s">
        <v>8364</v>
      </c>
      <c r="B7">
        <f>COUNTIF(Sheet4!$J$396:$J$1089,'Outcomes Based on Goals'!A7)</f>
        <v>9</v>
      </c>
      <c r="C7">
        <f>COUNTIF(Sheet4!$J$24:$J$376,'Outcomes Based on Goals'!A7)</f>
        <v>11</v>
      </c>
      <c r="D7"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v>0</v>
      </c>
    </row>
    <row r="8" spans="1:8">
      <c r="A8" t="s">
        <v>8365</v>
      </c>
      <c r="B8">
        <f>COUNTIF(Sheet4!$J$396:$J$1089,'Outcomes Based on Goals'!A8)</f>
        <v>1</v>
      </c>
      <c r="C8">
        <f>COUNTIF(Sheet4!$J$24:$J$376,'Outcomes Based on Goals'!A8)</f>
        <v>4</v>
      </c>
      <c r="D8"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v>0</v>
      </c>
    </row>
    <row r="9" spans="1:8">
      <c r="A9" t="s">
        <v>8366</v>
      </c>
      <c r="B9">
        <f>COUNTIF(Sheet4!$J$396:$J$1089,'Outcomes Based on Goals'!A9)</f>
        <v>3</v>
      </c>
      <c r="C9">
        <f>COUNTIF(Sheet4!$J$24:$J$376,'Outcomes Based on Goals'!A9)</f>
        <v>8</v>
      </c>
      <c r="D9"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v>0</v>
      </c>
    </row>
    <row r="10" spans="1:8">
      <c r="A10" t="s">
        <v>8367</v>
      </c>
      <c r="B10">
        <f>COUNTIF(Sheet4!$J$396:$J$1089,'Outcomes Based on Goals'!A10)</f>
        <v>4</v>
      </c>
      <c r="C10">
        <f>COUNTIF(Sheet4!$J$24:$J$376,'Outcomes Based on Goals'!A10)</f>
        <v>2</v>
      </c>
      <c r="D10"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v>0</v>
      </c>
    </row>
    <row r="11" spans="1:8">
      <c r="A11" t="s">
        <v>8368</v>
      </c>
      <c r="B11">
        <f>COUNTIF(Sheet4!$J$396:$J$1089,'Outcomes Based on Goals'!A11)</f>
        <v>2</v>
      </c>
      <c r="C11">
        <f>COUNTIF(Sheet4!$J$24:$J$376,'Outcomes Based on Goals'!A11)</f>
        <v>1</v>
      </c>
      <c r="D11"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v>0</v>
      </c>
    </row>
    <row r="12" spans="1:8">
      <c r="A12" t="s">
        <v>8369</v>
      </c>
      <c r="B12">
        <f>COUNTIF(Sheet4!$J$396:$J$1089,'Outcomes Based on Goals'!A12)</f>
        <v>0</v>
      </c>
      <c r="C12">
        <f>COUNTIF(Sheet4!$J$24:$J$376,'Outcomes Based on Goals'!A12)</f>
        <v>1</v>
      </c>
      <c r="D12"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v>0</v>
      </c>
    </row>
    <row r="13" spans="1:8">
      <c r="A13" t="s">
        <v>8370</v>
      </c>
      <c r="B13">
        <f>COUNTIF(Sheet4!$J$396:$J$1089,'Outcomes Based on Goals'!A13)</f>
        <v>2</v>
      </c>
      <c r="C13">
        <f>COUNTIF(Sheet4!$J$24:$J$376,'Outcomes Based on Goals'!A13)</f>
        <v>14</v>
      </c>
      <c r="D13"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v>0</v>
      </c>
    </row>
    <row r="14" spans="1:8">
      <c r="B14">
        <f>SUM(B2:B13)</f>
        <v>694</v>
      </c>
      <c r="C14">
        <f>SUM(C2:C13)</f>
        <v>353</v>
      </c>
    </row>
    <row r="18" spans="2:2">
      <c r="B18" t="s">
        <v>8354</v>
      </c>
    </row>
  </sheetData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Sheet4</vt:lpstr>
      <vt:lpstr>Kickstarter</vt:lpstr>
      <vt:lpstr>Descriptive Statistics</vt:lpstr>
      <vt:lpstr>Subcategory Statistics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Louis, Zane</cp:lastModifiedBy>
  <dcterms:created xsi:type="dcterms:W3CDTF">2017-04-20T15:17:24Z</dcterms:created>
  <dcterms:modified xsi:type="dcterms:W3CDTF">2020-09-21T06:47:33Z</dcterms:modified>
</cp:coreProperties>
</file>