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13_ncr:1_{097AE8F9-BE39-C84C-9A5C-3DA506971DE9}" xr6:coauthVersionLast="47" xr6:coauthVersionMax="47" xr10:uidLastSave="{00000000-0000-0000-0000-000000000000}"/>
  <bookViews>
    <workbookView xWindow="2760" yWindow="2700" windowWidth="23260" windowHeight="12580" xr2:uid="{635964DC-1275-F24E-A533-4EEDB34ABDB9}"/>
  </bookViews>
  <sheets>
    <sheet name="Table 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<sst xmlns="http://schemas.openxmlformats.org/spreadsheetml/2006/main" count="686" uniqueCount="60">
  <si>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</si>
  <si>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</si>
  <si>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</si>
  <si>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</si>
  <si>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</si>
  <si>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</si>
  <si>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</si>
  <si>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</si>
  <si>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</si>
  <si>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</si>
  <si>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</si>
  <si>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</si>
  <si>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</si>
  <si>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</si>
  <si>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</si>
  <si>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</si>
  <si>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</si>
  <si>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</si>
  <si>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</si>
  <si>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</si>
  <si>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</si>
  <si>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</si>
  <si>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</si>
  <si>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</si>
  <si>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perc_dis</t>
  </si>
  <si>
    <t>BM_Lambda</t>
  </si>
  <si>
    <t>None</t>
  </si>
  <si>
    <t>lambda=ML delta=1kappa=1</t>
  </si>
  <si>
    <t>lambda</t>
  </si>
  <si>
    <t>../output/GCMP_trait_table_with_abundances_and_adiv_and_metadata_zeros.tsv</t>
  </si>
  <si>
    <t>../output/huang_roy_genus_tree.newick</t>
  </si>
  <si>
    <t>tissue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</si>
  <si>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</si>
  <si>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</si>
  <si>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</si>
  <si>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</si>
  <si>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</si>
  <si>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</si>
  <si>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</si>
  <si>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</si>
  <si>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</si>
  <si>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</si>
  <si>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opportunists_vs_disease</t>
  </si>
  <si>
    <t>tissue_D_0__Bacteria___D_1__Proteobacteria___D_2__Gammaproteobacteria___D_3__Vibrionales</t>
  </si>
  <si>
    <t>../output/PIC_results/A6_opportunists_vs_disease/PIC_tissue_D_0__Bacteria___D_1__Proteobacteria___D_2__Gammaproteobacteria___D_3__Vibrionales_vs_perc_dis/PGLS_results.tsv</t>
  </si>
  <si>
    <t>lambda : 1e-06 (95% CI  NA  -  0.252309196294289 )</t>
  </si>
  <si>
    <t>tissue_D_0__Bacteria___D_1__Cyanobacteria___D_2__Oxyphotobacteria___D_3__Nostocales</t>
  </si>
  <si>
    <t>../output/PIC_results/A6_opportunists_vs_disease/PIC_tissue_D_0__Bacteria___D_1__Cyanobacteria___D_2__Oxyphotobacteria___D_3__Nostocales_vs_perc_dis/PGLS_results.tsv</t>
  </si>
  <si>
    <t>lambda : 1e-06 (95% CI  NA  -  0.235946706126899 )</t>
  </si>
  <si>
    <t>tissue_D_0__Bacteria___D_1__Proteobacteria___D_2__Alphaproteobacteria___D_3__Rickettsiales___D_4__Midichloriaceae___D_5__MD3_55</t>
  </si>
  <si>
    <t>../output/PIC_results/A6_opportunists_vs_disease/PIC_tissue_D_0__Bacteria___D_1__Proteobacteria___D_2__Alphaproteobacteria___D_3__Rickettsiales___D_4__Midichloriaceae___D_5__MD3_55_vs_perc_dis/PGLS_results.tsv</t>
  </si>
  <si>
    <t>lambda : 1e-06 (95% CI  NA  -  0.242545927926044 )</t>
  </si>
  <si>
    <t>kappa : 0.513148517637944 (95% CI  NA  -  NA )</t>
  </si>
  <si>
    <t>delta : 1 (95% CI  0.387654628591345  -  NA )</t>
  </si>
  <si>
    <t>kappa : 0.507584604323327 (95% CI  NA  -  NA )</t>
  </si>
  <si>
    <t>kappa : 0.508819142732241 (95% CI  NA  -  NA )</t>
  </si>
  <si>
    <t>delta : 1 (95% CI  0.38545379162167  -  NA )</t>
  </si>
  <si>
    <t>delta : 1 (95% CI  0.388006820767757  -  NA )</t>
  </si>
  <si>
    <t>Supplementary Data Table 6.</t>
  </si>
  <si>
    <r>
      <t xml:space="preserve">PGLS correlations between known opportunists/pathogens and disease. </t>
    </r>
    <r>
      <rPr>
        <sz val="12"/>
        <color theme="1"/>
        <rFont val="Calibri"/>
        <family val="2"/>
        <scheme val="minor"/>
      </rPr>
      <t>Results generated from the PGLS analysis conducted between microbial opportunists and percent disease for samples in the tissue. The x_trait column could be Vibrionales, Nostocales, or Midichloriaceae (MD3 55) wile the y_trait was always percent disease in the tissue. Four PGLS models (BM, BM_Lambda, BM_Kappa, BM_Delta) were run where parameters lambda (λ), delta (𝜹), and kappa (κ) were either set to 1 or maximum liklelihood (ML) (see Supplementary Data Table 13 for explanations of parameters). Best model designation is based on the lowest AIC score of the 4 models run with each oportunist variable in the tissue compartment.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</si>
</sst>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51"/>
  <sheetViews>
    <sheetView tabSelected="1"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2" t="s">
        <v>58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24" ht="85.25" customHeight="1" x14ac:dyDescent="0.2">
      <c r="A2" s="4" t="s">
        <v>59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24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</row>
    <row r="4" spans="1:24" x14ac:dyDescent="0.2">
      <c r="A4" t="s">
        <v>42</v>
      </c>
      <c r="B4" t="s">
        <v>43</v>
      </c>
      <c r="C4" t="s">
        <v>24</v>
      </c>
      <c r="D4">
        <v>4.5914481244603003E-3</v>
      </c>
      <c r="E4">
        <v>0.67781840489689404</v>
      </c>
      <c r="F4">
        <v>0.80387942711674198</v>
      </c>
      <c r="G4">
        <v>-2.1420314640445901E-2</v>
      </c>
      <c r="H4" t="s">
        <v>25</v>
      </c>
      <c r="I4" t="b">
        <v>1</v>
      </c>
      <c r="J4">
        <v>237.76394588857701</v>
      </c>
      <c r="K4">
        <v>238.08827021290199</v>
      </c>
      <c r="L4">
        <v>0</v>
      </c>
      <c r="M4" t="s">
        <v>26</v>
      </c>
      <c r="N4" t="s">
        <v>26</v>
      </c>
      <c r="O4" t="s">
        <v>44</v>
      </c>
      <c r="P4">
        <f>-0.121700692503155 - 0.078860063222263</f>
        <v>-0.20056075572541798</v>
      </c>
      <c r="Q4" t="s">
        <v>31</v>
      </c>
      <c r="R4" t="s">
        <v>27</v>
      </c>
      <c r="S4" t="s">
        <v>28</v>
      </c>
      <c r="T4" t="s">
        <v>45</v>
      </c>
      <c r="U4">
        <v>3.41074634588675</v>
      </c>
      <c r="V4">
        <v>5.1163458093218803E-2</v>
      </c>
      <c r="W4" t="s">
        <v>29</v>
      </c>
      <c r="X4" t="s">
        <v>30</v>
      </c>
    </row>
    <row r="5" spans="1:24" x14ac:dyDescent="0.2">
      <c r="A5" t="s">
        <v>42</v>
      </c>
      <c r="B5" t="s">
        <v>46</v>
      </c>
      <c r="C5" t="s">
        <v>24</v>
      </c>
      <c r="D5">
        <v>1.6828509154064E-3</v>
      </c>
      <c r="E5">
        <v>0.80156047458970403</v>
      </c>
      <c r="F5">
        <v>0.80387942711674198</v>
      </c>
      <c r="G5">
        <v>-9.3375239430657994E-3</v>
      </c>
      <c r="H5" t="s">
        <v>25</v>
      </c>
      <c r="I5" t="b">
        <v>1</v>
      </c>
      <c r="J5">
        <v>237.880655996538</v>
      </c>
      <c r="K5">
        <v>238.20498032086201</v>
      </c>
      <c r="L5">
        <v>0</v>
      </c>
      <c r="M5" t="s">
        <v>26</v>
      </c>
      <c r="N5" t="s">
        <v>26</v>
      </c>
      <c r="O5" t="s">
        <v>47</v>
      </c>
      <c r="P5">
        <f>-0.0816490364493445 - 0.0629739885632129</f>
        <v>-0.14462302501255742</v>
      </c>
      <c r="Q5" t="s">
        <v>31</v>
      </c>
      <c r="R5" t="s">
        <v>27</v>
      </c>
      <c r="S5" t="s">
        <v>28</v>
      </c>
      <c r="T5" t="s">
        <v>48</v>
      </c>
      <c r="U5">
        <v>3.36250398386741</v>
      </c>
      <c r="V5">
        <v>3.6893628829734001E-2</v>
      </c>
      <c r="W5" t="s">
        <v>29</v>
      </c>
      <c r="X5" t="s">
        <v>30</v>
      </c>
    </row>
    <row r="6" spans="1:24" x14ac:dyDescent="0.2">
      <c r="A6" t="s">
        <v>42</v>
      </c>
      <c r="B6" t="s">
        <v>49</v>
      </c>
      <c r="C6" t="s">
        <v>24</v>
      </c>
      <c r="D6">
        <v>1.6429683262391E-3</v>
      </c>
      <c r="E6">
        <v>0.80387942711674198</v>
      </c>
      <c r="F6">
        <v>0.80387942711674198</v>
      </c>
      <c r="G6">
        <v>-1.8819000737103E-3</v>
      </c>
      <c r="H6" t="s">
        <v>25</v>
      </c>
      <c r="I6" t="b">
        <v>1</v>
      </c>
      <c r="J6">
        <v>237.88225395736899</v>
      </c>
      <c r="K6">
        <v>238.206578281693</v>
      </c>
      <c r="L6">
        <v>0</v>
      </c>
      <c r="M6" t="s">
        <v>26</v>
      </c>
      <c r="N6" t="s">
        <v>26</v>
      </c>
      <c r="O6" t="s">
        <v>50</v>
      </c>
      <c r="P6">
        <f>-0.0166318035185942 - 0.0128680033711736</f>
        <v>-2.9499806889767798E-2</v>
      </c>
      <c r="Q6" t="s">
        <v>31</v>
      </c>
      <c r="R6" t="s">
        <v>27</v>
      </c>
      <c r="S6" t="s">
        <v>28</v>
      </c>
      <c r="T6" t="s">
        <v>51</v>
      </c>
      <c r="U6">
        <v>3.2780033314674699</v>
      </c>
      <c r="V6">
        <v>7.5254609412672997E-3</v>
      </c>
      <c r="W6" t="s">
        <v>29</v>
      </c>
      <c r="X6" t="s">
        <v>30</v>
      </c>
    </row>
    <row r="7" spans="1:24" x14ac:dyDescent="0.2">
      <c r="A7" t="s">
        <v>42</v>
      </c>
      <c r="B7" t="s">
        <v>49</v>
      </c>
      <c r="C7" t="s">
        <v>24</v>
      </c>
      <c r="D7">
        <v>1.6429683262391E-3</v>
      </c>
      <c r="E7">
        <v>0.80387942711674198</v>
      </c>
      <c r="F7">
        <v>0.80387942711674198</v>
      </c>
      <c r="G7">
        <v>-1.8819000737103E-3</v>
      </c>
      <c r="H7" t="s">
        <v>25</v>
      </c>
      <c r="I7" t="b">
        <v>1</v>
      </c>
      <c r="J7">
        <v>237.88225395736899</v>
      </c>
      <c r="K7">
        <v>238.206578281693</v>
      </c>
      <c r="L7">
        <v>0</v>
      </c>
      <c r="M7" t="s">
        <v>26</v>
      </c>
      <c r="N7" t="s">
        <v>26</v>
      </c>
      <c r="O7" t="s">
        <v>50</v>
      </c>
      <c r="P7">
        <f>-0.0166318035185942 - 0.0128680033711736</f>
        <v>-2.9499806889767798E-2</v>
      </c>
      <c r="Q7" t="s">
        <v>31</v>
      </c>
      <c r="R7" t="s">
        <v>27</v>
      </c>
      <c r="S7" t="s">
        <v>28</v>
      </c>
      <c r="T7" t="s">
        <v>51</v>
      </c>
      <c r="U7">
        <v>3.2780033314674699</v>
      </c>
      <c r="V7">
        <v>7.5254609412672997E-3</v>
      </c>
      <c r="W7" t="s">
        <v>29</v>
      </c>
      <c r="X7" t="s">
        <v>30</v>
      </c>
    </row>
    <row r="8" spans="1:24" x14ac:dyDescent="0.2">
      <c r="A8" t="s">
        <v>42</v>
      </c>
      <c r="B8" t="s">
        <v>43</v>
      </c>
      <c r="C8" t="s">
        <v>24</v>
      </c>
      <c r="D8">
        <v>4.5914481244603003E-3</v>
      </c>
      <c r="E8">
        <v>0.67781840489689404</v>
      </c>
      <c r="F8">
        <v>0.80387942711674198</v>
      </c>
      <c r="G8">
        <v>-2.1420314640445901E-2</v>
      </c>
      <c r="H8" t="s">
        <v>25</v>
      </c>
      <c r="I8" t="b">
        <v>1</v>
      </c>
      <c r="J8">
        <v>237.76394588857701</v>
      </c>
      <c r="K8">
        <v>238.08827021290199</v>
      </c>
      <c r="L8">
        <v>0</v>
      </c>
      <c r="M8" t="s">
        <v>26</v>
      </c>
      <c r="N8" t="s">
        <v>26</v>
      </c>
      <c r="O8" t="s">
        <v>44</v>
      </c>
      <c r="P8">
        <f>-0.121700692503155 - 0.078860063222263</f>
        <v>-0.20056075572541798</v>
      </c>
      <c r="Q8" t="s">
        <v>31</v>
      </c>
      <c r="R8" t="s">
        <v>27</v>
      </c>
      <c r="S8" t="s">
        <v>28</v>
      </c>
      <c r="T8" t="s">
        <v>45</v>
      </c>
      <c r="U8">
        <v>3.41074634588675</v>
      </c>
      <c r="V8">
        <v>5.1163458093218803E-2</v>
      </c>
      <c r="W8" t="s">
        <v>29</v>
      </c>
      <c r="X8" t="s">
        <v>30</v>
      </c>
    </row>
    <row r="9" spans="1:24" x14ac:dyDescent="0.2">
      <c r="A9" t="s">
        <v>42</v>
      </c>
      <c r="B9" t="s">
        <v>46</v>
      </c>
      <c r="C9" t="s">
        <v>24</v>
      </c>
      <c r="D9">
        <v>1.6828509154064E-3</v>
      </c>
      <c r="E9">
        <v>0.80156047458970403</v>
      </c>
      <c r="F9">
        <v>0.80387942711674198</v>
      </c>
      <c r="G9">
        <v>-9.3375239430657994E-3</v>
      </c>
      <c r="H9" t="s">
        <v>25</v>
      </c>
      <c r="I9" t="b">
        <v>1</v>
      </c>
      <c r="J9">
        <v>237.880655996538</v>
      </c>
      <c r="K9">
        <v>238.20498032086201</v>
      </c>
      <c r="L9">
        <v>0</v>
      </c>
      <c r="M9" t="s">
        <v>26</v>
      </c>
      <c r="N9" t="s">
        <v>26</v>
      </c>
      <c r="O9" t="s">
        <v>47</v>
      </c>
      <c r="P9">
        <f>-0.0816490364493445 - 0.0629739885632129</f>
        <v>-0.14462302501255742</v>
      </c>
      <c r="Q9" t="s">
        <v>31</v>
      </c>
      <c r="R9" t="s">
        <v>27</v>
      </c>
      <c r="S9" t="s">
        <v>28</v>
      </c>
      <c r="T9" t="s">
        <v>48</v>
      </c>
      <c r="U9">
        <v>3.36250398386741</v>
      </c>
      <c r="V9">
        <v>3.6893628829734001E-2</v>
      </c>
      <c r="W9" t="s">
        <v>29</v>
      </c>
      <c r="X9" t="s">
        <v>30</v>
      </c>
    </row>
    <row r="10" spans="1:24" x14ac:dyDescent="0.2">
      <c r="A10" t="s">
        <v>42</v>
      </c>
      <c r="B10" t="s">
        <v>43</v>
      </c>
      <c r="C10" t="s">
        <v>24</v>
      </c>
      <c r="D10">
        <v>4.5914481244603003E-3</v>
      </c>
      <c r="E10">
        <v>0.67781840489689404</v>
      </c>
      <c r="F10">
        <v>0.80387942711674198</v>
      </c>
      <c r="G10">
        <v>-2.1420314640445901E-2</v>
      </c>
      <c r="H10" t="s">
        <v>25</v>
      </c>
      <c r="I10" t="b">
        <v>1</v>
      </c>
      <c r="J10">
        <v>237.76394588857701</v>
      </c>
      <c r="K10">
        <v>238.08827021290199</v>
      </c>
      <c r="L10">
        <v>0</v>
      </c>
      <c r="M10" t="s">
        <v>26</v>
      </c>
      <c r="N10" t="s">
        <v>26</v>
      </c>
      <c r="O10" t="s">
        <v>44</v>
      </c>
      <c r="P10">
        <f>-0.121700692503155 - 0.078860063222263</f>
        <v>-0.20056075572541798</v>
      </c>
      <c r="Q10" t="s">
        <v>31</v>
      </c>
      <c r="R10" t="s">
        <v>27</v>
      </c>
      <c r="S10" t="s">
        <v>28</v>
      </c>
      <c r="T10" t="s">
        <v>45</v>
      </c>
      <c r="U10">
        <v>3.41074634588675</v>
      </c>
      <c r="V10">
        <v>5.1163458093218803E-2</v>
      </c>
      <c r="W10" t="s">
        <v>29</v>
      </c>
      <c r="X10" t="s">
        <v>30</v>
      </c>
    </row>
    <row r="11" spans="1:24" x14ac:dyDescent="0.2">
      <c r="A11" t="s">
        <v>42</v>
      </c>
      <c r="B11" t="s">
        <v>43</v>
      </c>
      <c r="C11" t="s">
        <v>24</v>
      </c>
      <c r="D11">
        <v>4.5914481244603003E-3</v>
      </c>
      <c r="E11">
        <v>0.67781840489689404</v>
      </c>
      <c r="F11">
        <v>0.80387942711674198</v>
      </c>
      <c r="G11">
        <v>-2.1420314640445901E-2</v>
      </c>
      <c r="H11" t="s">
        <v>25</v>
      </c>
      <c r="I11" t="b">
        <v>1</v>
      </c>
      <c r="J11">
        <v>237.76394588857701</v>
      </c>
      <c r="K11">
        <v>238.08827021290199</v>
      </c>
      <c r="L11">
        <v>0</v>
      </c>
      <c r="M11" t="s">
        <v>26</v>
      </c>
      <c r="N11" t="s">
        <v>26</v>
      </c>
      <c r="O11" t="s">
        <v>44</v>
      </c>
      <c r="P11">
        <f>-0.121700692503155 - 0.078860063222263</f>
        <v>-0.20056075572541798</v>
      </c>
      <c r="Q11" t="s">
        <v>31</v>
      </c>
      <c r="R11" t="s">
        <v>27</v>
      </c>
      <c r="S11" t="s">
        <v>28</v>
      </c>
      <c r="T11" t="s">
        <v>45</v>
      </c>
      <c r="U11">
        <v>3.41074634588675</v>
      </c>
      <c r="V11">
        <v>5.1163458093218803E-2</v>
      </c>
      <c r="W11" t="s">
        <v>29</v>
      </c>
      <c r="X11" t="s">
        <v>30</v>
      </c>
    </row>
    <row r="12" spans="1:24" x14ac:dyDescent="0.2">
      <c r="A12" t="s">
        <v>42</v>
      </c>
      <c r="B12" t="s">
        <v>46</v>
      </c>
      <c r="C12" t="s">
        <v>24</v>
      </c>
      <c r="D12">
        <v>1.6828509154064E-3</v>
      </c>
      <c r="E12">
        <v>0.80156047458970403</v>
      </c>
      <c r="F12">
        <v>0.80387942711674198</v>
      </c>
      <c r="G12">
        <v>-9.3375239430657994E-3</v>
      </c>
      <c r="H12" t="s">
        <v>25</v>
      </c>
      <c r="I12" t="b">
        <v>1</v>
      </c>
      <c r="J12">
        <v>237.880655996538</v>
      </c>
      <c r="K12">
        <v>238.20498032086201</v>
      </c>
      <c r="L12">
        <v>0</v>
      </c>
      <c r="M12" t="s">
        <v>26</v>
      </c>
      <c r="N12" t="s">
        <v>26</v>
      </c>
      <c r="O12" t="s">
        <v>47</v>
      </c>
      <c r="P12">
        <f>-0.0816490364493445 - 0.0629739885632129</f>
        <v>-0.14462302501255742</v>
      </c>
      <c r="Q12" t="s">
        <v>31</v>
      </c>
      <c r="R12" t="s">
        <v>27</v>
      </c>
      <c r="S12" t="s">
        <v>28</v>
      </c>
      <c r="T12" t="s">
        <v>48</v>
      </c>
      <c r="U12">
        <v>3.36250398386741</v>
      </c>
      <c r="V12">
        <v>3.6893628829734001E-2</v>
      </c>
      <c r="W12" t="s">
        <v>29</v>
      </c>
      <c r="X12" t="s">
        <v>30</v>
      </c>
    </row>
    <row r="13" spans="1:24" x14ac:dyDescent="0.2">
      <c r="A13" t="s">
        <v>42</v>
      </c>
      <c r="B13" t="s">
        <v>49</v>
      </c>
      <c r="C13" t="s">
        <v>24</v>
      </c>
      <c r="D13">
        <v>1.6429683262391E-3</v>
      </c>
      <c r="E13">
        <v>0.80387942711674198</v>
      </c>
      <c r="F13">
        <v>0.80387942711674198</v>
      </c>
      <c r="G13">
        <v>-1.8819000737103E-3</v>
      </c>
      <c r="H13" t="s">
        <v>25</v>
      </c>
      <c r="I13" t="b">
        <v>1</v>
      </c>
      <c r="J13">
        <v>237.88225395736899</v>
      </c>
      <c r="K13">
        <v>238.206578281693</v>
      </c>
      <c r="L13">
        <v>0</v>
      </c>
      <c r="M13" t="s">
        <v>26</v>
      </c>
      <c r="N13" t="s">
        <v>26</v>
      </c>
      <c r="O13" t="s">
        <v>50</v>
      </c>
      <c r="P13">
        <f>-0.0166318035185942 - 0.0128680033711736</f>
        <v>-2.9499806889767798E-2</v>
      </c>
      <c r="Q13" t="s">
        <v>31</v>
      </c>
      <c r="R13" t="s">
        <v>27</v>
      </c>
      <c r="S13" t="s">
        <v>28</v>
      </c>
      <c r="T13" t="s">
        <v>51</v>
      </c>
      <c r="U13">
        <v>3.2780033314674699</v>
      </c>
      <c r="V13">
        <v>7.5254609412672997E-3</v>
      </c>
      <c r="W13" t="s">
        <v>29</v>
      </c>
      <c r="X13" t="s">
        <v>30</v>
      </c>
    </row>
    <row r="14" spans="1:24" x14ac:dyDescent="0.2">
      <c r="A14" t="s">
        <v>42</v>
      </c>
      <c r="B14" t="s">
        <v>46</v>
      </c>
      <c r="C14" t="s">
        <v>24</v>
      </c>
      <c r="D14">
        <v>1.6828509154064E-3</v>
      </c>
      <c r="E14">
        <v>0.80156047458970403</v>
      </c>
      <c r="F14">
        <v>0.80387942711674198</v>
      </c>
      <c r="G14">
        <v>-9.3375239430657994E-3</v>
      </c>
      <c r="H14" t="s">
        <v>25</v>
      </c>
      <c r="I14" t="b">
        <v>1</v>
      </c>
      <c r="J14">
        <v>237.880655996538</v>
      </c>
      <c r="K14">
        <v>238.20498032086201</v>
      </c>
      <c r="L14">
        <v>0</v>
      </c>
      <c r="M14" t="s">
        <v>26</v>
      </c>
      <c r="N14" t="s">
        <v>26</v>
      </c>
      <c r="O14" t="s">
        <v>47</v>
      </c>
      <c r="P14">
        <f>-0.0816490364493445 - 0.0629739885632129</f>
        <v>-0.14462302501255742</v>
      </c>
      <c r="Q14" t="s">
        <v>31</v>
      </c>
      <c r="R14" t="s">
        <v>27</v>
      </c>
      <c r="S14" t="s">
        <v>28</v>
      </c>
      <c r="T14" t="s">
        <v>48</v>
      </c>
      <c r="U14">
        <v>3.36250398386741</v>
      </c>
      <c r="V14">
        <v>3.6893628829734001E-2</v>
      </c>
      <c r="W14" t="s">
        <v>29</v>
      </c>
      <c r="X14" t="s">
        <v>30</v>
      </c>
    </row>
    <row r="15" spans="1:24" x14ac:dyDescent="0.2">
      <c r="A15" t="s">
        <v>42</v>
      </c>
      <c r="B15" t="s">
        <v>49</v>
      </c>
      <c r="C15" t="s">
        <v>24</v>
      </c>
      <c r="D15">
        <v>1.6429683262391E-3</v>
      </c>
      <c r="E15">
        <v>0.80387942711674198</v>
      </c>
      <c r="F15">
        <v>0.80387942711674198</v>
      </c>
      <c r="G15">
        <v>-1.8819000737103E-3</v>
      </c>
      <c r="H15" t="s">
        <v>25</v>
      </c>
      <c r="I15" t="b">
        <v>1</v>
      </c>
      <c r="J15">
        <v>237.88225395736899</v>
      </c>
      <c r="K15">
        <v>238.206578281693</v>
      </c>
      <c r="L15">
        <v>0</v>
      </c>
      <c r="M15" t="s">
        <v>26</v>
      </c>
      <c r="N15" t="s">
        <v>26</v>
      </c>
      <c r="O15" t="s">
        <v>50</v>
      </c>
      <c r="P15">
        <f>-0.0166318035185942 - 0.0128680033711736</f>
        <v>-2.9499806889767798E-2</v>
      </c>
      <c r="Q15" t="s">
        <v>31</v>
      </c>
      <c r="R15" t="s">
        <v>27</v>
      </c>
      <c r="S15" t="s">
        <v>28</v>
      </c>
      <c r="T15" t="s">
        <v>51</v>
      </c>
      <c r="U15">
        <v>3.2780033314674699</v>
      </c>
      <c r="V15">
        <v>7.5254609412672997E-3</v>
      </c>
      <c r="W15" t="s">
        <v>29</v>
      </c>
      <c r="X15" t="s">
        <v>30</v>
      </c>
    </row>
    <row r="16" spans="1:24" x14ac:dyDescent="0.2">
      <c r="A16" t="s">
        <v>42</v>
      </c>
      <c r="B16" t="s">
        <v>43</v>
      </c>
      <c r="C16" t="s">
        <v>24</v>
      </c>
      <c r="D16">
        <v>3.355166547986E-3</v>
      </c>
      <c r="E16">
        <v>0.72257169758045003</v>
      </c>
      <c r="F16" t="s">
        <v>32</v>
      </c>
      <c r="G16">
        <v>-1.5911569054343301E-2</v>
      </c>
      <c r="H16" t="s">
        <v>33</v>
      </c>
      <c r="I16" t="b">
        <v>0</v>
      </c>
      <c r="J16">
        <v>255.02059939685799</v>
      </c>
      <c r="K16">
        <v>255.34492372118299</v>
      </c>
      <c r="L16">
        <v>17.256653508281001</v>
      </c>
      <c r="M16" t="s">
        <v>26</v>
      </c>
      <c r="N16" t="s">
        <v>26</v>
      </c>
      <c r="O16" t="s">
        <v>44</v>
      </c>
      <c r="P16">
        <f>-0.103106341636557 - 0.0712832035278701</f>
        <v>-0.17438954516442712</v>
      </c>
      <c r="Q16" t="s">
        <v>31</v>
      </c>
      <c r="R16" t="s">
        <v>34</v>
      </c>
      <c r="S16" t="s">
        <v>35</v>
      </c>
      <c r="T16" t="s">
        <v>52</v>
      </c>
      <c r="U16">
        <v>3.79206580146522</v>
      </c>
      <c r="V16">
        <v>4.4487128868476201E-2</v>
      </c>
      <c r="W16" t="s">
        <v>29</v>
      </c>
      <c r="X16" t="s">
        <v>30</v>
      </c>
    </row>
    <row r="17" spans="1:24" x14ac:dyDescent="0.2">
      <c r="A17" t="s">
        <v>42</v>
      </c>
      <c r="B17" t="s">
        <v>43</v>
      </c>
      <c r="C17" t="s">
        <v>24</v>
      </c>
      <c r="D17">
        <v>3.9868053209189003E-3</v>
      </c>
      <c r="E17">
        <v>0.69870935102070797</v>
      </c>
      <c r="F17" t="s">
        <v>32</v>
      </c>
      <c r="G17">
        <v>-1.38534942537431E-2</v>
      </c>
      <c r="H17" t="s">
        <v>36</v>
      </c>
      <c r="I17" t="b">
        <v>0</v>
      </c>
      <c r="J17">
        <v>257.49821761140299</v>
      </c>
      <c r="K17">
        <v>257.822541935728</v>
      </c>
      <c r="L17">
        <v>19.734271722826001</v>
      </c>
      <c r="M17" t="s">
        <v>26</v>
      </c>
      <c r="N17" t="s">
        <v>26</v>
      </c>
      <c r="O17" t="s">
        <v>44</v>
      </c>
      <c r="P17">
        <f>-0.0834750354981105 - 0.0557680469906243</f>
        <v>-0.13924308248873479</v>
      </c>
      <c r="Q17" t="s">
        <v>31</v>
      </c>
      <c r="R17" t="s">
        <v>37</v>
      </c>
      <c r="S17" t="s">
        <v>38</v>
      </c>
      <c r="T17" t="s">
        <v>53</v>
      </c>
      <c r="U17">
        <v>3.7903352551953802</v>
      </c>
      <c r="V17">
        <v>3.5521194512432297E-2</v>
      </c>
      <c r="W17" t="s">
        <v>29</v>
      </c>
      <c r="X17" t="s">
        <v>30</v>
      </c>
    </row>
    <row r="18" spans="1:24" x14ac:dyDescent="0.2">
      <c r="A18" t="s">
        <v>42</v>
      </c>
      <c r="B18" t="s">
        <v>46</v>
      </c>
      <c r="C18" t="s">
        <v>24</v>
      </c>
      <c r="D18">
        <v>7.8030539128761001E-3</v>
      </c>
      <c r="E18">
        <v>0.58780147676483097</v>
      </c>
      <c r="F18" t="s">
        <v>32</v>
      </c>
      <c r="G18">
        <v>2.0075997126143202E-2</v>
      </c>
      <c r="H18" t="s">
        <v>33</v>
      </c>
      <c r="I18" t="b">
        <v>0</v>
      </c>
      <c r="J18">
        <v>254.84191594619901</v>
      </c>
      <c r="K18">
        <v>255.16624027052299</v>
      </c>
      <c r="L18">
        <v>16.961259949660899</v>
      </c>
      <c r="M18" t="s">
        <v>26</v>
      </c>
      <c r="N18" t="s">
        <v>26</v>
      </c>
      <c r="O18" t="s">
        <v>47</v>
      </c>
      <c r="P18">
        <f>-0.0519033721995677 - 0.0920553664518541</f>
        <v>-0.14395873865142178</v>
      </c>
      <c r="Q18" t="s">
        <v>31</v>
      </c>
      <c r="R18" t="s">
        <v>34</v>
      </c>
      <c r="S18" t="s">
        <v>35</v>
      </c>
      <c r="T18" t="s">
        <v>54</v>
      </c>
      <c r="U18">
        <v>3.4348343690107299</v>
      </c>
      <c r="V18">
        <v>3.6724168023321901E-2</v>
      </c>
      <c r="W18" t="s">
        <v>29</v>
      </c>
      <c r="X18" t="s">
        <v>30</v>
      </c>
    </row>
    <row r="19" spans="1:24" x14ac:dyDescent="0.2">
      <c r="A19" t="s">
        <v>42</v>
      </c>
      <c r="B19" t="s">
        <v>49</v>
      </c>
      <c r="C19" t="s">
        <v>24</v>
      </c>
      <c r="D19">
        <v>1.2476274397582E-3</v>
      </c>
      <c r="E19">
        <v>0.82869306890454197</v>
      </c>
      <c r="F19" t="s">
        <v>32</v>
      </c>
      <c r="G19">
        <v>-2.6477289179746002E-3</v>
      </c>
      <c r="H19" t="s">
        <v>33</v>
      </c>
      <c r="I19" t="b">
        <v>0</v>
      </c>
      <c r="J19">
        <v>255.10521560335201</v>
      </c>
      <c r="K19">
        <v>255.42953992767599</v>
      </c>
      <c r="L19">
        <v>17.222961645982899</v>
      </c>
      <c r="M19" t="s">
        <v>26</v>
      </c>
      <c r="N19" t="s">
        <v>26</v>
      </c>
      <c r="O19" t="s">
        <v>50</v>
      </c>
      <c r="P19">
        <f>-0.0264667684304154 - 0.021171310594466</f>
        <v>-4.7638079024881402E-2</v>
      </c>
      <c r="Q19" t="s">
        <v>31</v>
      </c>
      <c r="R19" t="s">
        <v>34</v>
      </c>
      <c r="S19" t="s">
        <v>35</v>
      </c>
      <c r="T19" t="s">
        <v>55</v>
      </c>
      <c r="U19">
        <v>3.8161619314823598</v>
      </c>
      <c r="V19">
        <v>1.2152571179816701E-2</v>
      </c>
      <c r="W19" t="s">
        <v>29</v>
      </c>
      <c r="X19" t="s">
        <v>30</v>
      </c>
    </row>
    <row r="20" spans="1:24" x14ac:dyDescent="0.2">
      <c r="A20" t="s">
        <v>42</v>
      </c>
      <c r="B20" t="s">
        <v>46</v>
      </c>
      <c r="C20" t="s">
        <v>24</v>
      </c>
      <c r="D20">
        <v>7.8242573207387995E-3</v>
      </c>
      <c r="E20">
        <v>0.58729261236643204</v>
      </c>
      <c r="F20" t="s">
        <v>32</v>
      </c>
      <c r="G20">
        <v>1.7921287990899398E-2</v>
      </c>
      <c r="H20" t="s">
        <v>39</v>
      </c>
      <c r="I20" t="b">
        <v>0</v>
      </c>
      <c r="J20">
        <v>257.34380746685201</v>
      </c>
      <c r="K20">
        <v>257.66813179117702</v>
      </c>
      <c r="L20">
        <v>19.463151470315001</v>
      </c>
      <c r="M20" t="s">
        <v>26</v>
      </c>
      <c r="N20" t="s">
        <v>26</v>
      </c>
      <c r="O20" t="s">
        <v>47</v>
      </c>
      <c r="P20">
        <f>-0.0462448989120509 - 0.0820874748938496</f>
        <v>-0.12833237380590051</v>
      </c>
      <c r="Q20" t="s">
        <v>31</v>
      </c>
      <c r="R20" t="s">
        <v>40</v>
      </c>
      <c r="S20" t="s">
        <v>26</v>
      </c>
      <c r="T20" t="s">
        <v>41</v>
      </c>
      <c r="U20">
        <v>3.47374847450607</v>
      </c>
      <c r="V20">
        <v>3.2737850460688903E-2</v>
      </c>
      <c r="W20" t="s">
        <v>29</v>
      </c>
      <c r="X20" t="s">
        <v>30</v>
      </c>
    </row>
    <row r="21" spans="1:24" x14ac:dyDescent="0.2">
      <c r="A21" t="s">
        <v>42</v>
      </c>
      <c r="B21" t="s">
        <v>43</v>
      </c>
      <c r="C21" t="s">
        <v>24</v>
      </c>
      <c r="D21">
        <v>3.9868053209189003E-3</v>
      </c>
      <c r="E21">
        <v>0.69870935102070797</v>
      </c>
      <c r="F21" t="s">
        <v>32</v>
      </c>
      <c r="G21">
        <v>-1.38534942537431E-2</v>
      </c>
      <c r="H21" t="s">
        <v>39</v>
      </c>
      <c r="I21" t="b">
        <v>0</v>
      </c>
      <c r="J21">
        <v>257.49821761140299</v>
      </c>
      <c r="K21">
        <v>257.822541935728</v>
      </c>
      <c r="L21">
        <v>19.734271722826001</v>
      </c>
      <c r="M21" t="s">
        <v>26</v>
      </c>
      <c r="N21" t="s">
        <v>26</v>
      </c>
      <c r="O21" t="s">
        <v>44</v>
      </c>
      <c r="P21">
        <f>-0.0834750354981105 - 0.0557680469906243</f>
        <v>-0.13924308248873479</v>
      </c>
      <c r="Q21" t="s">
        <v>31</v>
      </c>
      <c r="R21" t="s">
        <v>40</v>
      </c>
      <c r="S21" t="s">
        <v>26</v>
      </c>
      <c r="T21" t="s">
        <v>41</v>
      </c>
      <c r="U21">
        <v>3.7903352551953802</v>
      </c>
      <c r="V21">
        <v>3.5521194512432297E-2</v>
      </c>
      <c r="W21" t="s">
        <v>29</v>
      </c>
      <c r="X21" t="s">
        <v>30</v>
      </c>
    </row>
    <row r="22" spans="1:24" x14ac:dyDescent="0.2">
      <c r="A22" t="s">
        <v>42</v>
      </c>
      <c r="B22" t="s">
        <v>46</v>
      </c>
      <c r="C22" t="s">
        <v>24</v>
      </c>
      <c r="D22">
        <v>7.8242573207387995E-3</v>
      </c>
      <c r="E22">
        <v>0.58729261236643204</v>
      </c>
      <c r="F22" t="s">
        <v>32</v>
      </c>
      <c r="G22">
        <v>1.7921287990899398E-2</v>
      </c>
      <c r="H22" t="s">
        <v>36</v>
      </c>
      <c r="I22" t="b">
        <v>0</v>
      </c>
      <c r="J22">
        <v>257.34380746685201</v>
      </c>
      <c r="K22">
        <v>257.66813179117702</v>
      </c>
      <c r="L22">
        <v>19.463151470315001</v>
      </c>
      <c r="M22" t="s">
        <v>26</v>
      </c>
      <c r="N22" t="s">
        <v>26</v>
      </c>
      <c r="O22" t="s">
        <v>47</v>
      </c>
      <c r="P22">
        <f>-0.0462448989120509 - 0.0820874748938496</f>
        <v>-0.12833237380590051</v>
      </c>
      <c r="Q22" t="s">
        <v>31</v>
      </c>
      <c r="R22" t="s">
        <v>37</v>
      </c>
      <c r="S22" t="s">
        <v>38</v>
      </c>
      <c r="T22" t="s">
        <v>56</v>
      </c>
      <c r="U22">
        <v>3.47374847450607</v>
      </c>
      <c r="V22">
        <v>3.2737850460688903E-2</v>
      </c>
      <c r="W22" t="s">
        <v>29</v>
      </c>
      <c r="X22" t="s">
        <v>30</v>
      </c>
    </row>
    <row r="23" spans="1:24" x14ac:dyDescent="0.2">
      <c r="A23" t="s">
        <v>42</v>
      </c>
      <c r="B23" t="s">
        <v>46</v>
      </c>
      <c r="C23" t="s">
        <v>24</v>
      </c>
      <c r="D23">
        <v>7.8242573207387995E-3</v>
      </c>
      <c r="E23">
        <v>0.58729261236643204</v>
      </c>
      <c r="F23" t="s">
        <v>32</v>
      </c>
      <c r="G23">
        <v>1.7921287990899398E-2</v>
      </c>
      <c r="H23" t="s">
        <v>36</v>
      </c>
      <c r="I23" t="b">
        <v>0</v>
      </c>
      <c r="J23">
        <v>257.34380746685201</v>
      </c>
      <c r="K23">
        <v>257.66813179117702</v>
      </c>
      <c r="L23">
        <v>19.463151470315001</v>
      </c>
      <c r="M23" t="s">
        <v>26</v>
      </c>
      <c r="N23" t="s">
        <v>26</v>
      </c>
      <c r="O23" t="s">
        <v>47</v>
      </c>
      <c r="P23">
        <f>-0.0462448989120509 - 0.0820874748938496</f>
        <v>-0.12833237380590051</v>
      </c>
      <c r="Q23" t="s">
        <v>31</v>
      </c>
      <c r="R23" t="s">
        <v>37</v>
      </c>
      <c r="S23" t="s">
        <v>38</v>
      </c>
      <c r="T23" t="s">
        <v>56</v>
      </c>
      <c r="U23">
        <v>3.47374847450607</v>
      </c>
      <c r="V23">
        <v>3.2737850460688903E-2</v>
      </c>
      <c r="W23" t="s">
        <v>29</v>
      </c>
      <c r="X23" t="s">
        <v>30</v>
      </c>
    </row>
    <row r="24" spans="1:24" x14ac:dyDescent="0.2">
      <c r="A24" t="s">
        <v>42</v>
      </c>
      <c r="B24" t="s">
        <v>49</v>
      </c>
      <c r="C24" t="s">
        <v>24</v>
      </c>
      <c r="D24">
        <v>6.0570673943959995E-4</v>
      </c>
      <c r="E24">
        <v>0.88017984742519095</v>
      </c>
      <c r="F24" t="s">
        <v>32</v>
      </c>
      <c r="G24">
        <v>-2.8809166616598002E-3</v>
      </c>
      <c r="H24" t="s">
        <v>39</v>
      </c>
      <c r="I24" t="b">
        <v>0</v>
      </c>
      <c r="J24">
        <v>257.63377295386903</v>
      </c>
      <c r="K24">
        <v>257.95809727819397</v>
      </c>
      <c r="L24">
        <v>19.751518996500899</v>
      </c>
      <c r="M24" t="s">
        <v>26</v>
      </c>
      <c r="N24" t="s">
        <v>26</v>
      </c>
      <c r="O24" t="s">
        <v>50</v>
      </c>
      <c r="P24">
        <f>-0.0400885629569 - 0.0343267296335803</f>
        <v>-7.4415292590480298E-2</v>
      </c>
      <c r="Q24" t="s">
        <v>31</v>
      </c>
      <c r="R24" t="s">
        <v>40</v>
      </c>
      <c r="S24" t="s">
        <v>26</v>
      </c>
      <c r="T24" t="s">
        <v>41</v>
      </c>
      <c r="U24">
        <v>3.8213307973304498</v>
      </c>
      <c r="V24">
        <v>1.89834930077756E-2</v>
      </c>
      <c r="W24" t="s">
        <v>29</v>
      </c>
      <c r="X24" t="s">
        <v>30</v>
      </c>
    </row>
    <row r="25" spans="1:24" x14ac:dyDescent="0.2">
      <c r="A25" t="s">
        <v>42</v>
      </c>
      <c r="B25" t="s">
        <v>49</v>
      </c>
      <c r="C25" t="s">
        <v>24</v>
      </c>
      <c r="D25">
        <v>1.2476274397582E-3</v>
      </c>
      <c r="E25">
        <v>0.82869306890454197</v>
      </c>
      <c r="F25" t="s">
        <v>32</v>
      </c>
      <c r="G25">
        <v>-2.6477289179746002E-3</v>
      </c>
      <c r="H25" t="s">
        <v>33</v>
      </c>
      <c r="I25" t="b">
        <v>0</v>
      </c>
      <c r="J25">
        <v>255.10521560335201</v>
      </c>
      <c r="K25">
        <v>255.42953992767599</v>
      </c>
      <c r="L25">
        <v>17.222961645982899</v>
      </c>
      <c r="M25" t="s">
        <v>26</v>
      </c>
      <c r="N25" t="s">
        <v>26</v>
      </c>
      <c r="O25" t="s">
        <v>50</v>
      </c>
      <c r="P25">
        <f>-0.0264667684304154 - 0.021171310594466</f>
        <v>-4.7638079024881402E-2</v>
      </c>
      <c r="Q25" t="s">
        <v>31</v>
      </c>
      <c r="R25" t="s">
        <v>34</v>
      </c>
      <c r="S25" t="s">
        <v>35</v>
      </c>
      <c r="T25" t="s">
        <v>55</v>
      </c>
      <c r="U25">
        <v>3.8161619314823598</v>
      </c>
      <c r="V25">
        <v>1.2152571179816701E-2</v>
      </c>
      <c r="W25" t="s">
        <v>29</v>
      </c>
      <c r="X25" t="s">
        <v>30</v>
      </c>
    </row>
    <row r="26" spans="1:24" x14ac:dyDescent="0.2">
      <c r="A26" t="s">
        <v>42</v>
      </c>
      <c r="B26" t="s">
        <v>43</v>
      </c>
      <c r="C26" t="s">
        <v>24</v>
      </c>
      <c r="D26">
        <v>3.9868053209189003E-3</v>
      </c>
      <c r="E26">
        <v>0.69870935102070797</v>
      </c>
      <c r="F26" t="s">
        <v>32</v>
      </c>
      <c r="G26">
        <v>-1.38534942537431E-2</v>
      </c>
      <c r="H26" t="s">
        <v>39</v>
      </c>
      <c r="I26" t="b">
        <v>0</v>
      </c>
      <c r="J26">
        <v>257.49821761140299</v>
      </c>
      <c r="K26">
        <v>257.822541935728</v>
      </c>
      <c r="L26">
        <v>19.734271722826001</v>
      </c>
      <c r="M26" t="s">
        <v>26</v>
      </c>
      <c r="N26" t="s">
        <v>26</v>
      </c>
      <c r="O26" t="s">
        <v>44</v>
      </c>
      <c r="P26">
        <f>-0.0834750354981105 - 0.0557680469906243</f>
        <v>-0.13924308248873479</v>
      </c>
      <c r="Q26" t="s">
        <v>31</v>
      </c>
      <c r="R26" t="s">
        <v>40</v>
      </c>
      <c r="S26" t="s">
        <v>26</v>
      </c>
      <c r="T26" t="s">
        <v>41</v>
      </c>
      <c r="U26">
        <v>3.7903352551953802</v>
      </c>
      <c r="V26">
        <v>3.5521194512432297E-2</v>
      </c>
      <c r="W26" t="s">
        <v>29</v>
      </c>
      <c r="X26" t="s">
        <v>30</v>
      </c>
    </row>
    <row r="27" spans="1:24" x14ac:dyDescent="0.2">
      <c r="A27" t="s">
        <v>42</v>
      </c>
      <c r="B27" t="s">
        <v>46</v>
      </c>
      <c r="C27" t="s">
        <v>24</v>
      </c>
      <c r="D27">
        <v>7.8030539128761001E-3</v>
      </c>
      <c r="E27">
        <v>0.58780147676483097</v>
      </c>
      <c r="F27" t="s">
        <v>32</v>
      </c>
      <c r="G27">
        <v>2.0075997126143202E-2</v>
      </c>
      <c r="H27" t="s">
        <v>33</v>
      </c>
      <c r="I27" t="b">
        <v>0</v>
      </c>
      <c r="J27">
        <v>254.84191594619901</v>
      </c>
      <c r="K27">
        <v>255.16624027052299</v>
      </c>
      <c r="L27">
        <v>16.961259949660899</v>
      </c>
      <c r="M27" t="s">
        <v>26</v>
      </c>
      <c r="N27" t="s">
        <v>26</v>
      </c>
      <c r="O27" t="s">
        <v>47</v>
      </c>
      <c r="P27">
        <f>-0.0519033721995677 - 0.0920553664518541</f>
        <v>-0.14395873865142178</v>
      </c>
      <c r="Q27" t="s">
        <v>31</v>
      </c>
      <c r="R27" t="s">
        <v>34</v>
      </c>
      <c r="S27" t="s">
        <v>35</v>
      </c>
      <c r="T27" t="s">
        <v>54</v>
      </c>
      <c r="U27">
        <v>3.4348343690107299</v>
      </c>
      <c r="V27">
        <v>3.6724168023321901E-2</v>
      </c>
      <c r="W27" t="s">
        <v>29</v>
      </c>
      <c r="X27" t="s">
        <v>30</v>
      </c>
    </row>
    <row r="28" spans="1:24" x14ac:dyDescent="0.2">
      <c r="A28" t="s">
        <v>42</v>
      </c>
      <c r="B28" t="s">
        <v>43</v>
      </c>
      <c r="C28" t="s">
        <v>24</v>
      </c>
      <c r="D28">
        <v>3.9868053209189003E-3</v>
      </c>
      <c r="E28">
        <v>0.69870935102070797</v>
      </c>
      <c r="F28" t="s">
        <v>32</v>
      </c>
      <c r="G28">
        <v>-1.38534942537431E-2</v>
      </c>
      <c r="H28" t="s">
        <v>36</v>
      </c>
      <c r="I28" t="b">
        <v>0</v>
      </c>
      <c r="J28">
        <v>257.49821761140299</v>
      </c>
      <c r="K28">
        <v>257.822541935728</v>
      </c>
      <c r="L28">
        <v>19.734271722826001</v>
      </c>
      <c r="M28" t="s">
        <v>26</v>
      </c>
      <c r="N28" t="s">
        <v>26</v>
      </c>
      <c r="O28" t="s">
        <v>44</v>
      </c>
      <c r="P28">
        <f>-0.0834750354981105 - 0.0557680469906243</f>
        <v>-0.13924308248873479</v>
      </c>
      <c r="Q28" t="s">
        <v>31</v>
      </c>
      <c r="R28" t="s">
        <v>37</v>
      </c>
      <c r="S28" t="s">
        <v>38</v>
      </c>
      <c r="T28" t="s">
        <v>53</v>
      </c>
      <c r="U28">
        <v>3.7903352551953802</v>
      </c>
      <c r="V28">
        <v>3.5521194512432297E-2</v>
      </c>
      <c r="W28" t="s">
        <v>29</v>
      </c>
      <c r="X28" t="s">
        <v>30</v>
      </c>
    </row>
    <row r="29" spans="1:24" x14ac:dyDescent="0.2">
      <c r="A29" t="s">
        <v>42</v>
      </c>
      <c r="B29" t="s">
        <v>46</v>
      </c>
      <c r="C29" t="s">
        <v>24</v>
      </c>
      <c r="D29">
        <v>7.8242573207387995E-3</v>
      </c>
      <c r="E29">
        <v>0.58729261236643204</v>
      </c>
      <c r="F29" t="s">
        <v>32</v>
      </c>
      <c r="G29">
        <v>1.7921287990899398E-2</v>
      </c>
      <c r="H29" t="s">
        <v>36</v>
      </c>
      <c r="I29" t="b">
        <v>0</v>
      </c>
      <c r="J29">
        <v>257.34380746685201</v>
      </c>
      <c r="K29">
        <v>257.66813179117702</v>
      </c>
      <c r="L29">
        <v>19.463151470315001</v>
      </c>
      <c r="M29" t="s">
        <v>26</v>
      </c>
      <c r="N29" t="s">
        <v>26</v>
      </c>
      <c r="O29" t="s">
        <v>47</v>
      </c>
      <c r="P29">
        <f>-0.0462448989120509 - 0.0820874748938496</f>
        <v>-0.12833237380590051</v>
      </c>
      <c r="Q29" t="s">
        <v>31</v>
      </c>
      <c r="R29" t="s">
        <v>37</v>
      </c>
      <c r="S29" t="s">
        <v>38</v>
      </c>
      <c r="T29" t="s">
        <v>56</v>
      </c>
      <c r="U29">
        <v>3.47374847450607</v>
      </c>
      <c r="V29">
        <v>3.2737850460688903E-2</v>
      </c>
      <c r="W29" t="s">
        <v>29</v>
      </c>
      <c r="X29" t="s">
        <v>30</v>
      </c>
    </row>
    <row r="30" spans="1:24" x14ac:dyDescent="0.2">
      <c r="A30" t="s">
        <v>42</v>
      </c>
      <c r="B30" t="s">
        <v>49</v>
      </c>
      <c r="C30" t="s">
        <v>24</v>
      </c>
      <c r="D30">
        <v>6.0570673943959995E-4</v>
      </c>
      <c r="E30">
        <v>0.88017984742519095</v>
      </c>
      <c r="F30" t="s">
        <v>32</v>
      </c>
      <c r="G30">
        <v>-2.8809166616598002E-3</v>
      </c>
      <c r="H30" t="s">
        <v>39</v>
      </c>
      <c r="I30" t="b">
        <v>0</v>
      </c>
      <c r="J30">
        <v>257.63377295386903</v>
      </c>
      <c r="K30">
        <v>257.95809727819397</v>
      </c>
      <c r="L30">
        <v>19.751518996500899</v>
      </c>
      <c r="M30" t="s">
        <v>26</v>
      </c>
      <c r="N30" t="s">
        <v>26</v>
      </c>
      <c r="O30" t="s">
        <v>50</v>
      </c>
      <c r="P30">
        <f>-0.0400885629569 - 0.0343267296335803</f>
        <v>-7.4415292590480298E-2</v>
      </c>
      <c r="Q30" t="s">
        <v>31</v>
      </c>
      <c r="R30" t="s">
        <v>40</v>
      </c>
      <c r="S30" t="s">
        <v>26</v>
      </c>
      <c r="T30" t="s">
        <v>41</v>
      </c>
      <c r="U30">
        <v>3.8213307973304498</v>
      </c>
      <c r="V30">
        <v>1.89834930077756E-2</v>
      </c>
      <c r="W30" t="s">
        <v>29</v>
      </c>
      <c r="X30" t="s">
        <v>30</v>
      </c>
    </row>
    <row r="31" spans="1:24" x14ac:dyDescent="0.2">
      <c r="A31" t="s">
        <v>42</v>
      </c>
      <c r="B31" t="s">
        <v>49</v>
      </c>
      <c r="C31" t="s">
        <v>24</v>
      </c>
      <c r="D31">
        <v>1.2476274397582E-3</v>
      </c>
      <c r="E31">
        <v>0.82869306890454197</v>
      </c>
      <c r="F31" t="s">
        <v>32</v>
      </c>
      <c r="G31">
        <v>-2.6477289179746002E-3</v>
      </c>
      <c r="H31" t="s">
        <v>33</v>
      </c>
      <c r="I31" t="b">
        <v>0</v>
      </c>
      <c r="J31">
        <v>255.10521560335201</v>
      </c>
      <c r="K31">
        <v>255.42953992767599</v>
      </c>
      <c r="L31">
        <v>17.222961645982899</v>
      </c>
      <c r="M31" t="s">
        <v>26</v>
      </c>
      <c r="N31" t="s">
        <v>26</v>
      </c>
      <c r="O31" t="s">
        <v>50</v>
      </c>
      <c r="P31">
        <f>-0.0264667684304154 - 0.021171310594466</f>
        <v>-4.7638079024881402E-2</v>
      </c>
      <c r="Q31" t="s">
        <v>31</v>
      </c>
      <c r="R31" t="s">
        <v>34</v>
      </c>
      <c r="S31" t="s">
        <v>35</v>
      </c>
      <c r="T31" t="s">
        <v>55</v>
      </c>
      <c r="U31">
        <v>3.8161619314823598</v>
      </c>
      <c r="V31">
        <v>1.2152571179816701E-2</v>
      </c>
      <c r="W31" t="s">
        <v>29</v>
      </c>
      <c r="X31" t="s">
        <v>30</v>
      </c>
    </row>
    <row r="32" spans="1:24" x14ac:dyDescent="0.2">
      <c r="A32" t="s">
        <v>42</v>
      </c>
      <c r="B32" t="s">
        <v>46</v>
      </c>
      <c r="C32" t="s">
        <v>24</v>
      </c>
      <c r="D32">
        <v>7.8242573207387995E-3</v>
      </c>
      <c r="E32">
        <v>0.58729261236643204</v>
      </c>
      <c r="F32" t="s">
        <v>32</v>
      </c>
      <c r="G32">
        <v>1.7921287990899398E-2</v>
      </c>
      <c r="H32" t="s">
        <v>39</v>
      </c>
      <c r="I32" t="b">
        <v>0</v>
      </c>
      <c r="J32">
        <v>257.34380746685201</v>
      </c>
      <c r="K32">
        <v>257.66813179117702</v>
      </c>
      <c r="L32">
        <v>19.463151470315001</v>
      </c>
      <c r="M32" t="s">
        <v>26</v>
      </c>
      <c r="N32" t="s">
        <v>26</v>
      </c>
      <c r="O32" t="s">
        <v>47</v>
      </c>
      <c r="P32">
        <f>-0.0462448989120509 - 0.0820874748938496</f>
        <v>-0.12833237380590051</v>
      </c>
      <c r="Q32" t="s">
        <v>31</v>
      </c>
      <c r="R32" t="s">
        <v>40</v>
      </c>
      <c r="S32" t="s">
        <v>26</v>
      </c>
      <c r="T32" t="s">
        <v>41</v>
      </c>
      <c r="U32">
        <v>3.47374847450607</v>
      </c>
      <c r="V32">
        <v>3.2737850460688903E-2</v>
      </c>
      <c r="W32" t="s">
        <v>29</v>
      </c>
      <c r="X32" t="s">
        <v>30</v>
      </c>
    </row>
    <row r="33" spans="1:24" x14ac:dyDescent="0.2">
      <c r="A33" t="s">
        <v>42</v>
      </c>
      <c r="B33" t="s">
        <v>46</v>
      </c>
      <c r="C33" t="s">
        <v>24</v>
      </c>
      <c r="D33">
        <v>7.8030539128761001E-3</v>
      </c>
      <c r="E33">
        <v>0.58780147676483097</v>
      </c>
      <c r="F33" t="s">
        <v>32</v>
      </c>
      <c r="G33">
        <v>2.0075997126143202E-2</v>
      </c>
      <c r="H33" t="s">
        <v>33</v>
      </c>
      <c r="I33" t="b">
        <v>0</v>
      </c>
      <c r="J33">
        <v>254.84191594619901</v>
      </c>
      <c r="K33">
        <v>255.16624027052299</v>
      </c>
      <c r="L33">
        <v>16.961259949660899</v>
      </c>
      <c r="M33" t="s">
        <v>26</v>
      </c>
      <c r="N33" t="s">
        <v>26</v>
      </c>
      <c r="O33" t="s">
        <v>47</v>
      </c>
      <c r="P33">
        <f>-0.0519033721995677 - 0.0920553664518541</f>
        <v>-0.14395873865142178</v>
      </c>
      <c r="Q33" t="s">
        <v>31</v>
      </c>
      <c r="R33" t="s">
        <v>34</v>
      </c>
      <c r="S33" t="s">
        <v>35</v>
      </c>
      <c r="T33" t="s">
        <v>54</v>
      </c>
      <c r="U33">
        <v>3.4348343690107299</v>
      </c>
      <c r="V33">
        <v>3.6724168023321901E-2</v>
      </c>
      <c r="W33" t="s">
        <v>29</v>
      </c>
      <c r="X33" t="s">
        <v>30</v>
      </c>
    </row>
    <row r="34" spans="1:24" x14ac:dyDescent="0.2">
      <c r="A34" t="s">
        <v>42</v>
      </c>
      <c r="B34" t="s">
        <v>49</v>
      </c>
      <c r="C34" t="s">
        <v>24</v>
      </c>
      <c r="D34">
        <v>6.0570673943959995E-4</v>
      </c>
      <c r="E34">
        <v>0.88017984742519095</v>
      </c>
      <c r="F34" t="s">
        <v>32</v>
      </c>
      <c r="G34">
        <v>-2.8809166616598002E-3</v>
      </c>
      <c r="H34" t="s">
        <v>36</v>
      </c>
      <c r="I34" t="b">
        <v>0</v>
      </c>
      <c r="J34">
        <v>257.63377295386903</v>
      </c>
      <c r="K34">
        <v>257.95809727819397</v>
      </c>
      <c r="L34">
        <v>19.751518996500899</v>
      </c>
      <c r="M34" t="s">
        <v>26</v>
      </c>
      <c r="N34" t="s">
        <v>26</v>
      </c>
      <c r="O34" t="s">
        <v>50</v>
      </c>
      <c r="P34">
        <f>-0.0400885629569 - 0.0343267296335803</f>
        <v>-7.4415292590480298E-2</v>
      </c>
      <c r="Q34" t="s">
        <v>31</v>
      </c>
      <c r="R34" t="s">
        <v>37</v>
      </c>
      <c r="S34" t="s">
        <v>38</v>
      </c>
      <c r="T34" t="s">
        <v>57</v>
      </c>
      <c r="U34">
        <v>3.8213307973304498</v>
      </c>
      <c r="V34">
        <v>1.89834930077756E-2</v>
      </c>
      <c r="W34" t="s">
        <v>29</v>
      </c>
      <c r="X34" t="s">
        <v>30</v>
      </c>
    </row>
    <row r="35" spans="1:24" x14ac:dyDescent="0.2">
      <c r="A35" t="s">
        <v>42</v>
      </c>
      <c r="B35" t="s">
        <v>49</v>
      </c>
      <c r="C35" t="s">
        <v>24</v>
      </c>
      <c r="D35">
        <v>6.0570673943959995E-4</v>
      </c>
      <c r="E35">
        <v>0.88017984742519095</v>
      </c>
      <c r="F35" t="s">
        <v>32</v>
      </c>
      <c r="G35">
        <v>-2.8809166616598002E-3</v>
      </c>
      <c r="H35" t="s">
        <v>39</v>
      </c>
      <c r="I35" t="b">
        <v>0</v>
      </c>
      <c r="J35">
        <v>257.63377295386903</v>
      </c>
      <c r="K35">
        <v>257.95809727819397</v>
      </c>
      <c r="L35">
        <v>19.751518996500899</v>
      </c>
      <c r="M35" t="s">
        <v>26</v>
      </c>
      <c r="N35" t="s">
        <v>26</v>
      </c>
      <c r="O35" t="s">
        <v>50</v>
      </c>
      <c r="P35">
        <f>-0.0400885629569 - 0.0343267296335803</f>
        <v>-7.4415292590480298E-2</v>
      </c>
      <c r="Q35" t="s">
        <v>31</v>
      </c>
      <c r="R35" t="s">
        <v>40</v>
      </c>
      <c r="S35" t="s">
        <v>26</v>
      </c>
      <c r="T35" t="s">
        <v>41</v>
      </c>
      <c r="U35">
        <v>3.8213307973304498</v>
      </c>
      <c r="V35">
        <v>1.89834930077756E-2</v>
      </c>
      <c r="W35" t="s">
        <v>29</v>
      </c>
      <c r="X35" t="s">
        <v>30</v>
      </c>
    </row>
    <row r="36" spans="1:24" x14ac:dyDescent="0.2">
      <c r="A36" t="s">
        <v>42</v>
      </c>
      <c r="B36" t="s">
        <v>49</v>
      </c>
      <c r="C36" t="s">
        <v>24</v>
      </c>
      <c r="D36">
        <v>6.0570673943959995E-4</v>
      </c>
      <c r="E36">
        <v>0.88017984742519095</v>
      </c>
      <c r="F36" t="s">
        <v>32</v>
      </c>
      <c r="G36">
        <v>-2.8809166616598002E-3</v>
      </c>
      <c r="H36" t="s">
        <v>36</v>
      </c>
      <c r="I36" t="b">
        <v>0</v>
      </c>
      <c r="J36">
        <v>257.63377295386903</v>
      </c>
      <c r="K36">
        <v>257.95809727819397</v>
      </c>
      <c r="L36">
        <v>19.751518996500899</v>
      </c>
      <c r="M36" t="s">
        <v>26</v>
      </c>
      <c r="N36" t="s">
        <v>26</v>
      </c>
      <c r="O36" t="s">
        <v>50</v>
      </c>
      <c r="P36">
        <f>-0.0400885629569 - 0.0343267296335803</f>
        <v>-7.4415292590480298E-2</v>
      </c>
      <c r="Q36" t="s">
        <v>31</v>
      </c>
      <c r="R36" t="s">
        <v>37</v>
      </c>
      <c r="S36" t="s">
        <v>38</v>
      </c>
      <c r="T36" t="s">
        <v>57</v>
      </c>
      <c r="U36">
        <v>3.8213307973304498</v>
      </c>
      <c r="V36">
        <v>1.89834930077756E-2</v>
      </c>
      <c r="W36" t="s">
        <v>29</v>
      </c>
      <c r="X36" t="s">
        <v>30</v>
      </c>
    </row>
    <row r="37" spans="1:24" x14ac:dyDescent="0.2">
      <c r="A37" t="s">
        <v>42</v>
      </c>
      <c r="B37" t="s">
        <v>43</v>
      </c>
      <c r="C37" t="s">
        <v>24</v>
      </c>
      <c r="D37">
        <v>3.355166547986E-3</v>
      </c>
      <c r="E37">
        <v>0.72257169758045003</v>
      </c>
      <c r="F37" t="s">
        <v>32</v>
      </c>
      <c r="G37">
        <v>-1.5911569054343301E-2</v>
      </c>
      <c r="H37" t="s">
        <v>33</v>
      </c>
      <c r="I37" t="b">
        <v>0</v>
      </c>
      <c r="J37">
        <v>255.02059939685799</v>
      </c>
      <c r="K37">
        <v>255.34492372118299</v>
      </c>
      <c r="L37">
        <v>17.256653508281001</v>
      </c>
      <c r="M37" t="s">
        <v>26</v>
      </c>
      <c r="N37" t="s">
        <v>26</v>
      </c>
      <c r="O37" t="s">
        <v>44</v>
      </c>
      <c r="P37">
        <f>-0.103106341636557 - 0.0712832035278701</f>
        <v>-0.17438954516442712</v>
      </c>
      <c r="Q37" t="s">
        <v>31</v>
      </c>
      <c r="R37" t="s">
        <v>34</v>
      </c>
      <c r="S37" t="s">
        <v>35</v>
      </c>
      <c r="T37" t="s">
        <v>52</v>
      </c>
      <c r="U37">
        <v>3.79206580146522</v>
      </c>
      <c r="V37">
        <v>4.4487128868476201E-2</v>
      </c>
      <c r="W37" t="s">
        <v>29</v>
      </c>
      <c r="X37" t="s">
        <v>30</v>
      </c>
    </row>
    <row r="38" spans="1:24" x14ac:dyDescent="0.2">
      <c r="A38" t="s">
        <v>42</v>
      </c>
      <c r="B38" t="s">
        <v>46</v>
      </c>
      <c r="C38" t="s">
        <v>24</v>
      </c>
      <c r="D38">
        <v>7.8242573207387995E-3</v>
      </c>
      <c r="E38">
        <v>0.58729261236643204</v>
      </c>
      <c r="F38" t="s">
        <v>32</v>
      </c>
      <c r="G38">
        <v>1.7921287990899398E-2</v>
      </c>
      <c r="H38" t="s">
        <v>36</v>
      </c>
      <c r="I38" t="b">
        <v>0</v>
      </c>
      <c r="J38">
        <v>257.34380746685201</v>
      </c>
      <c r="K38">
        <v>257.66813179117702</v>
      </c>
      <c r="L38">
        <v>19.463151470315001</v>
      </c>
      <c r="M38" t="s">
        <v>26</v>
      </c>
      <c r="N38" t="s">
        <v>26</v>
      </c>
      <c r="O38" t="s">
        <v>47</v>
      </c>
      <c r="P38">
        <f>-0.0462448989120509 - 0.0820874748938496</f>
        <v>-0.12833237380590051</v>
      </c>
      <c r="Q38" t="s">
        <v>31</v>
      </c>
      <c r="R38" t="s">
        <v>37</v>
      </c>
      <c r="S38" t="s">
        <v>38</v>
      </c>
      <c r="T38" t="s">
        <v>56</v>
      </c>
      <c r="U38">
        <v>3.47374847450607</v>
      </c>
      <c r="V38">
        <v>3.2737850460688903E-2</v>
      </c>
      <c r="W38" t="s">
        <v>29</v>
      </c>
      <c r="X38" t="s">
        <v>30</v>
      </c>
    </row>
    <row r="39" spans="1:24" x14ac:dyDescent="0.2">
      <c r="A39" t="s">
        <v>42</v>
      </c>
      <c r="B39" t="s">
        <v>43</v>
      </c>
      <c r="C39" t="s">
        <v>24</v>
      </c>
      <c r="D39">
        <v>3.9868053209189003E-3</v>
      </c>
      <c r="E39">
        <v>0.69870935102070797</v>
      </c>
      <c r="F39" t="s">
        <v>32</v>
      </c>
      <c r="G39">
        <v>-1.38534942537431E-2</v>
      </c>
      <c r="H39" t="s">
        <v>39</v>
      </c>
      <c r="I39" t="b">
        <v>0</v>
      </c>
      <c r="J39">
        <v>257.49821761140299</v>
      </c>
      <c r="K39">
        <v>257.822541935728</v>
      </c>
      <c r="L39">
        <v>19.734271722826001</v>
      </c>
      <c r="M39" t="s">
        <v>26</v>
      </c>
      <c r="N39" t="s">
        <v>26</v>
      </c>
      <c r="O39" t="s">
        <v>44</v>
      </c>
      <c r="P39">
        <f>-0.0834750354981105 - 0.0557680469906243</f>
        <v>-0.13924308248873479</v>
      </c>
      <c r="Q39" t="s">
        <v>31</v>
      </c>
      <c r="R39" t="s">
        <v>40</v>
      </c>
      <c r="S39" t="s">
        <v>26</v>
      </c>
      <c r="T39" t="s">
        <v>41</v>
      </c>
      <c r="U39">
        <v>3.7903352551953802</v>
      </c>
      <c r="V39">
        <v>3.5521194512432297E-2</v>
      </c>
      <c r="W39" t="s">
        <v>29</v>
      </c>
      <c r="X39" t="s">
        <v>30</v>
      </c>
    </row>
    <row r="40" spans="1:24" x14ac:dyDescent="0.2">
      <c r="A40" t="s">
        <v>42</v>
      </c>
      <c r="B40" t="s">
        <v>43</v>
      </c>
      <c r="C40" t="s">
        <v>24</v>
      </c>
      <c r="D40">
        <v>3.355166547986E-3</v>
      </c>
      <c r="E40">
        <v>0.72257169758045003</v>
      </c>
      <c r="F40" t="s">
        <v>32</v>
      </c>
      <c r="G40">
        <v>-1.5911569054343301E-2</v>
      </c>
      <c r="H40" t="s">
        <v>33</v>
      </c>
      <c r="I40" t="b">
        <v>0</v>
      </c>
      <c r="J40">
        <v>255.02059939685799</v>
      </c>
      <c r="K40">
        <v>255.34492372118299</v>
      </c>
      <c r="L40">
        <v>17.256653508281001</v>
      </c>
      <c r="M40" t="s">
        <v>26</v>
      </c>
      <c r="N40" t="s">
        <v>26</v>
      </c>
      <c r="O40" t="s">
        <v>44</v>
      </c>
      <c r="P40">
        <f>-0.103106341636557 - 0.0712832035278701</f>
        <v>-0.17438954516442712</v>
      </c>
      <c r="Q40" t="s">
        <v>31</v>
      </c>
      <c r="R40" t="s">
        <v>34</v>
      </c>
      <c r="S40" t="s">
        <v>35</v>
      </c>
      <c r="T40" t="s">
        <v>52</v>
      </c>
      <c r="U40">
        <v>3.79206580146522</v>
      </c>
      <c r="V40">
        <v>4.4487128868476201E-2</v>
      </c>
      <c r="W40" t="s">
        <v>29</v>
      </c>
      <c r="X40" t="s">
        <v>30</v>
      </c>
    </row>
    <row r="41" spans="1:24" x14ac:dyDescent="0.2">
      <c r="A41" t="s">
        <v>42</v>
      </c>
      <c r="B41" t="s">
        <v>49</v>
      </c>
      <c r="C41" t="s">
        <v>24</v>
      </c>
      <c r="D41">
        <v>6.0570673943959995E-4</v>
      </c>
      <c r="E41">
        <v>0.88017984742519095</v>
      </c>
      <c r="F41" t="s">
        <v>32</v>
      </c>
      <c r="G41">
        <v>-2.8809166616598002E-3</v>
      </c>
      <c r="H41" t="s">
        <v>39</v>
      </c>
      <c r="I41" t="b">
        <v>0</v>
      </c>
      <c r="J41">
        <v>257.63377295386903</v>
      </c>
      <c r="K41">
        <v>257.95809727819397</v>
      </c>
      <c r="L41">
        <v>19.751518996500899</v>
      </c>
      <c r="M41" t="s">
        <v>26</v>
      </c>
      <c r="N41" t="s">
        <v>26</v>
      </c>
      <c r="O41" t="s">
        <v>50</v>
      </c>
      <c r="P41">
        <f>-0.0400885629569 - 0.0343267296335803</f>
        <v>-7.4415292590480298E-2</v>
      </c>
      <c r="Q41" t="s">
        <v>31</v>
      </c>
      <c r="R41" t="s">
        <v>40</v>
      </c>
      <c r="S41" t="s">
        <v>26</v>
      </c>
      <c r="T41" t="s">
        <v>41</v>
      </c>
      <c r="U41">
        <v>3.8213307973304498</v>
      </c>
      <c r="V41">
        <v>1.89834930077756E-2</v>
      </c>
      <c r="W41" t="s">
        <v>29</v>
      </c>
      <c r="X41" t="s">
        <v>30</v>
      </c>
    </row>
    <row r="42" spans="1:24" x14ac:dyDescent="0.2">
      <c r="A42" t="s">
        <v>42</v>
      </c>
      <c r="B42" t="s">
        <v>43</v>
      </c>
      <c r="C42" t="s">
        <v>24</v>
      </c>
      <c r="D42">
        <v>3.9868053209189003E-3</v>
      </c>
      <c r="E42">
        <v>0.69870935102070797</v>
      </c>
      <c r="F42" t="s">
        <v>32</v>
      </c>
      <c r="G42">
        <v>-1.38534942537431E-2</v>
      </c>
      <c r="H42" t="s">
        <v>36</v>
      </c>
      <c r="I42" t="b">
        <v>0</v>
      </c>
      <c r="J42">
        <v>257.49821761140299</v>
      </c>
      <c r="K42">
        <v>257.822541935728</v>
      </c>
      <c r="L42">
        <v>19.734271722826001</v>
      </c>
      <c r="M42" t="s">
        <v>26</v>
      </c>
      <c r="N42" t="s">
        <v>26</v>
      </c>
      <c r="O42" t="s">
        <v>44</v>
      </c>
      <c r="P42">
        <f>-0.0834750354981105 - 0.0557680469906243</f>
        <v>-0.13924308248873479</v>
      </c>
      <c r="Q42" t="s">
        <v>31</v>
      </c>
      <c r="R42" t="s">
        <v>37</v>
      </c>
      <c r="S42" t="s">
        <v>38</v>
      </c>
      <c r="T42" t="s">
        <v>53</v>
      </c>
      <c r="U42">
        <v>3.7903352551953802</v>
      </c>
      <c r="V42">
        <v>3.5521194512432297E-2</v>
      </c>
      <c r="W42" t="s">
        <v>29</v>
      </c>
      <c r="X42" t="s">
        <v>30</v>
      </c>
    </row>
    <row r="43" spans="1:24" x14ac:dyDescent="0.2">
      <c r="A43" t="s">
        <v>42</v>
      </c>
      <c r="B43" t="s">
        <v>49</v>
      </c>
      <c r="C43" t="s">
        <v>24</v>
      </c>
      <c r="D43">
        <v>6.0570673943959995E-4</v>
      </c>
      <c r="E43">
        <v>0.88017984742519095</v>
      </c>
      <c r="F43" t="s">
        <v>32</v>
      </c>
      <c r="G43">
        <v>-2.8809166616598002E-3</v>
      </c>
      <c r="H43" t="s">
        <v>36</v>
      </c>
      <c r="I43" t="b">
        <v>0</v>
      </c>
      <c r="J43">
        <v>257.63377295386903</v>
      </c>
      <c r="K43">
        <v>257.95809727819397</v>
      </c>
      <c r="L43">
        <v>19.751518996500899</v>
      </c>
      <c r="M43" t="s">
        <v>26</v>
      </c>
      <c r="N43" t="s">
        <v>26</v>
      </c>
      <c r="O43" t="s">
        <v>50</v>
      </c>
      <c r="P43">
        <f>-0.0400885629569 - 0.0343267296335803</f>
        <v>-7.4415292590480298E-2</v>
      </c>
      <c r="Q43" t="s">
        <v>31</v>
      </c>
      <c r="R43" t="s">
        <v>37</v>
      </c>
      <c r="S43" t="s">
        <v>38</v>
      </c>
      <c r="T43" t="s">
        <v>57</v>
      </c>
      <c r="U43">
        <v>3.8213307973304498</v>
      </c>
      <c r="V43">
        <v>1.89834930077756E-2</v>
      </c>
      <c r="W43" t="s">
        <v>29</v>
      </c>
      <c r="X43" t="s">
        <v>30</v>
      </c>
    </row>
    <row r="44" spans="1:24" x14ac:dyDescent="0.2">
      <c r="A44" t="s">
        <v>42</v>
      </c>
      <c r="B44" t="s">
        <v>46</v>
      </c>
      <c r="C44" t="s">
        <v>24</v>
      </c>
      <c r="D44">
        <v>7.8030539128761001E-3</v>
      </c>
      <c r="E44">
        <v>0.58780147676483097</v>
      </c>
      <c r="F44" t="s">
        <v>32</v>
      </c>
      <c r="G44">
        <v>2.0075997126143202E-2</v>
      </c>
      <c r="H44" t="s">
        <v>33</v>
      </c>
      <c r="I44" t="b">
        <v>0</v>
      </c>
      <c r="J44">
        <v>254.84191594619901</v>
      </c>
      <c r="K44">
        <v>255.16624027052299</v>
      </c>
      <c r="L44">
        <v>16.961259949660899</v>
      </c>
      <c r="M44" t="s">
        <v>26</v>
      </c>
      <c r="N44" t="s">
        <v>26</v>
      </c>
      <c r="O44" t="s">
        <v>47</v>
      </c>
      <c r="P44">
        <f>-0.0519033721995677 - 0.0920553664518541</f>
        <v>-0.14395873865142178</v>
      </c>
      <c r="Q44" t="s">
        <v>31</v>
      </c>
      <c r="R44" t="s">
        <v>34</v>
      </c>
      <c r="S44" t="s">
        <v>35</v>
      </c>
      <c r="T44" t="s">
        <v>54</v>
      </c>
      <c r="U44">
        <v>3.4348343690107299</v>
      </c>
      <c r="V44">
        <v>3.6724168023321901E-2</v>
      </c>
      <c r="W44" t="s">
        <v>29</v>
      </c>
      <c r="X44" t="s">
        <v>30</v>
      </c>
    </row>
    <row r="45" spans="1:24" x14ac:dyDescent="0.2">
      <c r="A45" t="s">
        <v>42</v>
      </c>
      <c r="B45" t="s">
        <v>46</v>
      </c>
      <c r="C45" t="s">
        <v>24</v>
      </c>
      <c r="D45">
        <v>7.8242573207387995E-3</v>
      </c>
      <c r="E45">
        <v>0.58729261236643204</v>
      </c>
      <c r="F45" t="s">
        <v>32</v>
      </c>
      <c r="G45">
        <v>1.7921287990899398E-2</v>
      </c>
      <c r="H45" t="s">
        <v>39</v>
      </c>
      <c r="I45" t="b">
        <v>0</v>
      </c>
      <c r="J45">
        <v>257.34380746685201</v>
      </c>
      <c r="K45">
        <v>257.66813179117702</v>
      </c>
      <c r="L45">
        <v>19.463151470315001</v>
      </c>
      <c r="M45" t="s">
        <v>26</v>
      </c>
      <c r="N45" t="s">
        <v>26</v>
      </c>
      <c r="O45" t="s">
        <v>47</v>
      </c>
      <c r="P45">
        <f>-0.0462448989120509 - 0.0820874748938496</f>
        <v>-0.12833237380590051</v>
      </c>
      <c r="Q45" t="s">
        <v>31</v>
      </c>
      <c r="R45" t="s">
        <v>40</v>
      </c>
      <c r="S45" t="s">
        <v>26</v>
      </c>
      <c r="T45" t="s">
        <v>41</v>
      </c>
      <c r="U45">
        <v>3.47374847450607</v>
      </c>
      <c r="V45">
        <v>3.2737850460688903E-2</v>
      </c>
      <c r="W45" t="s">
        <v>29</v>
      </c>
      <c r="X45" t="s">
        <v>30</v>
      </c>
    </row>
    <row r="46" spans="1:24" x14ac:dyDescent="0.2">
      <c r="A46" t="s">
        <v>42</v>
      </c>
      <c r="B46" t="s">
        <v>43</v>
      </c>
      <c r="C46" t="s">
        <v>24</v>
      </c>
      <c r="D46">
        <v>3.9868053209189003E-3</v>
      </c>
      <c r="E46">
        <v>0.69870935102070797</v>
      </c>
      <c r="F46" t="s">
        <v>32</v>
      </c>
      <c r="G46">
        <v>-1.38534942537431E-2</v>
      </c>
      <c r="H46" t="s">
        <v>39</v>
      </c>
      <c r="I46" t="b">
        <v>0</v>
      </c>
      <c r="J46">
        <v>257.49821761140299</v>
      </c>
      <c r="K46">
        <v>257.822541935728</v>
      </c>
      <c r="L46">
        <v>19.734271722826001</v>
      </c>
      <c r="M46" t="s">
        <v>26</v>
      </c>
      <c r="N46" t="s">
        <v>26</v>
      </c>
      <c r="O46" t="s">
        <v>44</v>
      </c>
      <c r="P46">
        <f>-0.0834750354981105 - 0.0557680469906243</f>
        <v>-0.13924308248873479</v>
      </c>
      <c r="Q46" t="s">
        <v>31</v>
      </c>
      <c r="R46" t="s">
        <v>40</v>
      </c>
      <c r="S46" t="s">
        <v>26</v>
      </c>
      <c r="T46" t="s">
        <v>41</v>
      </c>
      <c r="U46">
        <v>3.7903352551953802</v>
      </c>
      <c r="V46">
        <v>3.5521194512432297E-2</v>
      </c>
      <c r="W46" t="s">
        <v>29</v>
      </c>
      <c r="X46" t="s">
        <v>30</v>
      </c>
    </row>
    <row r="47" spans="1:24" x14ac:dyDescent="0.2">
      <c r="A47" t="s">
        <v>42</v>
      </c>
      <c r="B47" t="s">
        <v>43</v>
      </c>
      <c r="C47" t="s">
        <v>24</v>
      </c>
      <c r="D47">
        <v>3.9868053209189003E-3</v>
      </c>
      <c r="E47">
        <v>0.69870935102070797</v>
      </c>
      <c r="F47" t="s">
        <v>32</v>
      </c>
      <c r="G47">
        <v>-1.38534942537431E-2</v>
      </c>
      <c r="H47" t="s">
        <v>36</v>
      </c>
      <c r="I47" t="b">
        <v>0</v>
      </c>
      <c r="J47">
        <v>257.49821761140299</v>
      </c>
      <c r="K47">
        <v>257.822541935728</v>
      </c>
      <c r="L47">
        <v>19.734271722826001</v>
      </c>
      <c r="M47" t="s">
        <v>26</v>
      </c>
      <c r="N47" t="s">
        <v>26</v>
      </c>
      <c r="O47" t="s">
        <v>44</v>
      </c>
      <c r="P47">
        <f>-0.0834750354981105 - 0.0557680469906243</f>
        <v>-0.13924308248873479</v>
      </c>
      <c r="Q47" t="s">
        <v>31</v>
      </c>
      <c r="R47" t="s">
        <v>37</v>
      </c>
      <c r="S47" t="s">
        <v>38</v>
      </c>
      <c r="T47" t="s">
        <v>53</v>
      </c>
      <c r="U47">
        <v>3.7903352551953802</v>
      </c>
      <c r="V47">
        <v>3.5521194512432297E-2</v>
      </c>
      <c r="W47" t="s">
        <v>29</v>
      </c>
      <c r="X47" t="s">
        <v>30</v>
      </c>
    </row>
    <row r="48" spans="1:24" x14ac:dyDescent="0.2">
      <c r="A48" t="s">
        <v>42</v>
      </c>
      <c r="B48" t="s">
        <v>46</v>
      </c>
      <c r="C48" t="s">
        <v>24</v>
      </c>
      <c r="D48">
        <v>7.8242573207387995E-3</v>
      </c>
      <c r="E48">
        <v>0.58729261236643204</v>
      </c>
      <c r="F48" t="s">
        <v>32</v>
      </c>
      <c r="G48">
        <v>1.7921287990899398E-2</v>
      </c>
      <c r="H48" t="s">
        <v>39</v>
      </c>
      <c r="I48" t="b">
        <v>0</v>
      </c>
      <c r="J48">
        <v>257.34380746685201</v>
      </c>
      <c r="K48">
        <v>257.66813179117702</v>
      </c>
      <c r="L48">
        <v>19.463151470315001</v>
      </c>
      <c r="M48" t="s">
        <v>26</v>
      </c>
      <c r="N48" t="s">
        <v>26</v>
      </c>
      <c r="O48" t="s">
        <v>47</v>
      </c>
      <c r="P48">
        <f>-0.0462448989120509 - 0.0820874748938496</f>
        <v>-0.12833237380590051</v>
      </c>
      <c r="Q48" t="s">
        <v>31</v>
      </c>
      <c r="R48" t="s">
        <v>40</v>
      </c>
      <c r="S48" t="s">
        <v>26</v>
      </c>
      <c r="T48" t="s">
        <v>41</v>
      </c>
      <c r="U48">
        <v>3.47374847450607</v>
      </c>
      <c r="V48">
        <v>3.2737850460688903E-2</v>
      </c>
      <c r="W48" t="s">
        <v>29</v>
      </c>
      <c r="X48" t="s">
        <v>30</v>
      </c>
    </row>
    <row r="49" spans="1:24" x14ac:dyDescent="0.2">
      <c r="A49" t="s">
        <v>42</v>
      </c>
      <c r="B49" t="s">
        <v>49</v>
      </c>
      <c r="C49" t="s">
        <v>24</v>
      </c>
      <c r="D49">
        <v>1.2476274397582E-3</v>
      </c>
      <c r="E49">
        <v>0.82869306890454197</v>
      </c>
      <c r="F49" t="s">
        <v>32</v>
      </c>
      <c r="G49">
        <v>-2.6477289179746002E-3</v>
      </c>
      <c r="H49" t="s">
        <v>33</v>
      </c>
      <c r="I49" t="b">
        <v>0</v>
      </c>
      <c r="J49">
        <v>255.10521560335201</v>
      </c>
      <c r="K49">
        <v>255.42953992767599</v>
      </c>
      <c r="L49">
        <v>17.222961645982899</v>
      </c>
      <c r="M49" t="s">
        <v>26</v>
      </c>
      <c r="N49" t="s">
        <v>26</v>
      </c>
      <c r="O49" t="s">
        <v>50</v>
      </c>
      <c r="P49">
        <f>-0.0264667684304154 - 0.021171310594466</f>
        <v>-4.7638079024881402E-2</v>
      </c>
      <c r="Q49" t="s">
        <v>31</v>
      </c>
      <c r="R49" t="s">
        <v>34</v>
      </c>
      <c r="S49" t="s">
        <v>35</v>
      </c>
      <c r="T49" t="s">
        <v>55</v>
      </c>
      <c r="U49">
        <v>3.8161619314823598</v>
      </c>
      <c r="V49">
        <v>1.2152571179816701E-2</v>
      </c>
      <c r="W49" t="s">
        <v>29</v>
      </c>
      <c r="X49" t="s">
        <v>30</v>
      </c>
    </row>
    <row r="50" spans="1:24" x14ac:dyDescent="0.2">
      <c r="A50" t="s">
        <v>42</v>
      </c>
      <c r="B50" t="s">
        <v>43</v>
      </c>
      <c r="C50" t="s">
        <v>24</v>
      </c>
      <c r="D50">
        <v>3.355166547986E-3</v>
      </c>
      <c r="E50">
        <v>0.72257169758045003</v>
      </c>
      <c r="F50" t="s">
        <v>32</v>
      </c>
      <c r="G50">
        <v>-1.5911569054343301E-2</v>
      </c>
      <c r="H50" t="s">
        <v>33</v>
      </c>
      <c r="I50" t="b">
        <v>0</v>
      </c>
      <c r="J50">
        <v>255.02059939685799</v>
      </c>
      <c r="K50">
        <v>255.34492372118299</v>
      </c>
      <c r="L50">
        <v>17.256653508281001</v>
      </c>
      <c r="M50" t="s">
        <v>26</v>
      </c>
      <c r="N50" t="s">
        <v>26</v>
      </c>
      <c r="O50" t="s">
        <v>44</v>
      </c>
      <c r="P50">
        <f>-0.103106341636557 - 0.0712832035278701</f>
        <v>-0.17438954516442712</v>
      </c>
      <c r="Q50" t="s">
        <v>31</v>
      </c>
      <c r="R50" t="s">
        <v>34</v>
      </c>
      <c r="S50" t="s">
        <v>35</v>
      </c>
      <c r="T50" t="s">
        <v>52</v>
      </c>
      <c r="U50">
        <v>3.79206580146522</v>
      </c>
      <c r="V50">
        <v>4.4487128868476201E-2</v>
      </c>
      <c r="W50" t="s">
        <v>29</v>
      </c>
      <c r="X50" t="s">
        <v>30</v>
      </c>
    </row>
    <row r="51" spans="1:24" x14ac:dyDescent="0.2">
      <c r="A51" t="s">
        <v>42</v>
      </c>
      <c r="B51" t="s">
        <v>49</v>
      </c>
      <c r="C51" t="s">
        <v>24</v>
      </c>
      <c r="D51">
        <v>6.0570673943959995E-4</v>
      </c>
      <c r="E51">
        <v>0.88017984742519095</v>
      </c>
      <c r="F51" t="s">
        <v>32</v>
      </c>
      <c r="G51">
        <v>-2.8809166616598002E-3</v>
      </c>
      <c r="H51" t="s">
        <v>36</v>
      </c>
      <c r="I51" t="b">
        <v>0</v>
      </c>
      <c r="J51">
        <v>257.63377295386903</v>
      </c>
      <c r="K51">
        <v>257.95809727819397</v>
      </c>
      <c r="L51">
        <v>19.751518996500899</v>
      </c>
      <c r="M51" t="s">
        <v>26</v>
      </c>
      <c r="N51" t="s">
        <v>26</v>
      </c>
      <c r="O51" t="s">
        <v>50</v>
      </c>
      <c r="P51">
        <f>-0.0400885629569 - 0.0343267296335803</f>
        <v>-7.4415292590480298E-2</v>
      </c>
      <c r="Q51" t="s">
        <v>31</v>
      </c>
      <c r="R51" t="s">
        <v>37</v>
      </c>
      <c r="S51" t="s">
        <v>38</v>
      </c>
      <c r="T51" t="s">
        <v>57</v>
      </c>
      <c r="U51">
        <v>3.8213307973304498</v>
      </c>
      <c r="V51">
        <v>1.89834930077756E-2</v>
      </c>
      <c r="W51" t="s">
        <v>29</v>
      </c>
      <c r="X51" t="s">
        <v>30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2024-11-05T10:26:42Z</dcterms:modified>
</cp:coreProperties>
</file>