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space\Dematic\"/>
    </mc:Choice>
  </mc:AlternateContent>
  <xr:revisionPtr revIDLastSave="0" documentId="13_ncr:1_{8D515A85-8EBC-48CD-9D61-C4F28E454F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2" i="1"/>
  <c r="J66" i="1"/>
  <c r="K66" i="1" s="1"/>
  <c r="G66" i="1"/>
  <c r="J65" i="1"/>
  <c r="K65" i="1" s="1"/>
  <c r="G65" i="1"/>
  <c r="J64" i="1"/>
  <c r="K64" i="1" s="1"/>
  <c r="G64" i="1"/>
  <c r="J63" i="1"/>
  <c r="K63" i="1" s="1"/>
  <c r="G63" i="1"/>
  <c r="J62" i="1"/>
  <c r="K62" i="1" s="1"/>
  <c r="G62" i="1"/>
  <c r="J61" i="1"/>
  <c r="K61" i="1" s="1"/>
  <c r="G61" i="1"/>
  <c r="J60" i="1"/>
  <c r="K60" i="1" s="1"/>
  <c r="G60" i="1"/>
  <c r="J59" i="1"/>
  <c r="K59" i="1" s="1"/>
  <c r="G59" i="1"/>
  <c r="J58" i="1"/>
  <c r="K58" i="1" s="1"/>
  <c r="G58" i="1"/>
  <c r="J57" i="1"/>
  <c r="K57" i="1"/>
  <c r="G57" i="1"/>
  <c r="J56" i="1"/>
  <c r="K56" i="1"/>
  <c r="G56" i="1"/>
  <c r="J55" i="1"/>
  <c r="K55" i="1" s="1"/>
  <c r="G55" i="1"/>
  <c r="J54" i="1"/>
  <c r="K54" i="1" s="1"/>
  <c r="G54" i="1"/>
  <c r="J53" i="1"/>
  <c r="K53" i="1" s="1"/>
  <c r="G53" i="1"/>
  <c r="J52" i="1"/>
  <c r="K52" i="1" s="1"/>
  <c r="G52" i="1"/>
  <c r="J51" i="1"/>
  <c r="K51" i="1" s="1"/>
  <c r="G51" i="1"/>
  <c r="J50" i="1"/>
  <c r="K50" i="1"/>
  <c r="G50" i="1"/>
  <c r="J49" i="1"/>
  <c r="K49" i="1" s="1"/>
  <c r="G49" i="1"/>
  <c r="J48" i="1"/>
  <c r="K48" i="1" s="1"/>
  <c r="G48" i="1"/>
  <c r="J47" i="1"/>
  <c r="K47" i="1"/>
  <c r="G47" i="1"/>
  <c r="J46" i="1"/>
  <c r="K46" i="1" s="1"/>
  <c r="G46" i="1"/>
  <c r="J45" i="1"/>
  <c r="K45" i="1" s="1"/>
  <c r="G45" i="1"/>
  <c r="J44" i="1"/>
  <c r="K44" i="1"/>
  <c r="G44" i="1"/>
  <c r="J43" i="1"/>
  <c r="K43" i="1" s="1"/>
  <c r="G43" i="1"/>
  <c r="J42" i="1"/>
  <c r="K42" i="1"/>
  <c r="G42" i="1"/>
  <c r="J41" i="1"/>
  <c r="K41" i="1" s="1"/>
  <c r="G41" i="1"/>
  <c r="J40" i="1"/>
  <c r="K40" i="1" s="1"/>
  <c r="G40" i="1"/>
  <c r="J39" i="1"/>
  <c r="K39" i="1" s="1"/>
  <c r="G39" i="1"/>
  <c r="J38" i="1"/>
  <c r="K38" i="1" s="1"/>
  <c r="G38" i="1"/>
  <c r="J37" i="1"/>
  <c r="K37" i="1" s="1"/>
  <c r="G37" i="1"/>
  <c r="J36" i="1"/>
  <c r="G36" i="1"/>
  <c r="J35" i="1"/>
  <c r="K35" i="1" s="1"/>
  <c r="G35" i="1"/>
  <c r="J34" i="1"/>
  <c r="K34" i="1" s="1"/>
  <c r="G34" i="1"/>
  <c r="J33" i="1"/>
  <c r="K33" i="1" s="1"/>
  <c r="G33" i="1"/>
  <c r="J32" i="1"/>
  <c r="K32" i="1" s="1"/>
  <c r="G32" i="1"/>
  <c r="J31" i="1"/>
  <c r="K31" i="1"/>
  <c r="G31" i="1"/>
  <c r="J30" i="1"/>
  <c r="K30" i="1"/>
  <c r="G30" i="1"/>
  <c r="J29" i="1"/>
  <c r="K29" i="1" s="1"/>
  <c r="G29" i="1"/>
  <c r="J28" i="1"/>
  <c r="K28" i="1" s="1"/>
  <c r="G28" i="1"/>
  <c r="J27" i="1"/>
  <c r="K27" i="1"/>
  <c r="G27" i="1"/>
  <c r="J26" i="1"/>
  <c r="K26" i="1" s="1"/>
  <c r="G26" i="1"/>
  <c r="J25" i="1"/>
  <c r="K25" i="1"/>
  <c r="G25" i="1"/>
  <c r="J24" i="1"/>
  <c r="K24" i="1"/>
  <c r="G24" i="1"/>
  <c r="J23" i="1"/>
  <c r="K23" i="1" s="1"/>
  <c r="G23" i="1"/>
  <c r="J22" i="1"/>
  <c r="K22" i="1"/>
  <c r="G22" i="1"/>
  <c r="J21" i="1"/>
  <c r="K21" i="1" s="1"/>
  <c r="G21" i="1"/>
  <c r="J20" i="1"/>
  <c r="K20" i="1" s="1"/>
  <c r="G20" i="1"/>
  <c r="J19" i="1"/>
  <c r="K19" i="1"/>
  <c r="G19" i="1"/>
  <c r="J18" i="1"/>
  <c r="K18" i="1" s="1"/>
  <c r="G18" i="1"/>
  <c r="J17" i="1"/>
  <c r="K17" i="1" s="1"/>
  <c r="G17" i="1"/>
  <c r="J16" i="1"/>
  <c r="K16" i="1"/>
  <c r="G16" i="1"/>
  <c r="J15" i="1"/>
  <c r="K15" i="1"/>
  <c r="G15" i="1"/>
  <c r="K36" i="1" l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2" i="1"/>
  <c r="R2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S21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J14" i="1"/>
  <c r="G14" i="1"/>
  <c r="J13" i="1"/>
  <c r="G13" i="1"/>
  <c r="G12" i="1"/>
  <c r="J12" i="1"/>
  <c r="J11" i="1"/>
  <c r="G11" i="1"/>
  <c r="G10" i="1"/>
  <c r="J10" i="1"/>
  <c r="G9" i="1"/>
  <c r="J9" i="1"/>
  <c r="G8" i="1"/>
  <c r="J8" i="1"/>
  <c r="G7" i="1"/>
  <c r="J7" i="1"/>
  <c r="G6" i="1"/>
  <c r="J6" i="1"/>
  <c r="J5" i="1"/>
  <c r="G5" i="1"/>
  <c r="J3" i="1"/>
  <c r="J4" i="1"/>
  <c r="J2" i="1"/>
  <c r="G3" i="1"/>
  <c r="G4" i="1"/>
  <c r="G2" i="1"/>
</calcChain>
</file>

<file path=xl/sharedStrings.xml><?xml version="1.0" encoding="utf-8"?>
<sst xmlns="http://schemas.openxmlformats.org/spreadsheetml/2006/main" count="148" uniqueCount="21">
  <si>
    <t>Vehicle</t>
  </si>
  <si>
    <t>Loaded</t>
  </si>
  <si>
    <t>Reach Pos Start</t>
  </si>
  <si>
    <t>Reach Pos End</t>
  </si>
  <si>
    <t>Time Start</t>
  </si>
  <si>
    <t>Time End</t>
  </si>
  <si>
    <t>Direction</t>
  </si>
  <si>
    <t>CMD</t>
  </si>
  <si>
    <t>Avg Speed Extend Unloaded</t>
  </si>
  <si>
    <t>Avg Speed Retract Unloaded</t>
  </si>
  <si>
    <t>Avg Speed Extend Loaded</t>
  </si>
  <si>
    <t>Avg Speed Retract Loaded</t>
  </si>
  <si>
    <t>Speed (mm/s)</t>
  </si>
  <si>
    <t>y</t>
  </si>
  <si>
    <t>e</t>
  </si>
  <si>
    <t>Dest</t>
  </si>
  <si>
    <t>Delta Time</t>
  </si>
  <si>
    <t>Delta Dist</t>
  </si>
  <si>
    <t>r</t>
  </si>
  <si>
    <t>n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</si>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</sst>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6"/>
  <sheetViews>
    <sheetView tabSelected="1" workbookViewId="0">
      <selection activeCell="S9" sqref="S9"/>
    </sheetView>
  </sheetViews>
  <sheetFormatPr defaultRowHeight="15" x14ac:dyDescent="0.25"/>
  <cols>
    <col min="1" max="1" width="7.7109375" bestFit="1" customWidth="1"/>
    <col min="2" max="2" width="7.42578125" bestFit="1" customWidth="1"/>
    <col min="3" max="3" width="9.140625" bestFit="1" customWidth="1"/>
    <col min="4" max="4" width="5.140625" bestFit="1" customWidth="1"/>
    <col min="5" max="5" width="10" bestFit="1" customWidth="1"/>
    <col min="6" max="6" width="9.140625" bestFit="1" customWidth="1"/>
    <col min="7" max="7" width="10.5703125" bestFit="1" customWidth="1"/>
    <col min="8" max="8" width="14.5703125" bestFit="1" customWidth="1"/>
    <col min="9" max="9" width="13.7109375" bestFit="1" customWidth="1"/>
    <col min="10" max="10" width="9.5703125" bestFit="1" customWidth="1"/>
    <col min="11" max="11" width="13.7109375" bestFit="1" customWidth="1"/>
    <col min="12" max="12" width="7" bestFit="1" customWidth="1"/>
    <col min="13" max="13" width="4.42578125" customWidth="1"/>
    <col min="14" max="14" width="7.7109375" bestFit="1" customWidth="1"/>
    <col min="15" max="15" width="26.42578125" bestFit="1" customWidth="1"/>
    <col min="16" max="16" width="26.5703125" bestFit="1" customWidth="1"/>
    <col min="17" max="17" width="24.140625" bestFit="1" customWidth="1"/>
    <col min="18" max="18" width="24.28515625" bestFit="1" customWidth="1"/>
  </cols>
  <sheetData>
    <row r="1" spans="1:19" x14ac:dyDescent="0.25">
      <c r="A1" t="s">
        <v>0</v>
      </c>
      <c r="B1" t="s">
        <v>1</v>
      </c>
      <c r="C1" t="s">
        <v>6</v>
      </c>
      <c r="D1" t="s">
        <v>7</v>
      </c>
      <c r="E1" t="s">
        <v>4</v>
      </c>
      <c r="F1" t="s">
        <v>5</v>
      </c>
      <c r="G1" t="s">
        <v>16</v>
      </c>
      <c r="H1" t="s">
        <v>2</v>
      </c>
      <c r="I1" t="s">
        <v>3</v>
      </c>
      <c r="J1" t="s">
        <v>17</v>
      </c>
      <c r="K1" t="s">
        <v>12</v>
      </c>
      <c r="L1" t="s">
        <v>15</v>
      </c>
      <c r="N1" t="s">
        <v>0</v>
      </c>
      <c r="O1" t="s">
        <v>8</v>
      </c>
      <c r="P1" t="s">
        <v>9</v>
      </c>
      <c r="Q1" t="s">
        <v>10</v>
      </c>
      <c r="R1" t="s">
        <v>11</v>
      </c>
      <c r="S1" t="s">
        <v>20</v>
      </c>
    </row>
    <row r="2" spans="1:19" x14ac:dyDescent="0.25">
      <c r="A2">
        <v>1</v>
      </c>
      <c r="B2" t="s">
        <v>13</v>
      </c>
      <c r="C2" t="s">
        <v>14</v>
      </c>
      <c r="D2">
        <v>40</v>
      </c>
      <c r="E2">
        <v>38.22</v>
      </c>
      <c r="F2">
        <v>39.82</v>
      </c>
      <c r="G2">
        <f>F2-E2</f>
        <v>1.6000000000000014</v>
      </c>
      <c r="H2">
        <v>0</v>
      </c>
      <c r="I2">
        <v>334.79</v>
      </c>
      <c r="J2">
        <f>I2-H2</f>
        <v>334.79</v>
      </c>
      <c r="K2">
        <f>ABS(J2/G2)</f>
        <v>209.24374999999984</v>
      </c>
      <c r="L2">
        <v>570</v>
      </c>
      <c r="N2">
        <v>1</v>
      </c>
      <c r="O2">
        <f>SUMIFS(K:K,A:A,N2,B:B,"n",C:C,"e")/COUNTIFS(A:A,N2,B:B,"n",C:C,"e")</f>
        <v>141.26618537284955</v>
      </c>
      <c r="P2">
        <f>SUMIFS(K:K,A:A,N2,B:B,"n",C:C,"r")/COUNTIFS(A:A,N2,B:B,"n",C:C,"r")</f>
        <v>257.11363636363603</v>
      </c>
      <c r="Q2">
        <f>SUMIFS(K:K,A:A,N2,B:B,"y",C:C,"e")/COUNTIFS(A:A,N2,B:B,"y",C:C,"e")</f>
        <v>197.38263888888866</v>
      </c>
      <c r="R2">
        <f>SUMIFS(K:K,A:A,N2,B:B,"y",C:C,"r")/COUNTIFS(A:A,N2,B:B,"y",C:C,"r")</f>
        <v>239.52666666666664</v>
      </c>
      <c r="S2">
        <f>COUNTIF(A:A, N2)</f>
        <v>10</v>
      </c>
    </row>
    <row r="3" spans="1:19" x14ac:dyDescent="0.25">
      <c r="A3">
        <v>1</v>
      </c>
      <c r="B3" t="s">
        <v>13</v>
      </c>
      <c r="C3" t="s">
        <v>14</v>
      </c>
      <c r="D3">
        <v>40</v>
      </c>
      <c r="E3">
        <v>11.02</v>
      </c>
      <c r="F3">
        <v>12.82</v>
      </c>
      <c r="G3">
        <f t="shared" ref="G3:G66" si="0">F3-E3</f>
        <v>1.8000000000000007</v>
      </c>
      <c r="H3">
        <v>0</v>
      </c>
      <c r="I3">
        <v>362.8</v>
      </c>
      <c r="J3">
        <f t="shared" ref="J3:J66" si="1">I3-H3</f>
        <v>362.8</v>
      </c>
      <c r="K3">
        <f t="shared" ref="K3:K66" si="2">ABS(J3/G3)</f>
        <v>201.55555555555549</v>
      </c>
      <c r="L3">
        <v>570</v>
      </c>
      <c r="N3">
        <v>2</v>
      </c>
      <c r="O3" t="e">
        <f t="shared" ref="O3:O14" si="3">SUMIFS(K:K,A:A,N3,B:B,"n",C:C,"e")/COUNTIFS(A:A,N3,B:B,"n",C:C,"e")</f>
        <v>#DIV/0!</v>
      </c>
      <c r="P3" t="e">
        <f t="shared" ref="P3:P14" si="4">SUMIFS(K:K,A:A,N3,B:B,"n",C:C,"r")/COUNTIFS(A:A,N3,B:B,"n",C:C,"r")</f>
        <v>#DIV/0!</v>
      </c>
      <c r="Q3" t="e">
        <f t="shared" ref="Q3:Q14" si="5">SUMIFS(K:K,A:A,N3,B:B,"y",C:C,"e")/COUNTIFS(A:A,N3,B:B,"y",C:C,"e")</f>
        <v>#DIV/0!</v>
      </c>
      <c r="R3" t="e">
        <f t="shared" ref="R3:R14" si="6">SUMIFS(K:K,A:A,N3,B:B,"y",C:C,"r")/COUNTIFS(A:A,N3,B:B,"y",C:C,"r")</f>
        <v>#DIV/0!</v>
      </c>
      <c r="S3">
        <f t="shared" ref="S3:S14" si="7">COUNTIF(A:A, N3)</f>
        <v>0</v>
      </c>
    </row>
    <row r="4" spans="1:19" x14ac:dyDescent="0.25">
      <c r="A4">
        <v>1</v>
      </c>
      <c r="B4" t="s">
        <v>13</v>
      </c>
      <c r="C4" t="s">
        <v>14</v>
      </c>
      <c r="D4">
        <v>40</v>
      </c>
      <c r="E4">
        <v>16.22</v>
      </c>
      <c r="F4">
        <v>17.420000000000002</v>
      </c>
      <c r="G4">
        <f t="shared" si="0"/>
        <v>1.2000000000000028</v>
      </c>
      <c r="H4">
        <v>0</v>
      </c>
      <c r="I4">
        <v>201.42</v>
      </c>
      <c r="J4">
        <f t="shared" si="1"/>
        <v>201.42</v>
      </c>
      <c r="K4">
        <f t="shared" si="2"/>
        <v>167.8499999999996</v>
      </c>
      <c r="L4">
        <v>408.94</v>
      </c>
      <c r="N4">
        <v>3</v>
      </c>
      <c r="O4">
        <f t="shared" si="3"/>
        <v>154.38265839099162</v>
      </c>
      <c r="P4">
        <f t="shared" si="4"/>
        <v>273.63875724065286</v>
      </c>
      <c r="Q4">
        <f t="shared" si="5"/>
        <v>235.4733333333333</v>
      </c>
      <c r="R4">
        <f t="shared" si="6"/>
        <v>256.64448529411811</v>
      </c>
      <c r="S4">
        <f t="shared" si="7"/>
        <v>9</v>
      </c>
    </row>
    <row r="5" spans="1:19" x14ac:dyDescent="0.25">
      <c r="A5">
        <v>1</v>
      </c>
      <c r="B5" t="s">
        <v>13</v>
      </c>
      <c r="C5" t="s">
        <v>14</v>
      </c>
      <c r="D5">
        <v>40</v>
      </c>
      <c r="E5">
        <v>20.52</v>
      </c>
      <c r="F5">
        <v>22.12</v>
      </c>
      <c r="G5">
        <f t="shared" si="0"/>
        <v>1.6000000000000014</v>
      </c>
      <c r="H5">
        <v>0.72</v>
      </c>
      <c r="I5">
        <v>338.13</v>
      </c>
      <c r="J5">
        <f t="shared" si="1"/>
        <v>337.40999999999997</v>
      </c>
      <c r="K5">
        <f t="shared" si="2"/>
        <v>210.8812499999998</v>
      </c>
      <c r="L5">
        <v>570</v>
      </c>
      <c r="N5">
        <v>4</v>
      </c>
      <c r="O5" t="e">
        <f t="shared" si="3"/>
        <v>#DIV/0!</v>
      </c>
      <c r="P5" t="e">
        <f t="shared" si="4"/>
        <v>#DIV/0!</v>
      </c>
      <c r="Q5" t="e">
        <f t="shared" si="5"/>
        <v>#DIV/0!</v>
      </c>
      <c r="R5" t="e">
        <f t="shared" si="6"/>
        <v>#DIV/0!</v>
      </c>
      <c r="S5">
        <f t="shared" si="7"/>
        <v>0</v>
      </c>
    </row>
    <row r="6" spans="1:19" x14ac:dyDescent="0.25">
      <c r="A6">
        <v>1</v>
      </c>
      <c r="B6" t="s">
        <v>13</v>
      </c>
      <c r="C6" t="s">
        <v>18</v>
      </c>
      <c r="D6">
        <v>-40</v>
      </c>
      <c r="E6">
        <v>47.22</v>
      </c>
      <c r="F6">
        <v>48.72</v>
      </c>
      <c r="G6">
        <f t="shared" si="0"/>
        <v>1.5</v>
      </c>
      <c r="H6">
        <v>387.21</v>
      </c>
      <c r="I6">
        <v>51.86</v>
      </c>
      <c r="J6">
        <f t="shared" si="1"/>
        <v>-335.34999999999997</v>
      </c>
      <c r="K6">
        <f t="shared" si="2"/>
        <v>223.56666666666663</v>
      </c>
      <c r="L6">
        <v>0</v>
      </c>
      <c r="N6">
        <v>5</v>
      </c>
      <c r="O6">
        <f t="shared" si="3"/>
        <v>143.4210809523029</v>
      </c>
      <c r="P6">
        <f t="shared" si="4"/>
        <v>273.46133613887423</v>
      </c>
      <c r="Q6">
        <f t="shared" si="5"/>
        <v>234.03084523190205</v>
      </c>
      <c r="R6">
        <f t="shared" si="6"/>
        <v>272.84555921052629</v>
      </c>
      <c r="S6">
        <f t="shared" si="7"/>
        <v>9</v>
      </c>
    </row>
    <row r="7" spans="1:19" x14ac:dyDescent="0.25">
      <c r="A7">
        <v>1</v>
      </c>
      <c r="B7" t="s">
        <v>19</v>
      </c>
      <c r="C7" t="s">
        <v>18</v>
      </c>
      <c r="D7">
        <v>-40</v>
      </c>
      <c r="E7">
        <v>48.72</v>
      </c>
      <c r="F7">
        <v>50.92</v>
      </c>
      <c r="G7">
        <f t="shared" si="0"/>
        <v>2.2000000000000028</v>
      </c>
      <c r="H7">
        <v>567.24</v>
      </c>
      <c r="I7">
        <v>1.59</v>
      </c>
      <c r="J7">
        <f t="shared" si="1"/>
        <v>-565.65</v>
      </c>
      <c r="K7">
        <f t="shared" si="2"/>
        <v>257.11363636363603</v>
      </c>
      <c r="L7">
        <v>0</v>
      </c>
      <c r="N7">
        <v>6</v>
      </c>
      <c r="O7">
        <f t="shared" si="3"/>
        <v>142.78636363636349</v>
      </c>
      <c r="P7">
        <f t="shared" si="4"/>
        <v>261.07373015873009</v>
      </c>
      <c r="Q7">
        <f t="shared" si="5"/>
        <v>228.58342058997718</v>
      </c>
      <c r="R7">
        <f t="shared" si="6"/>
        <v>257.43758169934586</v>
      </c>
      <c r="S7">
        <f t="shared" si="7"/>
        <v>10</v>
      </c>
    </row>
    <row r="8" spans="1:19" x14ac:dyDescent="0.25">
      <c r="A8">
        <v>1</v>
      </c>
      <c r="B8" t="s">
        <v>13</v>
      </c>
      <c r="C8" t="s">
        <v>18</v>
      </c>
      <c r="D8">
        <v>-40</v>
      </c>
      <c r="E8">
        <v>37.020000000000003</v>
      </c>
      <c r="F8">
        <v>38.520000000000003</v>
      </c>
      <c r="G8">
        <f t="shared" si="0"/>
        <v>1.5</v>
      </c>
      <c r="H8">
        <v>387.21</v>
      </c>
      <c r="I8">
        <v>3.98</v>
      </c>
      <c r="J8">
        <f t="shared" si="1"/>
        <v>-383.22999999999996</v>
      </c>
      <c r="K8">
        <f t="shared" si="2"/>
        <v>255.48666666666665</v>
      </c>
      <c r="L8">
        <v>0</v>
      </c>
      <c r="N8">
        <v>7</v>
      </c>
      <c r="O8" t="e">
        <f t="shared" si="3"/>
        <v>#DIV/0!</v>
      </c>
      <c r="P8" t="e">
        <f t="shared" si="4"/>
        <v>#DIV/0!</v>
      </c>
      <c r="Q8" t="e">
        <f t="shared" si="5"/>
        <v>#DIV/0!</v>
      </c>
      <c r="R8" t="e">
        <f t="shared" si="6"/>
        <v>#DIV/0!</v>
      </c>
      <c r="S8">
        <f t="shared" si="7"/>
        <v>0</v>
      </c>
    </row>
    <row r="9" spans="1:19" x14ac:dyDescent="0.25">
      <c r="A9">
        <v>1</v>
      </c>
      <c r="B9" t="s">
        <v>19</v>
      </c>
      <c r="C9" t="s">
        <v>14</v>
      </c>
      <c r="D9">
        <v>19</v>
      </c>
      <c r="E9">
        <v>39.619999999999997</v>
      </c>
      <c r="F9">
        <v>42.02</v>
      </c>
      <c r="G9">
        <f t="shared" si="0"/>
        <v>2.4000000000000057</v>
      </c>
      <c r="H9">
        <v>3.95</v>
      </c>
      <c r="I9">
        <v>348.56</v>
      </c>
      <c r="J9">
        <f t="shared" si="1"/>
        <v>344.61</v>
      </c>
      <c r="K9">
        <f t="shared" si="2"/>
        <v>143.58749999999966</v>
      </c>
      <c r="L9">
        <v>570</v>
      </c>
      <c r="N9">
        <v>8</v>
      </c>
      <c r="O9">
        <f t="shared" si="3"/>
        <v>146.68023353494624</v>
      </c>
      <c r="P9">
        <f t="shared" si="4"/>
        <v>263.46806372023894</v>
      </c>
      <c r="Q9">
        <f t="shared" si="5"/>
        <v>239.90357142857093</v>
      </c>
      <c r="R9">
        <f t="shared" si="6"/>
        <v>263.05026766098371</v>
      </c>
      <c r="S9">
        <f t="shared" si="7"/>
        <v>12</v>
      </c>
    </row>
    <row r="10" spans="1:19" x14ac:dyDescent="0.25">
      <c r="A10">
        <v>1</v>
      </c>
      <c r="B10" t="s">
        <v>19</v>
      </c>
      <c r="C10" t="s">
        <v>14</v>
      </c>
      <c r="D10">
        <v>19</v>
      </c>
      <c r="E10">
        <v>21.12</v>
      </c>
      <c r="F10">
        <v>24.120999999999999</v>
      </c>
      <c r="G10">
        <f t="shared" si="0"/>
        <v>3.0009999999999977</v>
      </c>
      <c r="H10">
        <v>3.39</v>
      </c>
      <c r="I10">
        <v>433.44</v>
      </c>
      <c r="J10">
        <f t="shared" si="1"/>
        <v>430.05</v>
      </c>
      <c r="K10">
        <f t="shared" si="2"/>
        <v>143.30223258913708</v>
      </c>
      <c r="L10">
        <v>570</v>
      </c>
      <c r="N10">
        <v>9</v>
      </c>
      <c r="O10">
        <f t="shared" si="3"/>
        <v>148.63621594490851</v>
      </c>
      <c r="P10">
        <f t="shared" si="4"/>
        <v>276.51491228070188</v>
      </c>
      <c r="Q10">
        <f t="shared" si="5"/>
        <v>228.45687819657564</v>
      </c>
      <c r="R10">
        <f t="shared" si="6"/>
        <v>268.8766539730193</v>
      </c>
      <c r="S10">
        <f t="shared" si="7"/>
        <v>11</v>
      </c>
    </row>
    <row r="11" spans="1:19" x14ac:dyDescent="0.25">
      <c r="A11">
        <v>1</v>
      </c>
      <c r="B11" t="s">
        <v>19</v>
      </c>
      <c r="C11" t="s">
        <v>14</v>
      </c>
      <c r="D11">
        <v>19</v>
      </c>
      <c r="E11">
        <v>36.020000000000003</v>
      </c>
      <c r="F11">
        <v>39.42</v>
      </c>
      <c r="G11">
        <f t="shared" si="0"/>
        <v>3.3999999999999986</v>
      </c>
      <c r="H11">
        <v>3.62</v>
      </c>
      <c r="I11">
        <v>469.11</v>
      </c>
      <c r="J11">
        <f t="shared" si="1"/>
        <v>465.49</v>
      </c>
      <c r="K11">
        <f t="shared" si="2"/>
        <v>136.90882352941182</v>
      </c>
      <c r="L11">
        <v>570</v>
      </c>
      <c r="N11">
        <v>10</v>
      </c>
      <c r="O11">
        <f t="shared" si="3"/>
        <v>155.10714285714283</v>
      </c>
      <c r="P11">
        <f t="shared" si="4"/>
        <v>280.62352941176488</v>
      </c>
      <c r="Q11">
        <f t="shared" si="5"/>
        <v>237.91577444682372</v>
      </c>
      <c r="R11">
        <f t="shared" si="6"/>
        <v>276.80526315789388</v>
      </c>
      <c r="S11">
        <f t="shared" si="7"/>
        <v>4</v>
      </c>
    </row>
    <row r="12" spans="1:19" x14ac:dyDescent="0.25">
      <c r="A12">
        <v>3</v>
      </c>
      <c r="B12" t="s">
        <v>19</v>
      </c>
      <c r="C12" t="s">
        <v>14</v>
      </c>
      <c r="D12">
        <v>19</v>
      </c>
      <c r="E12">
        <v>23.92</v>
      </c>
      <c r="F12">
        <v>26.62</v>
      </c>
      <c r="G12">
        <f t="shared" si="0"/>
        <v>2.6999999999999993</v>
      </c>
      <c r="H12">
        <v>1.87</v>
      </c>
      <c r="I12">
        <v>396</v>
      </c>
      <c r="J12">
        <f t="shared" si="1"/>
        <v>394.13</v>
      </c>
      <c r="K12">
        <f t="shared" si="2"/>
        <v>145.97407407407411</v>
      </c>
      <c r="L12">
        <v>570</v>
      </c>
      <c r="N12">
        <v>11</v>
      </c>
      <c r="O12" t="e">
        <f t="shared" si="3"/>
        <v>#DIV/0!</v>
      </c>
      <c r="P12" t="e">
        <f t="shared" si="4"/>
        <v>#DIV/0!</v>
      </c>
      <c r="Q12" t="e">
        <f t="shared" si="5"/>
        <v>#DIV/0!</v>
      </c>
      <c r="R12" t="e">
        <f t="shared" si="6"/>
        <v>#DIV/0!</v>
      </c>
      <c r="S12">
        <f t="shared" si="7"/>
        <v>0</v>
      </c>
    </row>
    <row r="13" spans="1:19" x14ac:dyDescent="0.25">
      <c r="A13">
        <v>3</v>
      </c>
      <c r="B13" t="s">
        <v>13</v>
      </c>
      <c r="C13" t="s">
        <v>18</v>
      </c>
      <c r="D13">
        <v>-40</v>
      </c>
      <c r="E13">
        <v>34.020000000000003</v>
      </c>
      <c r="F13">
        <v>35.619999999999997</v>
      </c>
      <c r="G13">
        <f t="shared" si="0"/>
        <v>1.5999999999999943</v>
      </c>
      <c r="H13">
        <v>446.09</v>
      </c>
      <c r="I13">
        <v>41.34</v>
      </c>
      <c r="J13">
        <f t="shared" si="1"/>
        <v>-404.75</v>
      </c>
      <c r="K13">
        <f t="shared" si="2"/>
        <v>252.96875000000091</v>
      </c>
      <c r="L13">
        <v>0</v>
      </c>
      <c r="N13">
        <v>12</v>
      </c>
      <c r="O13" t="e">
        <f t="shared" si="3"/>
        <v>#DIV/0!</v>
      </c>
      <c r="P13" t="e">
        <f t="shared" si="4"/>
        <v>#DIV/0!</v>
      </c>
      <c r="Q13" t="e">
        <f t="shared" si="5"/>
        <v>#DIV/0!</v>
      </c>
      <c r="R13" t="e">
        <f t="shared" si="6"/>
        <v>#DIV/0!</v>
      </c>
      <c r="S13">
        <f t="shared" si="7"/>
        <v>0</v>
      </c>
    </row>
    <row r="14" spans="1:19" x14ac:dyDescent="0.25">
      <c r="A14">
        <v>3</v>
      </c>
      <c r="B14" t="s">
        <v>13</v>
      </c>
      <c r="C14" t="s">
        <v>14</v>
      </c>
      <c r="D14">
        <v>40</v>
      </c>
      <c r="E14">
        <v>46.42</v>
      </c>
      <c r="F14">
        <v>47.92</v>
      </c>
      <c r="G14">
        <f t="shared" si="0"/>
        <v>1.5</v>
      </c>
      <c r="H14">
        <v>0.66</v>
      </c>
      <c r="I14">
        <v>352.43</v>
      </c>
      <c r="J14">
        <f t="shared" si="1"/>
        <v>351.77</v>
      </c>
      <c r="K14">
        <f t="shared" si="2"/>
        <v>234.51333333333332</v>
      </c>
      <c r="L14">
        <v>570</v>
      </c>
      <c r="N14">
        <v>13</v>
      </c>
      <c r="O14" t="e">
        <f t="shared" si="3"/>
        <v>#DIV/0!</v>
      </c>
      <c r="P14" t="e">
        <f t="shared" si="4"/>
        <v>#DIV/0!</v>
      </c>
      <c r="Q14" t="e">
        <f t="shared" si="5"/>
        <v>#DIV/0!</v>
      </c>
      <c r="R14" t="e">
        <f t="shared" si="6"/>
        <v>#DIV/0!</v>
      </c>
      <c r="S14">
        <f t="shared" si="7"/>
        <v>0</v>
      </c>
    </row>
    <row r="15" spans="1:19" x14ac:dyDescent="0.25">
      <c r="A15">
        <v>3</v>
      </c>
      <c r="B15" t="s">
        <v>19</v>
      </c>
      <c r="C15" t="s">
        <v>14</v>
      </c>
      <c r="D15">
        <v>19</v>
      </c>
      <c r="E15">
        <v>45.22</v>
      </c>
      <c r="F15">
        <v>48.02</v>
      </c>
      <c r="G15">
        <f t="shared" si="0"/>
        <v>2.8000000000000043</v>
      </c>
      <c r="H15">
        <v>0.66</v>
      </c>
      <c r="I15">
        <v>433.65</v>
      </c>
      <c r="J15">
        <f t="shared" si="1"/>
        <v>432.98999999999995</v>
      </c>
      <c r="K15">
        <f t="shared" si="2"/>
        <v>154.63928571428545</v>
      </c>
      <c r="L15">
        <v>570</v>
      </c>
    </row>
    <row r="16" spans="1:19" x14ac:dyDescent="0.25">
      <c r="A16">
        <v>3</v>
      </c>
      <c r="B16" t="s">
        <v>13</v>
      </c>
      <c r="C16" t="s">
        <v>18</v>
      </c>
      <c r="D16">
        <v>-40</v>
      </c>
      <c r="E16">
        <v>2.4209999999999998</v>
      </c>
      <c r="F16">
        <v>4.1210000000000004</v>
      </c>
      <c r="G16">
        <f t="shared" si="0"/>
        <v>1.7000000000000006</v>
      </c>
      <c r="H16">
        <v>476.03</v>
      </c>
      <c r="I16">
        <v>42.75</v>
      </c>
      <c r="J16">
        <f t="shared" si="1"/>
        <v>-433.28</v>
      </c>
      <c r="K16">
        <f t="shared" si="2"/>
        <v>254.87058823529401</v>
      </c>
      <c r="L16">
        <v>0</v>
      </c>
    </row>
    <row r="17" spans="1:19" x14ac:dyDescent="0.25">
      <c r="A17">
        <v>3</v>
      </c>
      <c r="B17" t="s">
        <v>13</v>
      </c>
      <c r="C17" t="s">
        <v>14</v>
      </c>
      <c r="D17">
        <v>40</v>
      </c>
      <c r="E17">
        <v>12.12</v>
      </c>
      <c r="F17">
        <v>13.62</v>
      </c>
      <c r="G17">
        <f t="shared" si="0"/>
        <v>1.5</v>
      </c>
      <c r="H17">
        <v>0.66</v>
      </c>
      <c r="I17">
        <v>355.31</v>
      </c>
      <c r="J17">
        <f t="shared" si="1"/>
        <v>354.65</v>
      </c>
      <c r="K17">
        <f t="shared" si="2"/>
        <v>236.43333333333331</v>
      </c>
      <c r="L17">
        <v>570</v>
      </c>
    </row>
    <row r="18" spans="1:19" x14ac:dyDescent="0.25">
      <c r="A18">
        <v>3</v>
      </c>
      <c r="B18" t="s">
        <v>19</v>
      </c>
      <c r="C18" t="s">
        <v>18</v>
      </c>
      <c r="D18">
        <v>-40</v>
      </c>
      <c r="E18">
        <v>21.420999999999999</v>
      </c>
      <c r="F18">
        <v>23.32</v>
      </c>
      <c r="G18">
        <f t="shared" si="0"/>
        <v>1.8990000000000009</v>
      </c>
      <c r="H18">
        <v>566.79</v>
      </c>
      <c r="I18">
        <v>47.15</v>
      </c>
      <c r="J18">
        <f t="shared" si="1"/>
        <v>-519.64</v>
      </c>
      <c r="K18">
        <f t="shared" si="2"/>
        <v>273.63875724065286</v>
      </c>
      <c r="L18">
        <v>0</v>
      </c>
    </row>
    <row r="19" spans="1:19" x14ac:dyDescent="0.25">
      <c r="A19">
        <v>3</v>
      </c>
      <c r="B19" t="s">
        <v>19</v>
      </c>
      <c r="C19" t="s">
        <v>14</v>
      </c>
      <c r="D19">
        <v>19</v>
      </c>
      <c r="E19">
        <v>17.72</v>
      </c>
      <c r="F19">
        <v>20.32</v>
      </c>
      <c r="G19">
        <f t="shared" si="0"/>
        <v>2.6000000000000014</v>
      </c>
      <c r="H19">
        <v>47.52</v>
      </c>
      <c r="I19">
        <v>470.11</v>
      </c>
      <c r="J19">
        <f t="shared" si="1"/>
        <v>422.59000000000003</v>
      </c>
      <c r="K19">
        <f t="shared" si="2"/>
        <v>162.53461538461531</v>
      </c>
      <c r="L19">
        <v>570</v>
      </c>
    </row>
    <row r="20" spans="1:19" x14ac:dyDescent="0.25">
      <c r="A20">
        <v>3</v>
      </c>
      <c r="B20" t="s">
        <v>13</v>
      </c>
      <c r="C20" t="s">
        <v>18</v>
      </c>
      <c r="D20">
        <v>-40</v>
      </c>
      <c r="E20">
        <v>34.520000000000003</v>
      </c>
      <c r="F20">
        <v>36.22</v>
      </c>
      <c r="G20">
        <f t="shared" si="0"/>
        <v>1.6999999999999957</v>
      </c>
      <c r="H20">
        <v>503.06</v>
      </c>
      <c r="I20">
        <v>57.5</v>
      </c>
      <c r="J20">
        <f t="shared" si="1"/>
        <v>-445.56</v>
      </c>
      <c r="K20">
        <f t="shared" si="2"/>
        <v>262.09411764705948</v>
      </c>
      <c r="L20">
        <v>0</v>
      </c>
    </row>
    <row r="21" spans="1:19" x14ac:dyDescent="0.25">
      <c r="A21">
        <v>5</v>
      </c>
      <c r="B21" t="s">
        <v>19</v>
      </c>
      <c r="C21" t="s">
        <v>14</v>
      </c>
      <c r="D21">
        <v>19</v>
      </c>
      <c r="E21">
        <v>7.5209999999999999</v>
      </c>
      <c r="F21">
        <v>10.82</v>
      </c>
      <c r="G21">
        <f t="shared" si="0"/>
        <v>3.2990000000000004</v>
      </c>
      <c r="H21">
        <v>7.94</v>
      </c>
      <c r="I21">
        <v>472.08</v>
      </c>
      <c r="J21">
        <f t="shared" si="1"/>
        <v>464.14</v>
      </c>
      <c r="K21">
        <f t="shared" si="2"/>
        <v>140.69111852076384</v>
      </c>
      <c r="L21">
        <v>570</v>
      </c>
      <c r="S21">
        <f>COUNTIFS(A:A,N2,B:B,"n",C:C,"e")</f>
        <v>3</v>
      </c>
    </row>
    <row r="22" spans="1:19" x14ac:dyDescent="0.25">
      <c r="A22">
        <v>5</v>
      </c>
      <c r="B22" t="s">
        <v>13</v>
      </c>
      <c r="C22" t="s">
        <v>18</v>
      </c>
      <c r="D22">
        <v>-40</v>
      </c>
      <c r="E22">
        <v>20.92</v>
      </c>
      <c r="F22">
        <v>22.82</v>
      </c>
      <c r="G22">
        <f t="shared" si="0"/>
        <v>1.8999999999999986</v>
      </c>
      <c r="H22">
        <v>561.76</v>
      </c>
      <c r="I22">
        <v>45.63</v>
      </c>
      <c r="J22">
        <f t="shared" si="1"/>
        <v>-516.13</v>
      </c>
      <c r="K22">
        <f t="shared" si="2"/>
        <v>271.64736842105282</v>
      </c>
      <c r="L22">
        <v>0</v>
      </c>
    </row>
    <row r="23" spans="1:19" x14ac:dyDescent="0.25">
      <c r="A23">
        <v>5</v>
      </c>
      <c r="B23" t="s">
        <v>13</v>
      </c>
      <c r="C23" t="s">
        <v>14</v>
      </c>
      <c r="D23">
        <v>40</v>
      </c>
      <c r="E23">
        <v>59.920999999999999</v>
      </c>
      <c r="F23">
        <v>61.32</v>
      </c>
      <c r="G23">
        <f t="shared" si="0"/>
        <v>1.3990000000000009</v>
      </c>
      <c r="H23">
        <v>19.440000000000001</v>
      </c>
      <c r="I23">
        <v>363.25</v>
      </c>
      <c r="J23">
        <f t="shared" si="1"/>
        <v>343.81</v>
      </c>
      <c r="K23">
        <f t="shared" si="2"/>
        <v>245.75411007862743</v>
      </c>
      <c r="L23">
        <v>570</v>
      </c>
    </row>
    <row r="24" spans="1:19" x14ac:dyDescent="0.25">
      <c r="A24">
        <v>5</v>
      </c>
      <c r="B24" t="s">
        <v>19</v>
      </c>
      <c r="C24" t="s">
        <v>18</v>
      </c>
      <c r="D24">
        <v>-40</v>
      </c>
      <c r="E24">
        <v>11.22</v>
      </c>
      <c r="F24">
        <v>13.121</v>
      </c>
      <c r="G24">
        <f t="shared" si="0"/>
        <v>1.9009999999999998</v>
      </c>
      <c r="H24">
        <v>566.29</v>
      </c>
      <c r="I24">
        <v>46.44</v>
      </c>
      <c r="J24">
        <f t="shared" si="1"/>
        <v>-519.84999999999991</v>
      </c>
      <c r="K24">
        <f t="shared" si="2"/>
        <v>273.46133613887423</v>
      </c>
      <c r="L24">
        <v>0</v>
      </c>
    </row>
    <row r="25" spans="1:19" x14ac:dyDescent="0.25">
      <c r="A25">
        <v>5</v>
      </c>
      <c r="B25" t="s">
        <v>19</v>
      </c>
      <c r="C25" t="s">
        <v>14</v>
      </c>
      <c r="D25">
        <v>19</v>
      </c>
      <c r="E25">
        <v>57.72</v>
      </c>
      <c r="F25">
        <v>60.920999999999999</v>
      </c>
      <c r="G25">
        <f t="shared" si="0"/>
        <v>3.2010000000000005</v>
      </c>
      <c r="H25">
        <v>6.13</v>
      </c>
      <c r="I25">
        <v>464.52</v>
      </c>
      <c r="J25">
        <f t="shared" si="1"/>
        <v>458.39</v>
      </c>
      <c r="K25">
        <f t="shared" si="2"/>
        <v>143.20212433614492</v>
      </c>
      <c r="L25">
        <v>570</v>
      </c>
    </row>
    <row r="26" spans="1:19" x14ac:dyDescent="0.25">
      <c r="A26">
        <v>5</v>
      </c>
      <c r="B26" t="s">
        <v>13</v>
      </c>
      <c r="C26" t="s">
        <v>14</v>
      </c>
      <c r="D26">
        <v>40</v>
      </c>
      <c r="E26">
        <v>44.121000000000002</v>
      </c>
      <c r="F26">
        <v>45.62</v>
      </c>
      <c r="G26">
        <f t="shared" si="0"/>
        <v>1.4989999999999952</v>
      </c>
      <c r="H26">
        <v>6.39</v>
      </c>
      <c r="I26">
        <v>347.62</v>
      </c>
      <c r="J26">
        <f t="shared" si="1"/>
        <v>341.23</v>
      </c>
      <c r="K26">
        <f t="shared" si="2"/>
        <v>227.63842561707878</v>
      </c>
      <c r="L26">
        <v>570</v>
      </c>
    </row>
    <row r="27" spans="1:19" x14ac:dyDescent="0.25">
      <c r="A27">
        <v>5</v>
      </c>
      <c r="B27" t="s">
        <v>19</v>
      </c>
      <c r="C27" t="s">
        <v>14</v>
      </c>
      <c r="D27">
        <v>19</v>
      </c>
      <c r="E27">
        <v>6.42</v>
      </c>
      <c r="F27">
        <v>9.42</v>
      </c>
      <c r="G27">
        <f t="shared" si="0"/>
        <v>3</v>
      </c>
      <c r="H27">
        <v>6.74</v>
      </c>
      <c r="I27">
        <v>445.85</v>
      </c>
      <c r="J27">
        <f t="shared" si="1"/>
        <v>439.11</v>
      </c>
      <c r="K27">
        <f t="shared" si="2"/>
        <v>146.37</v>
      </c>
      <c r="L27">
        <v>570</v>
      </c>
    </row>
    <row r="28" spans="1:19" x14ac:dyDescent="0.25">
      <c r="A28">
        <v>5</v>
      </c>
      <c r="B28" t="s">
        <v>13</v>
      </c>
      <c r="C28" t="s">
        <v>18</v>
      </c>
      <c r="D28">
        <v>-40</v>
      </c>
      <c r="E28">
        <v>25.52</v>
      </c>
      <c r="F28">
        <v>27.12</v>
      </c>
      <c r="G28">
        <f t="shared" si="0"/>
        <v>1.6000000000000014</v>
      </c>
      <c r="H28">
        <v>553.65</v>
      </c>
      <c r="I28">
        <v>115.18</v>
      </c>
      <c r="J28">
        <f t="shared" si="1"/>
        <v>-438.46999999999997</v>
      </c>
      <c r="K28">
        <f t="shared" si="2"/>
        <v>274.04374999999976</v>
      </c>
      <c r="L28">
        <v>0</v>
      </c>
    </row>
    <row r="29" spans="1:19" x14ac:dyDescent="0.25">
      <c r="A29">
        <v>5</v>
      </c>
      <c r="B29" t="s">
        <v>13</v>
      </c>
      <c r="C29" t="s">
        <v>14</v>
      </c>
      <c r="D29">
        <v>40</v>
      </c>
      <c r="E29">
        <v>33.020000000000003</v>
      </c>
      <c r="F29">
        <v>34.520000000000003</v>
      </c>
      <c r="G29">
        <f t="shared" si="0"/>
        <v>1.5</v>
      </c>
      <c r="H29">
        <v>5.54</v>
      </c>
      <c r="I29">
        <v>348.59</v>
      </c>
      <c r="J29">
        <f t="shared" si="1"/>
        <v>343.04999999999995</v>
      </c>
      <c r="K29">
        <f t="shared" si="2"/>
        <v>228.69999999999996</v>
      </c>
      <c r="L29">
        <v>570</v>
      </c>
    </row>
    <row r="30" spans="1:19" x14ac:dyDescent="0.25">
      <c r="A30">
        <v>6</v>
      </c>
      <c r="B30" t="s">
        <v>13</v>
      </c>
      <c r="C30" t="s">
        <v>14</v>
      </c>
      <c r="D30">
        <v>40</v>
      </c>
      <c r="E30">
        <v>53.22</v>
      </c>
      <c r="F30">
        <v>54.72</v>
      </c>
      <c r="G30">
        <f t="shared" si="0"/>
        <v>1.5</v>
      </c>
      <c r="H30">
        <v>6.41</v>
      </c>
      <c r="I30">
        <v>360.09</v>
      </c>
      <c r="J30">
        <f t="shared" si="1"/>
        <v>353.67999999999995</v>
      </c>
      <c r="K30">
        <f t="shared" si="2"/>
        <v>235.78666666666663</v>
      </c>
      <c r="L30">
        <v>570</v>
      </c>
    </row>
    <row r="31" spans="1:19" x14ac:dyDescent="0.25">
      <c r="A31">
        <v>6</v>
      </c>
      <c r="B31" t="s">
        <v>19</v>
      </c>
      <c r="C31" t="s">
        <v>18</v>
      </c>
      <c r="D31">
        <v>-40</v>
      </c>
      <c r="E31">
        <v>5.52</v>
      </c>
      <c r="F31">
        <v>7.52</v>
      </c>
      <c r="G31">
        <f t="shared" si="0"/>
        <v>2</v>
      </c>
      <c r="H31">
        <v>565.54999999999995</v>
      </c>
      <c r="I31">
        <v>45.77</v>
      </c>
      <c r="J31">
        <f t="shared" si="1"/>
        <v>-519.78</v>
      </c>
      <c r="K31">
        <f t="shared" si="2"/>
        <v>259.89</v>
      </c>
      <c r="L31">
        <v>0</v>
      </c>
    </row>
    <row r="32" spans="1:19" x14ac:dyDescent="0.25">
      <c r="A32">
        <v>6</v>
      </c>
      <c r="B32" t="s">
        <v>19</v>
      </c>
      <c r="C32" t="s">
        <v>14</v>
      </c>
      <c r="D32">
        <v>19</v>
      </c>
      <c r="E32">
        <v>15.42</v>
      </c>
      <c r="F32">
        <v>18.420000000000002</v>
      </c>
      <c r="G32">
        <f t="shared" si="0"/>
        <v>3.0000000000000018</v>
      </c>
      <c r="H32">
        <v>7.05</v>
      </c>
      <c r="I32">
        <v>443.25</v>
      </c>
      <c r="J32">
        <f t="shared" si="1"/>
        <v>436.2</v>
      </c>
      <c r="K32">
        <f t="shared" si="2"/>
        <v>145.39999999999992</v>
      </c>
      <c r="L32">
        <v>570</v>
      </c>
    </row>
    <row r="33" spans="1:12" x14ac:dyDescent="0.25">
      <c r="A33">
        <v>6</v>
      </c>
      <c r="B33" t="s">
        <v>13</v>
      </c>
      <c r="C33" t="s">
        <v>18</v>
      </c>
      <c r="D33">
        <v>-40</v>
      </c>
      <c r="E33">
        <v>33.119999999999997</v>
      </c>
      <c r="F33">
        <v>34.92</v>
      </c>
      <c r="G33">
        <f t="shared" si="0"/>
        <v>1.8000000000000043</v>
      </c>
      <c r="H33">
        <v>489.78</v>
      </c>
      <c r="I33">
        <v>27.5</v>
      </c>
      <c r="J33">
        <f t="shared" si="1"/>
        <v>-462.28</v>
      </c>
      <c r="K33">
        <f t="shared" si="2"/>
        <v>256.82222222222163</v>
      </c>
      <c r="L33">
        <v>0</v>
      </c>
    </row>
    <row r="34" spans="1:12" x14ac:dyDescent="0.25">
      <c r="A34">
        <v>6</v>
      </c>
      <c r="B34" t="s">
        <v>13</v>
      </c>
      <c r="C34" t="s">
        <v>14</v>
      </c>
      <c r="D34">
        <v>40</v>
      </c>
      <c r="E34">
        <v>36.22</v>
      </c>
      <c r="F34">
        <v>37.720999999999997</v>
      </c>
      <c r="G34">
        <f t="shared" si="0"/>
        <v>1.5009999999999977</v>
      </c>
      <c r="H34">
        <v>3.56</v>
      </c>
      <c r="I34">
        <v>343.51</v>
      </c>
      <c r="J34">
        <f t="shared" si="1"/>
        <v>339.95</v>
      </c>
      <c r="K34">
        <f t="shared" si="2"/>
        <v>226.48234510326483</v>
      </c>
      <c r="L34">
        <v>570</v>
      </c>
    </row>
    <row r="35" spans="1:12" x14ac:dyDescent="0.25">
      <c r="A35">
        <v>6</v>
      </c>
      <c r="B35" t="s">
        <v>19</v>
      </c>
      <c r="C35" t="s">
        <v>18</v>
      </c>
      <c r="D35">
        <v>-40</v>
      </c>
      <c r="E35">
        <v>47.22</v>
      </c>
      <c r="F35">
        <v>49.32</v>
      </c>
      <c r="G35">
        <f t="shared" si="0"/>
        <v>2.1000000000000014</v>
      </c>
      <c r="H35">
        <v>564.16999999999996</v>
      </c>
      <c r="I35">
        <v>9.19</v>
      </c>
      <c r="J35">
        <f t="shared" si="1"/>
        <v>-554.9799999999999</v>
      </c>
      <c r="K35">
        <f t="shared" si="2"/>
        <v>264.27619047619027</v>
      </c>
      <c r="L35">
        <v>0</v>
      </c>
    </row>
    <row r="36" spans="1:12" x14ac:dyDescent="0.25">
      <c r="A36">
        <v>6</v>
      </c>
      <c r="B36" t="s">
        <v>19</v>
      </c>
      <c r="C36" t="s">
        <v>14</v>
      </c>
      <c r="D36">
        <v>19</v>
      </c>
      <c r="E36">
        <v>30.22</v>
      </c>
      <c r="F36">
        <v>33.520000000000003</v>
      </c>
      <c r="G36">
        <f t="shared" si="0"/>
        <v>3.3000000000000043</v>
      </c>
      <c r="H36">
        <v>0.63</v>
      </c>
      <c r="I36">
        <v>463.2</v>
      </c>
      <c r="J36">
        <f t="shared" si="1"/>
        <v>462.57</v>
      </c>
      <c r="K36">
        <f t="shared" si="2"/>
        <v>140.17272727272709</v>
      </c>
      <c r="L36">
        <v>570</v>
      </c>
    </row>
    <row r="37" spans="1:12" x14ac:dyDescent="0.25">
      <c r="A37">
        <v>6</v>
      </c>
      <c r="B37" t="s">
        <v>13</v>
      </c>
      <c r="C37" t="s">
        <v>18</v>
      </c>
      <c r="D37">
        <v>-40</v>
      </c>
      <c r="E37">
        <v>51.62</v>
      </c>
      <c r="F37">
        <v>53.32</v>
      </c>
      <c r="G37">
        <f t="shared" si="0"/>
        <v>1.7000000000000028</v>
      </c>
      <c r="H37">
        <v>523.53</v>
      </c>
      <c r="I37">
        <v>84.84</v>
      </c>
      <c r="J37">
        <f t="shared" si="1"/>
        <v>-438.68999999999994</v>
      </c>
      <c r="K37">
        <f t="shared" si="2"/>
        <v>258.05294117647014</v>
      </c>
      <c r="L37">
        <v>0</v>
      </c>
    </row>
    <row r="38" spans="1:12" x14ac:dyDescent="0.25">
      <c r="A38">
        <v>6</v>
      </c>
      <c r="B38" t="s">
        <v>13</v>
      </c>
      <c r="C38" t="s">
        <v>14</v>
      </c>
      <c r="D38">
        <v>40</v>
      </c>
      <c r="E38">
        <v>1.02</v>
      </c>
      <c r="F38">
        <v>2.62</v>
      </c>
      <c r="G38">
        <f t="shared" si="0"/>
        <v>1.6</v>
      </c>
      <c r="H38">
        <v>1.1399999999999999</v>
      </c>
      <c r="I38">
        <v>358.71</v>
      </c>
      <c r="J38">
        <f t="shared" si="1"/>
        <v>357.57</v>
      </c>
      <c r="K38">
        <f t="shared" si="2"/>
        <v>223.48124999999999</v>
      </c>
      <c r="L38">
        <v>570</v>
      </c>
    </row>
    <row r="39" spans="1:12" x14ac:dyDescent="0.25">
      <c r="A39">
        <v>6</v>
      </c>
      <c r="B39" t="s">
        <v>19</v>
      </c>
      <c r="C39" t="s">
        <v>18</v>
      </c>
      <c r="D39">
        <v>-40</v>
      </c>
      <c r="E39">
        <v>11.52</v>
      </c>
      <c r="F39">
        <v>13.52</v>
      </c>
      <c r="G39">
        <f t="shared" si="0"/>
        <v>2</v>
      </c>
      <c r="H39">
        <v>565.78</v>
      </c>
      <c r="I39">
        <v>47.67</v>
      </c>
      <c r="J39">
        <f t="shared" si="1"/>
        <v>-518.11</v>
      </c>
      <c r="K39">
        <f t="shared" si="2"/>
        <v>259.05500000000001</v>
      </c>
      <c r="L39">
        <v>0</v>
      </c>
    </row>
    <row r="40" spans="1:12" x14ac:dyDescent="0.25">
      <c r="A40">
        <v>8</v>
      </c>
      <c r="B40" t="s">
        <v>19</v>
      </c>
      <c r="C40" t="s">
        <v>14</v>
      </c>
      <c r="D40">
        <v>19</v>
      </c>
      <c r="E40">
        <v>11.52</v>
      </c>
      <c r="F40">
        <v>14.72</v>
      </c>
      <c r="G40">
        <f t="shared" si="0"/>
        <v>3.2000000000000011</v>
      </c>
      <c r="H40">
        <v>3.63</v>
      </c>
      <c r="I40">
        <v>463.2</v>
      </c>
      <c r="J40">
        <f t="shared" si="1"/>
        <v>459.57</v>
      </c>
      <c r="K40">
        <f t="shared" si="2"/>
        <v>143.61562499999994</v>
      </c>
      <c r="L40">
        <v>570</v>
      </c>
    </row>
    <row r="41" spans="1:12" x14ac:dyDescent="0.25">
      <c r="A41">
        <v>8</v>
      </c>
      <c r="B41" t="s">
        <v>13</v>
      </c>
      <c r="C41" t="s">
        <v>18</v>
      </c>
      <c r="D41">
        <v>-40</v>
      </c>
      <c r="E41">
        <v>46.82</v>
      </c>
      <c r="F41">
        <v>48.720999999999997</v>
      </c>
      <c r="G41">
        <f t="shared" si="0"/>
        <v>1.9009999999999962</v>
      </c>
      <c r="H41">
        <v>567.30999999999995</v>
      </c>
      <c r="I41">
        <v>58.21</v>
      </c>
      <c r="J41">
        <f t="shared" si="1"/>
        <v>-509.09999999999997</v>
      </c>
      <c r="K41">
        <f t="shared" si="2"/>
        <v>267.80641767490846</v>
      </c>
      <c r="L41">
        <v>0</v>
      </c>
    </row>
    <row r="42" spans="1:12" x14ac:dyDescent="0.25">
      <c r="A42">
        <v>8</v>
      </c>
      <c r="B42" t="s">
        <v>13</v>
      </c>
      <c r="C42" t="s">
        <v>14</v>
      </c>
      <c r="D42">
        <v>40</v>
      </c>
      <c r="E42">
        <v>22.32</v>
      </c>
      <c r="F42">
        <v>23.82</v>
      </c>
      <c r="G42">
        <f t="shared" si="0"/>
        <v>1.5</v>
      </c>
      <c r="H42">
        <v>7.96</v>
      </c>
      <c r="I42">
        <v>360.01</v>
      </c>
      <c r="J42">
        <f t="shared" si="1"/>
        <v>352.05</v>
      </c>
      <c r="K42">
        <f t="shared" si="2"/>
        <v>234.70000000000002</v>
      </c>
      <c r="L42">
        <v>570</v>
      </c>
    </row>
    <row r="43" spans="1:12" x14ac:dyDescent="0.25">
      <c r="A43">
        <v>8</v>
      </c>
      <c r="B43" t="s">
        <v>19</v>
      </c>
      <c r="C43" t="s">
        <v>18</v>
      </c>
      <c r="D43">
        <v>-40</v>
      </c>
      <c r="E43">
        <v>34.82</v>
      </c>
      <c r="F43">
        <v>36.520000000000003</v>
      </c>
      <c r="G43">
        <f t="shared" si="0"/>
        <v>1.7000000000000028</v>
      </c>
      <c r="H43">
        <v>566.46</v>
      </c>
      <c r="I43">
        <v>121.37</v>
      </c>
      <c r="J43">
        <f t="shared" si="1"/>
        <v>-445.09000000000003</v>
      </c>
      <c r="K43">
        <f t="shared" si="2"/>
        <v>261.81764705882313</v>
      </c>
      <c r="L43">
        <v>0</v>
      </c>
    </row>
    <row r="44" spans="1:12" x14ac:dyDescent="0.25">
      <c r="A44">
        <v>8</v>
      </c>
      <c r="B44" t="s">
        <v>19</v>
      </c>
      <c r="C44" t="s">
        <v>14</v>
      </c>
      <c r="D44">
        <v>19</v>
      </c>
      <c r="E44">
        <v>30.62</v>
      </c>
      <c r="F44">
        <v>33.82</v>
      </c>
      <c r="G44">
        <f t="shared" si="0"/>
        <v>3.1999999999999993</v>
      </c>
      <c r="H44">
        <v>3.95</v>
      </c>
      <c r="I44">
        <v>472.65</v>
      </c>
      <c r="J44">
        <f t="shared" si="1"/>
        <v>468.7</v>
      </c>
      <c r="K44">
        <f t="shared" si="2"/>
        <v>146.46875000000003</v>
      </c>
      <c r="L44">
        <v>570</v>
      </c>
    </row>
    <row r="45" spans="1:12" x14ac:dyDescent="0.25">
      <c r="A45">
        <v>8</v>
      </c>
      <c r="B45" t="s">
        <v>19</v>
      </c>
      <c r="C45" t="s">
        <v>18</v>
      </c>
      <c r="D45">
        <v>-40</v>
      </c>
      <c r="E45">
        <v>53.32</v>
      </c>
      <c r="F45">
        <v>54.82</v>
      </c>
      <c r="G45">
        <f t="shared" si="0"/>
        <v>1.5</v>
      </c>
      <c r="H45">
        <v>486.57</v>
      </c>
      <c r="I45">
        <v>70.099999999999994</v>
      </c>
      <c r="J45">
        <f t="shared" si="1"/>
        <v>-416.47</v>
      </c>
      <c r="K45">
        <f t="shared" si="2"/>
        <v>277.6466666666667</v>
      </c>
      <c r="L45">
        <v>0</v>
      </c>
    </row>
    <row r="46" spans="1:12" x14ac:dyDescent="0.25">
      <c r="A46">
        <v>8</v>
      </c>
      <c r="B46" t="s">
        <v>19</v>
      </c>
      <c r="C46" t="s">
        <v>14</v>
      </c>
      <c r="D46">
        <v>19</v>
      </c>
      <c r="E46">
        <v>8.92</v>
      </c>
      <c r="F46">
        <v>11.62</v>
      </c>
      <c r="G46">
        <f t="shared" si="0"/>
        <v>2.6999999999999993</v>
      </c>
      <c r="H46">
        <v>5.52</v>
      </c>
      <c r="I46">
        <v>406.29</v>
      </c>
      <c r="J46">
        <f t="shared" si="1"/>
        <v>400.77000000000004</v>
      </c>
      <c r="K46">
        <f t="shared" si="2"/>
        <v>148.43333333333339</v>
      </c>
      <c r="L46">
        <v>570</v>
      </c>
    </row>
    <row r="47" spans="1:12" x14ac:dyDescent="0.25">
      <c r="A47">
        <v>8</v>
      </c>
      <c r="B47" t="s">
        <v>13</v>
      </c>
      <c r="C47" t="s">
        <v>18</v>
      </c>
      <c r="D47">
        <v>-40</v>
      </c>
      <c r="E47">
        <v>30.12</v>
      </c>
      <c r="F47">
        <v>31.82</v>
      </c>
      <c r="G47">
        <f t="shared" si="0"/>
        <v>1.6999999999999993</v>
      </c>
      <c r="H47">
        <v>518.37</v>
      </c>
      <c r="I47">
        <v>79.27</v>
      </c>
      <c r="J47">
        <f t="shared" si="1"/>
        <v>-439.1</v>
      </c>
      <c r="K47">
        <f t="shared" si="2"/>
        <v>258.29411764705895</v>
      </c>
      <c r="L47">
        <v>0</v>
      </c>
    </row>
    <row r="48" spans="1:12" x14ac:dyDescent="0.25">
      <c r="A48">
        <v>8</v>
      </c>
      <c r="B48" t="s">
        <v>13</v>
      </c>
      <c r="C48" t="s">
        <v>14</v>
      </c>
      <c r="D48">
        <v>40</v>
      </c>
      <c r="E48">
        <v>33.119999999999997</v>
      </c>
      <c r="F48">
        <v>34.520000000000003</v>
      </c>
      <c r="G48">
        <f t="shared" si="0"/>
        <v>1.4000000000000057</v>
      </c>
      <c r="H48">
        <v>17.55</v>
      </c>
      <c r="I48">
        <v>360.7</v>
      </c>
      <c r="J48">
        <f t="shared" si="1"/>
        <v>343.15</v>
      </c>
      <c r="K48">
        <f t="shared" si="2"/>
        <v>245.10714285714184</v>
      </c>
      <c r="L48">
        <v>570</v>
      </c>
    </row>
    <row r="49" spans="1:12" x14ac:dyDescent="0.25">
      <c r="A49">
        <v>8</v>
      </c>
      <c r="B49" t="s">
        <v>19</v>
      </c>
      <c r="C49" t="s">
        <v>18</v>
      </c>
      <c r="D49">
        <v>-40</v>
      </c>
      <c r="E49">
        <v>44.62</v>
      </c>
      <c r="F49">
        <v>46.52</v>
      </c>
      <c r="G49">
        <f t="shared" si="0"/>
        <v>1.9000000000000057</v>
      </c>
      <c r="H49">
        <v>566.63</v>
      </c>
      <c r="I49">
        <v>54.51</v>
      </c>
      <c r="J49">
        <f t="shared" si="1"/>
        <v>-512.12</v>
      </c>
      <c r="K49">
        <f t="shared" si="2"/>
        <v>269.53684210526234</v>
      </c>
      <c r="L49">
        <v>0</v>
      </c>
    </row>
    <row r="50" spans="1:12" x14ac:dyDescent="0.25">
      <c r="A50">
        <v>8</v>
      </c>
      <c r="B50" t="s">
        <v>19</v>
      </c>
      <c r="C50" t="s">
        <v>14</v>
      </c>
      <c r="D50">
        <v>19</v>
      </c>
      <c r="E50">
        <v>15.32</v>
      </c>
      <c r="F50">
        <v>18.420000000000002</v>
      </c>
      <c r="G50">
        <f t="shared" si="0"/>
        <v>3.1000000000000014</v>
      </c>
      <c r="H50">
        <v>5.58</v>
      </c>
      <c r="I50">
        <v>465.01</v>
      </c>
      <c r="J50">
        <f t="shared" si="1"/>
        <v>459.43</v>
      </c>
      <c r="K50">
        <f t="shared" si="2"/>
        <v>148.20322580645154</v>
      </c>
      <c r="L50">
        <v>570</v>
      </c>
    </row>
    <row r="51" spans="1:12" x14ac:dyDescent="0.25">
      <c r="A51">
        <v>8</v>
      </c>
      <c r="B51" t="s">
        <v>19</v>
      </c>
      <c r="C51" t="s">
        <v>18</v>
      </c>
      <c r="D51">
        <v>-40</v>
      </c>
      <c r="E51">
        <v>38.72</v>
      </c>
      <c r="F51">
        <v>40.930999999999997</v>
      </c>
      <c r="G51">
        <f t="shared" si="0"/>
        <v>2.2109999999999985</v>
      </c>
      <c r="H51">
        <v>565.1</v>
      </c>
      <c r="I51">
        <v>23.69</v>
      </c>
      <c r="J51">
        <f t="shared" si="1"/>
        <v>-541.41</v>
      </c>
      <c r="K51">
        <f t="shared" si="2"/>
        <v>244.87109905020367</v>
      </c>
      <c r="L51">
        <v>0</v>
      </c>
    </row>
    <row r="52" spans="1:12" x14ac:dyDescent="0.25">
      <c r="A52">
        <v>9</v>
      </c>
      <c r="B52" t="s">
        <v>13</v>
      </c>
      <c r="C52" t="s">
        <v>14</v>
      </c>
      <c r="D52">
        <v>40</v>
      </c>
      <c r="E52">
        <v>54.02</v>
      </c>
      <c r="F52">
        <v>55.62</v>
      </c>
      <c r="G52">
        <f t="shared" si="0"/>
        <v>1.5999999999999943</v>
      </c>
      <c r="H52">
        <v>3.16</v>
      </c>
      <c r="I52">
        <v>365.15</v>
      </c>
      <c r="J52">
        <f t="shared" si="1"/>
        <v>361.98999999999995</v>
      </c>
      <c r="K52">
        <f t="shared" si="2"/>
        <v>226.24375000000077</v>
      </c>
      <c r="L52">
        <v>570</v>
      </c>
    </row>
    <row r="53" spans="1:12" x14ac:dyDescent="0.25">
      <c r="A53">
        <v>9</v>
      </c>
      <c r="B53" t="s">
        <v>19</v>
      </c>
      <c r="C53" t="s">
        <v>18</v>
      </c>
      <c r="D53">
        <v>-40</v>
      </c>
      <c r="E53">
        <v>6.32</v>
      </c>
      <c r="F53">
        <v>8.2200000000000006</v>
      </c>
      <c r="G53">
        <f t="shared" si="0"/>
        <v>1.9000000000000004</v>
      </c>
      <c r="H53">
        <v>567.14</v>
      </c>
      <c r="I53">
        <v>53.83</v>
      </c>
      <c r="J53">
        <f t="shared" si="1"/>
        <v>-513.30999999999995</v>
      </c>
      <c r="K53">
        <f t="shared" si="2"/>
        <v>270.16315789473674</v>
      </c>
      <c r="L53">
        <v>0</v>
      </c>
    </row>
    <row r="54" spans="1:12" x14ac:dyDescent="0.25">
      <c r="A54">
        <v>9</v>
      </c>
      <c r="B54" t="s">
        <v>19</v>
      </c>
      <c r="C54" t="s">
        <v>14</v>
      </c>
      <c r="D54">
        <v>19</v>
      </c>
      <c r="E54">
        <v>54.92</v>
      </c>
      <c r="F54">
        <v>58.021000000000001</v>
      </c>
      <c r="G54">
        <f t="shared" si="0"/>
        <v>3.1009999999999991</v>
      </c>
      <c r="H54">
        <v>8.83</v>
      </c>
      <c r="I54">
        <v>469.48</v>
      </c>
      <c r="J54">
        <f t="shared" si="1"/>
        <v>460.65000000000003</v>
      </c>
      <c r="K54">
        <f t="shared" si="2"/>
        <v>148.54885520799746</v>
      </c>
      <c r="L54">
        <v>570</v>
      </c>
    </row>
    <row r="55" spans="1:12" x14ac:dyDescent="0.25">
      <c r="A55">
        <v>9</v>
      </c>
      <c r="B55" t="s">
        <v>13</v>
      </c>
      <c r="C55" t="s">
        <v>18</v>
      </c>
      <c r="D55">
        <v>-40</v>
      </c>
      <c r="E55">
        <v>14.221</v>
      </c>
      <c r="F55">
        <v>15.72</v>
      </c>
      <c r="G55">
        <f t="shared" si="0"/>
        <v>1.4990000000000006</v>
      </c>
      <c r="H55">
        <v>512.04</v>
      </c>
      <c r="I55">
        <v>112.08</v>
      </c>
      <c r="J55">
        <f t="shared" si="1"/>
        <v>-399.96</v>
      </c>
      <c r="K55">
        <f t="shared" si="2"/>
        <v>266.81787858572369</v>
      </c>
      <c r="L55">
        <v>0</v>
      </c>
    </row>
    <row r="56" spans="1:12" x14ac:dyDescent="0.25">
      <c r="A56">
        <v>9</v>
      </c>
      <c r="B56" t="s">
        <v>13</v>
      </c>
      <c r="C56" t="s">
        <v>14</v>
      </c>
      <c r="D56">
        <v>40</v>
      </c>
      <c r="E56">
        <v>40.119999999999997</v>
      </c>
      <c r="F56">
        <v>41.62</v>
      </c>
      <c r="G56">
        <f t="shared" si="0"/>
        <v>1.5</v>
      </c>
      <c r="H56">
        <v>6.53</v>
      </c>
      <c r="I56">
        <v>349.73</v>
      </c>
      <c r="J56">
        <f t="shared" si="1"/>
        <v>343.20000000000005</v>
      </c>
      <c r="K56">
        <f t="shared" si="2"/>
        <v>228.80000000000004</v>
      </c>
      <c r="L56">
        <v>570</v>
      </c>
    </row>
    <row r="57" spans="1:12" x14ac:dyDescent="0.25">
      <c r="A57">
        <v>9</v>
      </c>
      <c r="B57" t="s">
        <v>19</v>
      </c>
      <c r="C57" t="s">
        <v>14</v>
      </c>
      <c r="D57">
        <v>19</v>
      </c>
      <c r="E57">
        <v>28.52</v>
      </c>
      <c r="F57">
        <v>31.62</v>
      </c>
      <c r="G57">
        <f t="shared" si="0"/>
        <v>3.1000000000000014</v>
      </c>
      <c r="H57">
        <v>9.92</v>
      </c>
      <c r="I57">
        <v>469.16</v>
      </c>
      <c r="J57">
        <f t="shared" si="1"/>
        <v>459.24</v>
      </c>
      <c r="K57">
        <f t="shared" si="2"/>
        <v>148.1419354838709</v>
      </c>
      <c r="L57">
        <v>570</v>
      </c>
    </row>
    <row r="58" spans="1:12" x14ac:dyDescent="0.25">
      <c r="A58">
        <v>9</v>
      </c>
      <c r="B58" t="s">
        <v>13</v>
      </c>
      <c r="C58" t="s">
        <v>18</v>
      </c>
      <c r="D58">
        <v>-40</v>
      </c>
      <c r="E58">
        <v>47.02</v>
      </c>
      <c r="F58">
        <v>48.62</v>
      </c>
      <c r="G58">
        <f t="shared" si="0"/>
        <v>1.5999999999999943</v>
      </c>
      <c r="H58">
        <v>546.78</v>
      </c>
      <c r="I58">
        <v>112.19</v>
      </c>
      <c r="J58">
        <f t="shared" si="1"/>
        <v>-434.59</v>
      </c>
      <c r="K58">
        <f t="shared" si="2"/>
        <v>271.61875000000094</v>
      </c>
      <c r="L58">
        <v>0</v>
      </c>
    </row>
    <row r="59" spans="1:12" x14ac:dyDescent="0.25">
      <c r="A59">
        <v>9</v>
      </c>
      <c r="B59" t="s">
        <v>13</v>
      </c>
      <c r="C59" t="s">
        <v>14</v>
      </c>
      <c r="D59">
        <v>40</v>
      </c>
      <c r="E59">
        <v>38.920999999999999</v>
      </c>
      <c r="F59">
        <v>40.42</v>
      </c>
      <c r="G59">
        <f t="shared" si="0"/>
        <v>1.4990000000000023</v>
      </c>
      <c r="H59">
        <v>6.36</v>
      </c>
      <c r="I59">
        <v>351.62</v>
      </c>
      <c r="J59">
        <f t="shared" si="1"/>
        <v>345.26</v>
      </c>
      <c r="K59">
        <f t="shared" si="2"/>
        <v>230.32688458972612</v>
      </c>
      <c r="L59">
        <v>570</v>
      </c>
    </row>
    <row r="60" spans="1:12" x14ac:dyDescent="0.25">
      <c r="A60">
        <v>9</v>
      </c>
      <c r="B60" t="s">
        <v>19</v>
      </c>
      <c r="C60" t="s">
        <v>18</v>
      </c>
      <c r="D60">
        <v>-40</v>
      </c>
      <c r="E60">
        <v>51.42</v>
      </c>
      <c r="F60">
        <v>53.22</v>
      </c>
      <c r="G60">
        <f t="shared" si="0"/>
        <v>1.7999999999999972</v>
      </c>
      <c r="H60">
        <v>561.55999999999995</v>
      </c>
      <c r="I60">
        <v>52.4</v>
      </c>
      <c r="J60">
        <f t="shared" si="1"/>
        <v>-509.15999999999997</v>
      </c>
      <c r="K60">
        <f t="shared" si="2"/>
        <v>282.86666666666707</v>
      </c>
      <c r="L60">
        <v>0</v>
      </c>
    </row>
    <row r="61" spans="1:12" x14ac:dyDescent="0.25">
      <c r="A61">
        <v>9</v>
      </c>
      <c r="B61" t="s">
        <v>19</v>
      </c>
      <c r="C61" t="s">
        <v>14</v>
      </c>
      <c r="D61">
        <v>19</v>
      </c>
      <c r="E61">
        <v>5.22</v>
      </c>
      <c r="F61">
        <v>8.02</v>
      </c>
      <c r="G61">
        <f t="shared" si="0"/>
        <v>2.8</v>
      </c>
      <c r="H61">
        <v>14.68</v>
      </c>
      <c r="I61">
        <v>432.49</v>
      </c>
      <c r="J61">
        <f t="shared" si="1"/>
        <v>417.81</v>
      </c>
      <c r="K61">
        <f t="shared" si="2"/>
        <v>149.21785714285716</v>
      </c>
      <c r="L61">
        <v>570</v>
      </c>
    </row>
    <row r="62" spans="1:12" x14ac:dyDescent="0.25">
      <c r="A62">
        <v>9</v>
      </c>
      <c r="B62" t="s">
        <v>13</v>
      </c>
      <c r="C62" t="s">
        <v>18</v>
      </c>
      <c r="D62">
        <v>-40</v>
      </c>
      <c r="E62">
        <v>26.221</v>
      </c>
      <c r="F62">
        <v>27.721</v>
      </c>
      <c r="G62">
        <f t="shared" si="0"/>
        <v>1.5</v>
      </c>
      <c r="H62">
        <v>472.65</v>
      </c>
      <c r="I62">
        <v>70.36</v>
      </c>
      <c r="J62">
        <f t="shared" si="1"/>
        <v>-402.28999999999996</v>
      </c>
      <c r="K62">
        <f t="shared" si="2"/>
        <v>268.19333333333333</v>
      </c>
      <c r="L62">
        <v>0</v>
      </c>
    </row>
    <row r="63" spans="1:12" x14ac:dyDescent="0.25">
      <c r="A63">
        <v>10</v>
      </c>
      <c r="B63" t="s">
        <v>19</v>
      </c>
      <c r="C63" t="s">
        <v>14</v>
      </c>
      <c r="D63">
        <v>19</v>
      </c>
      <c r="E63">
        <v>25.52</v>
      </c>
      <c r="F63">
        <v>28.32</v>
      </c>
      <c r="G63">
        <f t="shared" si="0"/>
        <v>2.8000000000000007</v>
      </c>
      <c r="H63">
        <v>13.63</v>
      </c>
      <c r="I63">
        <v>447.93</v>
      </c>
      <c r="J63">
        <f t="shared" si="1"/>
        <v>434.3</v>
      </c>
      <c r="K63">
        <f t="shared" si="2"/>
        <v>155.10714285714283</v>
      </c>
      <c r="L63">
        <v>570</v>
      </c>
    </row>
    <row r="64" spans="1:12" x14ac:dyDescent="0.25">
      <c r="A64">
        <v>10</v>
      </c>
      <c r="B64" t="s">
        <v>13</v>
      </c>
      <c r="C64" t="s">
        <v>18</v>
      </c>
      <c r="D64">
        <v>-40</v>
      </c>
      <c r="E64">
        <v>46.62</v>
      </c>
      <c r="F64">
        <v>48.52</v>
      </c>
      <c r="G64">
        <f t="shared" si="0"/>
        <v>1.9000000000000057</v>
      </c>
      <c r="H64">
        <v>534.51</v>
      </c>
      <c r="I64">
        <v>8.58</v>
      </c>
      <c r="J64">
        <f t="shared" si="1"/>
        <v>-525.92999999999995</v>
      </c>
      <c r="K64">
        <f t="shared" si="2"/>
        <v>276.80526315789388</v>
      </c>
      <c r="L64">
        <v>0</v>
      </c>
    </row>
    <row r="65" spans="1:12" x14ac:dyDescent="0.25">
      <c r="A65">
        <v>10</v>
      </c>
      <c r="B65" t="s">
        <v>13</v>
      </c>
      <c r="C65" t="s">
        <v>14</v>
      </c>
      <c r="D65">
        <v>40</v>
      </c>
      <c r="E65">
        <v>16.22</v>
      </c>
      <c r="F65">
        <v>17.620999999999999</v>
      </c>
      <c r="G65">
        <f t="shared" si="0"/>
        <v>1.4009999999999998</v>
      </c>
      <c r="H65">
        <v>9.23</v>
      </c>
      <c r="I65">
        <v>342.55</v>
      </c>
      <c r="J65">
        <f t="shared" si="1"/>
        <v>333.32</v>
      </c>
      <c r="K65">
        <f t="shared" si="2"/>
        <v>237.91577444682372</v>
      </c>
      <c r="L65">
        <v>570</v>
      </c>
    </row>
    <row r="66" spans="1:12" x14ac:dyDescent="0.25">
      <c r="A66">
        <v>10</v>
      </c>
      <c r="B66" t="s">
        <v>19</v>
      </c>
      <c r="C66" t="s">
        <v>18</v>
      </c>
      <c r="D66">
        <v>-40</v>
      </c>
      <c r="E66">
        <v>25.62</v>
      </c>
      <c r="F66">
        <v>27.32</v>
      </c>
      <c r="G66">
        <f t="shared" si="0"/>
        <v>1.6999999999999993</v>
      </c>
      <c r="H66">
        <v>561.71</v>
      </c>
      <c r="I66">
        <v>84.65</v>
      </c>
      <c r="J66">
        <f t="shared" si="1"/>
        <v>-477.06000000000006</v>
      </c>
      <c r="K66">
        <f t="shared" si="2"/>
        <v>280.62352941176488</v>
      </c>
      <c r="L6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Wonsey, Zane D</dc:creator>
  <cp:lastModifiedBy>Wonsey, Zane D</cp:lastModifiedBy>
  <dcterms:created xsi:type="dcterms:W3CDTF">2015-06-05T18:17:20Z</dcterms:created>
  <dcterms:modified xsi:type="dcterms:W3CDTF">2020-10-01T20:52:02Z</dcterms:modified>
</cp:coreProperties>
</file>