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B21DC5DC-F5D3-E54D-AA51-8E5EE8AC2148}" xr6:coauthVersionLast="47" xr6:coauthVersionMax="47" xr10:uidLastSave="{00000000-0000-0000-0000-000000000000}"/>
  <bookViews>
    <workbookView xWindow="8720" yWindow="7480" windowWidth="34560" windowHeight="21580" activeTab="3" xr2:uid="{601409D2-94AD-2040-8B45-B65981BDA1FF}"/>
  </bookViews>
  <sheets>
    <sheet name="dx V.S. t" sheetId="5" r:id="rId1"/>
    <sheet name="dy V.S. t" sheetId="8" r:id="rId2"/>
    <sheet name="vx V.S. t" sheetId="7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7" l="1"/>
  <c r="O11" i="7"/>
  <c r="O14" i="7"/>
  <c r="K11" i="7"/>
  <c r="K15" i="7"/>
  <c r="G15" i="7"/>
  <c r="G11" i="7"/>
  <c r="K14" i="7"/>
  <c r="G14" i="7"/>
  <c r="O10" i="7"/>
  <c r="K10" i="7"/>
  <c r="G10" i="7"/>
  <c r="C10" i="7"/>
  <c r="C11" i="7"/>
  <c r="C14" i="7"/>
  <c r="C15" i="7"/>
  <c r="O7" i="7"/>
  <c r="K7" i="7"/>
  <c r="G7" i="7"/>
  <c r="C7" i="7"/>
  <c r="K15" i="6"/>
  <c r="K11" i="6"/>
  <c r="K14" i="6"/>
  <c r="K10" i="6"/>
  <c r="O10" i="6"/>
  <c r="O14" i="6"/>
  <c r="O15" i="6"/>
  <c r="O11" i="6"/>
  <c r="C14" i="6"/>
  <c r="C15" i="6"/>
  <c r="C11" i="6"/>
  <c r="C10" i="6"/>
  <c r="G10" i="6"/>
  <c r="G15" i="6"/>
  <c r="G14" i="6"/>
  <c r="G11" i="6"/>
  <c r="O7" i="6"/>
  <c r="K7" i="6"/>
  <c r="G7" i="6"/>
  <c r="C7" i="6"/>
  <c r="N17" i="4"/>
</calcChain>
</file>

<file path=xl/sharedStrings.xml><?xml version="1.0" encoding="utf-8"?>
<sst xmlns="http://schemas.openxmlformats.org/spreadsheetml/2006/main" count="119" uniqueCount="29">
  <si>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</si>
  <si>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</si>
  <si>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</si>
  <si>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</si>
  <si>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</si>
  <si>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</si>
  <si>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</si>
  <si>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</si>
  <si>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</si>
  <si>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</si>
  <si>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</si>
  <si>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</si>
  <si>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</si>
  <si>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</si>
  <si>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</si>
  <si>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</si>
  <si>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</si>
  <si>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</si>
  <si>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</si>
  <si>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</si>
  <si>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</si>
  <si>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</si>
  <si>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</si>
  <si>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</si>
  <si>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</si>
  <si>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</si>
  <si>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</si>
  <si>
    <t xml:space="preserve"> 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</si>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</sst>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11" fontId="2" fillId="0" borderId="0" xfId="0" applyNumberFormat="1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Expected</a:t>
            </a:r>
            <a:r>
              <a:rPr lang="en-CA" sz="1400" b="1" i="0" u="none" strike="noStrike" cap="none" baseline="0"/>
              <a:t> 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169947506561683E-2"/>
                  <c:y val="0.3582065217391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t'!$B$7:$B$49</c:f>
              <c:numCache>
                <c:formatCode>0.00E+00</c:formatCode>
                <c:ptCount val="43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Experimental</a:t>
            </a:r>
            <a:r>
              <a:rPr lang="en-CA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490503117360995E-2"/>
                  <c:y val="0.2874615571682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t'!$F$7:$F$71</c:f>
              <c:numCache>
                <c:formatCode>0.00E+00</c:formatCode>
                <c:ptCount val="65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ser>
          <c:idx val="1"/>
          <c:order val="1"/>
          <c:tx>
            <c:strRef>
              <c:f>'vx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64260717410324"/>
                  <c:y val="-0.41051367984226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t'!$E$7,'vx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'vx V.S. t'!$G$10:$G$11</c:f>
              <c:numCache>
                <c:formatCode>0.00E+00</c:formatCode>
                <c:ptCount val="2"/>
                <c:pt idx="0">
                  <c:v>12.245874000023997</c:v>
                </c:pt>
                <c:pt idx="1">
                  <c:v>6.9370519999760019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A-AA4D-8AFB-5ACE23113CEC}"/>
            </c:ext>
          </c:extLst>
        </c:ser>
        <c:ser>
          <c:idx val="2"/>
          <c:order val="2"/>
          <c:tx>
            <c:strRef>
              <c:f>'vx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19625530548119"/>
                  <c:y val="-0.17645037352938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t'!$E$7,'vx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'vx V.S. t'!$G$14:$G$15</c:f>
              <c:numCache>
                <c:formatCode>0.00E+00</c:formatCode>
                <c:ptCount val="2"/>
                <c:pt idx="0">
                  <c:v>0.24589799997600181</c:v>
                </c:pt>
                <c:pt idx="1">
                  <c:v>18.937028000023997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A-AA4D-8AFB-5ACE2311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Test2</a:t>
            </a:r>
            <a:r>
              <a:rPr lang="en-CA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665354330708664E-2"/>
                  <c:y val="0.27303805774278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'vx V.S. t'!$J$7:$J$104</c:f>
              <c:numCache>
                <c:formatCode>0.00E+00</c:formatCode>
                <c:ptCount val="98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  <c:pt idx="96">
                  <c:v>5.2051170000000004</c:v>
                </c:pt>
                <c:pt idx="97">
                  <c:v>2.6156160000000002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ser>
          <c:idx val="1"/>
          <c:order val="1"/>
          <c:tx>
            <c:strRef>
              <c:f>'vx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188940729114521E-2"/>
                  <c:y val="-0.4999821826148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t'!$I$7,'vx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'vx V.S. t'!$K$10:$K$11</c:f>
              <c:numCache>
                <c:formatCode>0.00E+00</c:formatCode>
                <c:ptCount val="2"/>
                <c:pt idx="0">
                  <c:v>12.816531000095999</c:v>
                </c:pt>
                <c:pt idx="1">
                  <c:v>-3.3844080000959993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7-AF49-B65D-F1ECD7C6A1D0}"/>
            </c:ext>
          </c:extLst>
        </c:ser>
        <c:ser>
          <c:idx val="2"/>
          <c:order val="2"/>
          <c:tx>
            <c:strRef>
              <c:f>'vx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76465441819778E-2"/>
                  <c:y val="-0.2845692383697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t'!$I$7,'vx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'vx V.S. t'!$K$14:$K$15</c:f>
              <c:numCache>
                <c:formatCode>0.00E+00</c:formatCode>
                <c:ptCount val="2"/>
                <c:pt idx="0">
                  <c:v>0.8164829999040002</c:v>
                </c:pt>
                <c:pt idx="1">
                  <c:v>8.6156400000960005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7-AF49-B65D-F1ECD7C6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Test3</a:t>
            </a:r>
            <a:r>
              <a:rPr lang="en-CA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978902251897863"/>
                  <c:y val="0.28613848613092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'vx V.S. t'!$N$7:$N$74</c:f>
              <c:numCache>
                <c:formatCode>0.00E+00</c:formatCode>
                <c:ptCount val="68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  <c:pt idx="66">
                  <c:v>13.92492</c:v>
                </c:pt>
                <c:pt idx="67">
                  <c:v>13.52901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ser>
          <c:idx val="1"/>
          <c:order val="1"/>
          <c:tx>
            <c:strRef>
              <c:f>'vx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33224060787771"/>
                  <c:y val="-0.3985031391890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t'!$M$7,'vx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'vx V.S. t'!$O$10:$O$11</c:f>
              <c:numCache>
                <c:formatCode>0.00E+00</c:formatCode>
                <c:ptCount val="2"/>
                <c:pt idx="0">
                  <c:v>12.077193000023998</c:v>
                </c:pt>
                <c:pt idx="1">
                  <c:v>7.5290219999760017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5-A746-9AF2-E5902941D917}"/>
            </c:ext>
          </c:extLst>
        </c:ser>
        <c:ser>
          <c:idx val="2"/>
          <c:order val="2"/>
          <c:tx>
            <c:strRef>
              <c:f>'vx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42222569351354"/>
                  <c:y val="-0.186025122409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t'!$M$7,'vx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'vx V.S. t'!$O$14:$O$15</c:f>
              <c:numCache>
                <c:formatCode>0.00E+00</c:formatCode>
                <c:ptCount val="2"/>
                <c:pt idx="0">
                  <c:v>7.7216999976002398E-2</c:v>
                </c:pt>
                <c:pt idx="1">
                  <c:v>19.528998000023996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5-A746-9AF2-E5902941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Expected</a:t>
            </a:r>
            <a:r>
              <a:rPr lang="en-CA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93949132311081"/>
                  <c:y val="8.7152901435843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t'!$A$7:$A$48</c:f>
              <c:numCache>
                <c:formatCode>0.00E+00</c:formatCode>
                <c:ptCount val="42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t'!$B$7:$B$48</c:f>
              <c:numCache>
                <c:formatCode>0.00E+00</c:formatCode>
                <c:ptCount val="42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077814359606669E-2"/>
                  <c:y val="-0.62547369184279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7.59487120102576</c:v>
                </c:pt>
                <c:pt idx="1">
                  <c:v>-7.5247721504557177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854244002256127E-2"/>
                  <c:y val="-0.45152018561682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0.39487120102575979</c:v>
                </c:pt>
                <c:pt idx="1">
                  <c:v>-0.32477215045571706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5725784942572"/>
                  <c:y val="0.1260896594698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t'!$F$7:$F$71</c:f>
              <c:numCache>
                <c:formatCode>0.00E+00</c:formatCode>
                <c:ptCount val="65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34795765623629E-2"/>
                  <c:y val="-0.7080560448011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4.9694710000000004</c:v>
                </c:pt>
                <c:pt idx="1">
                  <c:v>-5.0899179999999999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574502319521144E-2"/>
                  <c:y val="-0.4135635355709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-1.030529</c:v>
                </c:pt>
                <c:pt idx="1">
                  <c:v>0.91008200000000006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511667562994349"/>
                  <c:y val="0.2272086685101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'vy V.S. t'!$J$7:$J$104</c:f>
              <c:numCache>
                <c:formatCode>0.00E+00</c:formatCode>
                <c:ptCount val="98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  <c:pt idx="96">
                  <c:v>-1.3434330000000001</c:v>
                </c:pt>
                <c:pt idx="97">
                  <c:v>-1.9528399999999999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18973331026485E-2"/>
                  <c:y val="-0.59559690561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4.5751733999999997</c:v>
                </c:pt>
                <c:pt idx="1">
                  <c:v>-5.5528399999999998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57678467585733E-2"/>
                  <c:y val="-0.2871483883411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-2.6248266</c:v>
                </c:pt>
                <c:pt idx="1">
                  <c:v>1.6471600000000002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32155427592024"/>
                  <c:y val="0.21114240054783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'vy V.S. t'!$N$7:$N$74</c:f>
              <c:numCache>
                <c:formatCode>0.00E+00</c:formatCode>
                <c:ptCount val="68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  <c:pt idx="66">
                  <c:v>-1.2255259999999999</c:v>
                </c:pt>
                <c:pt idx="67">
                  <c:v>-1.3220590000000001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203439216192338E-2"/>
                  <c:y val="-0.6934530913311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5.1887889999999999</c:v>
                </c:pt>
                <c:pt idx="1">
                  <c:v>-4.922059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199256342957132E-2"/>
                  <c:y val="-0.3156525226013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-2.0112110000000003</c:v>
                </c:pt>
                <c:pt idx="1">
                  <c:v>2.2779410000000002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Time</a:t>
                </a:r>
                <a:r>
                  <a:rPr lang="zh-CN" altLang="en-US" sz="900" b="1" i="0" kern="1200" baseline="0">
                    <a:solidFill>
                      <a:srgbClr val="BFBFBF"/>
                    </a:solidFill>
                    <a:effectLst/>
                  </a:rPr>
                  <a:t> </a:t>
                </a: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(s)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163719034590493E-2"/>
                  <c:y val="0.3503947196962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t'!$E$7:$E$74</c:f>
              <c:numCache>
                <c:formatCode>0.00E+00</c:formatCode>
                <c:ptCount val="68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</c:numCache>
            </c:numRef>
          </c:xVal>
          <c:yVal>
            <c:numRef>
              <c:f>'dx V.S. t'!$F$7:$F$74</c:f>
              <c:numCache>
                <c:formatCode>0.00E+00</c:formatCode>
                <c:ptCount val="68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  <c:pt idx="66">
                  <c:v>11.70454</c:v>
                </c:pt>
                <c:pt idx="67">
                  <c:v>12.16473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8316686084820242E-2"/>
                  <c:y val="0.3196135563699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'dx V.S. t'!$J$7:$J$106</c:f>
              <c:numCache>
                <c:formatCode>0.00E+00</c:formatCode>
                <c:ptCount val="100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  <c:pt idx="96">
                  <c:v>9.9905270000000002</c:v>
                </c:pt>
                <c:pt idx="97">
                  <c:v>10.103730000000001</c:v>
                </c:pt>
                <c:pt idx="98">
                  <c:v>10.16403</c:v>
                </c:pt>
                <c:pt idx="99">
                  <c:v>10.190910000000001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4291931218894289E-2"/>
                  <c:y val="0.4717210337571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'dx V.S. t'!$N$7:$N$76</c:f>
              <c:numCache>
                <c:formatCode>0.00E+00</c:formatCode>
                <c:ptCount val="70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  <c:pt idx="66">
                  <c:v>10.00508</c:v>
                </c:pt>
                <c:pt idx="67">
                  <c:v>10.274800000000001</c:v>
                </c:pt>
                <c:pt idx="68">
                  <c:v>10.469250000000001</c:v>
                </c:pt>
                <c:pt idx="69">
                  <c:v>10.725759999999999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Expected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294838145231898E-2"/>
                  <c:y val="3.402601848681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t'!$B$7:$B$49</c:f>
              <c:numCache>
                <c:formatCode>0.00E+00</c:formatCode>
                <c:ptCount val="43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61942257217893E-2"/>
                  <c:y val="-5.94925634295713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t'!$E$7:$E$75</c:f>
              <c:numCache>
                <c:formatCode>0.00E+00</c:formatCode>
                <c:ptCount val="69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  <c:pt idx="68">
                  <c:v>1.3333330000000001</c:v>
                </c:pt>
              </c:numCache>
            </c:numRef>
          </c:xVal>
          <c:yVal>
            <c:numRef>
              <c:f>'dy V.S. t'!$F$7:$F$75</c:f>
              <c:numCache>
                <c:formatCode>0.00E+00</c:formatCode>
                <c:ptCount val="69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  <c:pt idx="66">
                  <c:v>0.52180349999999998</c:v>
                </c:pt>
                <c:pt idx="67">
                  <c:v>0.45987729999999999</c:v>
                </c:pt>
                <c:pt idx="68">
                  <c:v>0.41334070000000001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5920336268402"/>
                  <c:y val="-0.1888721672352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'dy V.S. t'!$J$7:$J$106</c:f>
              <c:numCache>
                <c:formatCode>0.00E+00</c:formatCode>
                <c:ptCount val="100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  <c:pt idx="96">
                  <c:v>-0.19020899999999999</c:v>
                </c:pt>
                <c:pt idx="97">
                  <c:v>-0.20596629999999999</c:v>
                </c:pt>
                <c:pt idx="98">
                  <c:v>-0.23499010000000001</c:v>
                </c:pt>
                <c:pt idx="99">
                  <c:v>-0.271061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79499387594281"/>
                  <c:y val="7.9076488616669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'dy V.S. t'!$N$7:$N$76</c:f>
              <c:numCache>
                <c:formatCode>0.00E+00</c:formatCode>
                <c:ptCount val="70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  <c:pt idx="66">
                  <c:v>0.74959450000000005</c:v>
                </c:pt>
                <c:pt idx="67">
                  <c:v>0.73775679999999999</c:v>
                </c:pt>
                <c:pt idx="68">
                  <c:v>0.70874360000000003</c:v>
                </c:pt>
                <c:pt idx="69">
                  <c:v>0.69368819999999998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Expected</a:t>
            </a:r>
            <a:r>
              <a:rPr lang="en-CA" sz="1400" b="1" i="0" u="none" strike="noStrike" cap="none" baseline="0"/>
              <a:t> 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237532808398949E-2"/>
                  <c:y val="0.2934815918280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ser>
          <c:idx val="1"/>
          <c:order val="1"/>
          <c:tx>
            <c:strRef>
              <c:f>'vx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415135608048997E-2"/>
                  <c:y val="-0.52426133219834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t'!$A$7,'vx V.S. t'!$A$49)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0.7</c:v>
                </c:pt>
              </c:numCache>
            </c:numRef>
          </c:xVal>
          <c:yVal>
            <c:numRef>
              <c:f>'vx V.S. t'!$C$10:$C$11</c:f>
              <c:numCache>
                <c:formatCode>0.00E+00</c:formatCode>
                <c:ptCount val="2"/>
                <c:pt idx="0">
                  <c:v>5.7614448477110294</c:v>
                </c:pt>
                <c:pt idx="1">
                  <c:v>-1.7513992800001434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A-4344-8F9D-EFBB46B6166D}"/>
            </c:ext>
          </c:extLst>
        </c:ser>
        <c:ser>
          <c:idx val="2"/>
          <c:order val="2"/>
          <c:tx>
            <c:strRef>
              <c:f>'vx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489372551589059E-2"/>
                  <c:y val="-0.21437315822525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t'!$A$7,'vx V.S. t'!$A$49)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0.7</c:v>
                </c:pt>
              </c:numCache>
            </c:numRef>
          </c:xVal>
          <c:yVal>
            <c:numRef>
              <c:f>'vx V.S. t'!$C$14:$C$15</c:f>
              <c:numCache>
                <c:formatCode>0.00E+00</c:formatCode>
                <c:ptCount val="2"/>
                <c:pt idx="0">
                  <c:v>-1.4385537122892571</c:v>
                </c:pt>
                <c:pt idx="1">
                  <c:v>5.4485992800001437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7A-4344-8F9D-EFBB46B6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AA233"/>
  <sheetViews>
    <sheetView zoomScale="86" zoomScaleNormal="263" workbookViewId="0">
      <selection activeCell="W5" sqref="W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27" ht="24" x14ac:dyDescent="0.3">
      <c r="A3" s="6" t="s">
        <v>14</v>
      </c>
      <c r="B3" s="6"/>
    </row>
    <row r="5" spans="1:27" s="3" customFormat="1" ht="24" x14ac:dyDescent="0.3">
      <c r="A5" s="2"/>
      <c r="B5" s="7" t="s">
        <v>13</v>
      </c>
      <c r="C5" s="7"/>
      <c r="D5" s="7"/>
      <c r="E5" s="2"/>
      <c r="F5" s="7" t="s">
        <v>28</v>
      </c>
      <c r="G5" s="7"/>
      <c r="I5" s="2"/>
      <c r="J5" s="2" t="s">
        <v>5</v>
      </c>
      <c r="K5" s="2"/>
      <c r="M5" s="2"/>
      <c r="N5" s="2" t="s">
        <v>6</v>
      </c>
      <c r="O5" s="2"/>
    </row>
    <row r="6" spans="1:27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27" x14ac:dyDescent="0.2">
      <c r="A7" s="4">
        <v>0</v>
      </c>
      <c r="B7" s="4">
        <v>0.26048179999999999</v>
      </c>
      <c r="C7" s="1">
        <v>0.03</v>
      </c>
      <c r="E7" s="1">
        <v>0.1833333</v>
      </c>
      <c r="F7" s="1">
        <v>1.7199310000000001</v>
      </c>
      <c r="G7" s="1">
        <v>0.05</v>
      </c>
      <c r="H7" s="1"/>
      <c r="I7" s="1">
        <v>0.21666669999999999</v>
      </c>
      <c r="J7" s="1">
        <v>1.7295780000000001</v>
      </c>
      <c r="K7" s="1">
        <v>0.05</v>
      </c>
      <c r="L7" s="1"/>
      <c r="M7" s="1">
        <v>0.13333329999999999</v>
      </c>
      <c r="N7" s="1">
        <v>0.93013129999999999</v>
      </c>
      <c r="O7" s="1">
        <v>0.05</v>
      </c>
    </row>
    <row r="8" spans="1:27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27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27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27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  <c r="Y11" s="1"/>
      <c r="Z11" s="1"/>
      <c r="AA11" s="1"/>
    </row>
    <row r="12" spans="1:27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27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27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27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27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/>
      <c r="F75" s="1"/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opLeftCell="D3" zoomScale="113" zoomScaleNormal="108" workbookViewId="0">
      <selection activeCell="V18" sqref="V18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6" t="s">
        <v>15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5">
        <v>0.03</v>
      </c>
      <c r="E7" s="1">
        <v>0.1833333</v>
      </c>
      <c r="F7" s="1">
        <v>0.97892679999999999</v>
      </c>
      <c r="G7" s="1">
        <v>0.03</v>
      </c>
      <c r="H7" s="1"/>
      <c r="I7" s="1">
        <v>0.21666669999999999</v>
      </c>
      <c r="J7" s="1">
        <v>0.95586629999999995</v>
      </c>
      <c r="K7" s="1">
        <v>0.03</v>
      </c>
      <c r="L7" s="1"/>
      <c r="M7" s="1">
        <v>0.13333329999999999</v>
      </c>
      <c r="N7" s="1">
        <v>0.88698829999999995</v>
      </c>
      <c r="O7" s="1">
        <v>0.03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zoomScale="64" zoomScaleNormal="100" workbookViewId="0">
      <selection activeCell="Y28" sqref="Y28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11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f>('dx V.S. t'!C7*2)/('dx V.S. t'!A8-'dx V.S. t'!A7)</f>
        <v>3.5999992800001435</v>
      </c>
      <c r="E7" s="1">
        <v>0.2</v>
      </c>
      <c r="F7" s="1">
        <v>6.2458859999999996</v>
      </c>
      <c r="G7" s="1">
        <f>('dx V.S. t'!G7*2)/('dx V.S. t'!E8-'dx V.S. t'!E7)</f>
        <v>5.9999880000239978</v>
      </c>
      <c r="H7" s="1"/>
      <c r="I7" s="1">
        <v>0.23333329999999999</v>
      </c>
      <c r="J7" s="1">
        <v>6.8165069999999996</v>
      </c>
      <c r="K7" s="1">
        <f>('dx V.S. t'!K7*2)/('dx V.S. t'!I8-'dx V.S. t'!I7)</f>
        <v>6.0000240000959995</v>
      </c>
      <c r="L7" s="1"/>
      <c r="M7" s="1">
        <v>0.15</v>
      </c>
      <c r="N7" s="1">
        <v>6.0772050000000002</v>
      </c>
      <c r="O7" s="1">
        <f>('dx V.S. t'!O7*2)/('dx V.S. t'!M8-'dx V.S. t'!M7)</f>
        <v>5.9999880000239978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 t="s">
        <v>19</v>
      </c>
      <c r="E9" s="1">
        <v>0.23333329999999999</v>
      </c>
      <c r="F9" s="1">
        <v>6.3551450000000003</v>
      </c>
      <c r="G9" s="1" t="s">
        <v>19</v>
      </c>
      <c r="H9" s="1"/>
      <c r="I9" s="1">
        <v>0.26666669999999998</v>
      </c>
      <c r="J9" s="1">
        <v>6.1649529999999997</v>
      </c>
      <c r="K9" s="1" t="s">
        <v>19</v>
      </c>
      <c r="L9" s="1"/>
      <c r="M9" s="1">
        <v>0.1833333</v>
      </c>
      <c r="N9" s="1">
        <v>5.685371</v>
      </c>
      <c r="O9" s="1" t="s">
        <v>19</v>
      </c>
    </row>
    <row r="10" spans="1:15" x14ac:dyDescent="0.2">
      <c r="A10" s="4">
        <v>5.8333335E-2</v>
      </c>
      <c r="B10" s="4">
        <v>2.1235195752960876</v>
      </c>
      <c r="C10" s="1">
        <f>B7+C7</f>
        <v>5.7614448477110294</v>
      </c>
      <c r="E10" s="1">
        <v>0.25</v>
      </c>
      <c r="F10" s="1">
        <v>8.4204640000000008</v>
      </c>
      <c r="G10" s="1">
        <f>F7+G7</f>
        <v>12.245874000023997</v>
      </c>
      <c r="H10" s="1"/>
      <c r="I10" s="1">
        <v>0.28333330000000001</v>
      </c>
      <c r="J10" s="1">
        <v>6.2730620000000004</v>
      </c>
      <c r="K10" s="1">
        <f>J7+K7</f>
        <v>12.816531000095999</v>
      </c>
      <c r="L10" s="1"/>
      <c r="M10" s="1">
        <v>0.2</v>
      </c>
      <c r="N10" s="1">
        <v>5.4388209999999999</v>
      </c>
      <c r="O10" s="1">
        <f>N7+O7</f>
        <v>12.077193000023998</v>
      </c>
    </row>
    <row r="11" spans="1:15" x14ac:dyDescent="0.2">
      <c r="A11" s="4">
        <v>7.4999999999999997E-2</v>
      </c>
      <c r="B11" s="4">
        <v>2.6773930709572267</v>
      </c>
      <c r="C11" s="1">
        <f>B49-C7</f>
        <v>-1.7513992800001434</v>
      </c>
      <c r="E11" s="1">
        <v>0.26666669999999998</v>
      </c>
      <c r="F11" s="1">
        <v>7.4983269999999997</v>
      </c>
      <c r="G11" s="1">
        <f>F71-G7</f>
        <v>6.9370519999760019</v>
      </c>
      <c r="H11" s="1"/>
      <c r="I11" s="1">
        <v>0.3</v>
      </c>
      <c r="J11" s="1">
        <v>5.8757679999999999</v>
      </c>
      <c r="K11" s="1">
        <f>J104-K7</f>
        <v>-3.3844080000959993</v>
      </c>
      <c r="L11" s="1"/>
      <c r="M11" s="1">
        <v>0.21666669999999999</v>
      </c>
      <c r="N11" s="1">
        <v>5.049823</v>
      </c>
      <c r="O11" s="1">
        <f>N74-O7</f>
        <v>7.5290219999760017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G12" s="1"/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  <c r="O12" s="1"/>
    </row>
    <row r="13" spans="1:15" x14ac:dyDescent="0.2">
      <c r="A13" s="4">
        <v>0.10833334999999999</v>
      </c>
      <c r="B13" s="4">
        <v>2.5953488093023833</v>
      </c>
      <c r="C13" s="1" t="s">
        <v>20</v>
      </c>
      <c r="E13" s="1">
        <v>0.3</v>
      </c>
      <c r="F13" s="1">
        <v>5.9732229999999999</v>
      </c>
      <c r="G13" s="1" t="s">
        <v>20</v>
      </c>
      <c r="H13" s="1"/>
      <c r="I13" s="1">
        <v>0.3333333</v>
      </c>
      <c r="J13" s="1">
        <v>7.1691029999999998</v>
      </c>
      <c r="K13" s="1" t="s">
        <v>20</v>
      </c>
      <c r="L13" s="1"/>
      <c r="M13" s="1">
        <v>0.25</v>
      </c>
      <c r="N13" s="1">
        <v>6.1671290000000001</v>
      </c>
      <c r="O13" s="1" t="s">
        <v>20</v>
      </c>
    </row>
    <row r="14" spans="1:15" x14ac:dyDescent="0.2">
      <c r="A14" s="4">
        <v>0.125</v>
      </c>
      <c r="B14" s="4">
        <v>2.4699878799515207</v>
      </c>
      <c r="C14" s="1">
        <f>B7-C7</f>
        <v>-1.4385537122892571</v>
      </c>
      <c r="E14" s="1">
        <v>0.31666670000000002</v>
      </c>
      <c r="F14" s="1">
        <v>4.6719549999999996</v>
      </c>
      <c r="G14" s="1">
        <f>F7-G7</f>
        <v>0.24589799997600181</v>
      </c>
      <c r="H14" s="1"/>
      <c r="I14" s="1">
        <v>0.35</v>
      </c>
      <c r="J14" s="1">
        <v>3.0965259999999999</v>
      </c>
      <c r="K14" s="1">
        <f>J7-K7</f>
        <v>0.8164829999040002</v>
      </c>
      <c r="L14" s="1"/>
      <c r="M14" s="1">
        <v>0.26666669999999998</v>
      </c>
      <c r="N14" s="1">
        <v>6.3124120000000001</v>
      </c>
      <c r="O14" s="1">
        <f>N7-O7</f>
        <v>7.7216999976002398E-2</v>
      </c>
    </row>
    <row r="15" spans="1:15" x14ac:dyDescent="0.2">
      <c r="A15" s="4">
        <v>0.14166665000000001</v>
      </c>
      <c r="B15" s="4">
        <v>1.8298883402233139</v>
      </c>
      <c r="C15" s="1">
        <f>B49+C7</f>
        <v>5.4485992800001437</v>
      </c>
      <c r="E15" s="1">
        <v>0.3333333</v>
      </c>
      <c r="F15" s="1">
        <v>5.9218849999999996</v>
      </c>
      <c r="G15" s="1">
        <f>F71+G7</f>
        <v>18.937028000023997</v>
      </c>
      <c r="H15" s="1"/>
      <c r="I15" s="1">
        <v>0.36666670000000001</v>
      </c>
      <c r="J15" s="1">
        <v>4.7759539999999996</v>
      </c>
      <c r="K15" s="1">
        <f>J104+K7</f>
        <v>8.6156400000960005</v>
      </c>
      <c r="L15" s="1"/>
      <c r="M15" s="1">
        <v>0.28333330000000001</v>
      </c>
      <c r="N15" s="1">
        <v>5.9693209999999999</v>
      </c>
      <c r="O15" s="1">
        <f>N74+O7</f>
        <v>19.528998000023996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W233"/>
  <sheetViews>
    <sheetView tabSelected="1" topLeftCell="A3" zoomScaleNormal="110" workbookViewId="0">
      <selection activeCell="O3" sqref="O3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6" t="s">
        <v>12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5">
        <f>((('dy V.S. t'!B8+'dy V.S. t'!C7)-('dy V.S. t'!B7-'dy V.S. t'!C7))/('dy V.S. t'!A8-'dy V.S. t'!A7))-(('dy V.S. t'!B8-'dy V.S. t'!B7)/('dy V.S. t'!A8-'dy V.S. t'!A7))</f>
        <v>3.5999992800001448</v>
      </c>
      <c r="E7" s="1">
        <v>0.2</v>
      </c>
      <c r="F7" s="1">
        <v>1.969471</v>
      </c>
      <c r="G7" s="5">
        <f>((('dy V.S. t'!F8+'dy V.S. t'!G7)-('dy V.S. t'!F7-'dy V.S. t'!G7))/('dy V.S. t'!E8-'dy V.S. t'!E7))-(('dy V.S. t'!F8-'dy V.S. t'!F7)/('dy V.S. t'!E8-'dy V.S. t'!E7))</f>
        <v>3.5999928000144021</v>
      </c>
      <c r="H7" s="1"/>
      <c r="I7" s="1">
        <v>0.23333329999999999</v>
      </c>
      <c r="J7" s="1">
        <v>0.97517339999999997</v>
      </c>
      <c r="K7" s="5">
        <f>((('dy V.S. t'!J8+'dy V.S. t'!K7)-('dy V.S. t'!J7-'dy V.S. t'!K7))/('dy V.S. t'!I8-'dy V.S. t'!I7))-(('dy V.S. t'!J8-'dy V.S. t'!J7)/('dy V.S. t'!I8-'dy V.S. t'!I7))</f>
        <v>3.6000144000576024</v>
      </c>
      <c r="L7" s="1"/>
      <c r="M7" s="1">
        <v>0.15</v>
      </c>
      <c r="N7" s="1">
        <v>1.588789</v>
      </c>
      <c r="O7" s="5">
        <f>((('dy V.S. t'!N8+'dy V.S. t'!O7)-('dy V.S. t'!N7-'dy V.S. t'!O7))/('dy V.S. t'!M8-'dy V.S. t'!M7))-(('dy V.S. t'!N8-'dy V.S. t'!N7)/('dy V.S. t'!M8-'dy V.S. t'!M7))</f>
        <v>3.5999928000144021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B7+3.6</f>
        <v>7.59487120102576</v>
      </c>
      <c r="E10" s="1">
        <v>0.25</v>
      </c>
      <c r="F10" s="1">
        <v>1.0857159999999999</v>
      </c>
      <c r="G10" s="1">
        <f>F7+3</f>
        <v>4.9694710000000004</v>
      </c>
      <c r="H10" s="1"/>
      <c r="I10" s="1">
        <v>0.28333330000000001</v>
      </c>
      <c r="J10" s="1">
        <v>0.57344740000000005</v>
      </c>
      <c r="K10" s="1">
        <f>J7+3.6</f>
        <v>4.5751733999999997</v>
      </c>
      <c r="L10" s="1"/>
      <c r="M10" s="1">
        <v>0.2</v>
      </c>
      <c r="N10" s="1">
        <v>1.3573630000000001</v>
      </c>
      <c r="O10" s="1">
        <f>N7+3.6</f>
        <v>5.1887889999999999</v>
      </c>
    </row>
    <row r="11" spans="1:15" x14ac:dyDescent="0.2">
      <c r="A11" s="4">
        <v>7.4999999999999997E-2</v>
      </c>
      <c r="B11" s="4">
        <v>3.2259432903773178</v>
      </c>
      <c r="C11" s="1">
        <f>B48-3.6</f>
        <v>-7.5247721504557177</v>
      </c>
      <c r="E11" s="1">
        <v>0.26666669999999998</v>
      </c>
      <c r="F11" s="1">
        <v>1.3384860000000001</v>
      </c>
      <c r="G11" s="1">
        <f>F71-3</f>
        <v>-5.0899179999999999</v>
      </c>
      <c r="H11" s="1"/>
      <c r="I11" s="1">
        <v>0.3</v>
      </c>
      <c r="J11" s="1">
        <v>0.47871239999999998</v>
      </c>
      <c r="K11" s="1">
        <f>J104-3.6</f>
        <v>-5.5528399999999998</v>
      </c>
      <c r="L11" s="1"/>
      <c r="M11" s="1">
        <v>0.21666669999999999</v>
      </c>
      <c r="N11" s="1">
        <v>1.4136679999999999</v>
      </c>
      <c r="O11" s="1">
        <f>N74-3.6</f>
        <v>-4.922059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B7-3.6</f>
        <v>0.39487120102575979</v>
      </c>
      <c r="E14" s="1">
        <v>0.31666670000000002</v>
      </c>
      <c r="F14" s="1">
        <v>1.274411</v>
      </c>
      <c r="G14" s="1">
        <f>F7-3</f>
        <v>-1.030529</v>
      </c>
      <c r="H14" s="1"/>
      <c r="I14" s="1">
        <v>0.35</v>
      </c>
      <c r="J14" s="1">
        <v>-0.53754420000000003</v>
      </c>
      <c r="K14" s="1">
        <f>J7-3.6</f>
        <v>-2.6248266</v>
      </c>
      <c r="L14" s="1"/>
      <c r="M14" s="1">
        <v>0.26666669999999998</v>
      </c>
      <c r="N14" s="1">
        <v>1.1453759999999999</v>
      </c>
      <c r="O14" s="1">
        <f>N7-3.6</f>
        <v>-2.0112110000000003</v>
      </c>
    </row>
    <row r="15" spans="1:15" x14ac:dyDescent="0.2">
      <c r="A15" s="4">
        <v>0.14166665000000001</v>
      </c>
      <c r="B15" s="4">
        <v>2.0218159563680853</v>
      </c>
      <c r="C15" s="1">
        <f>B48+3.6</f>
        <v>-0.32477215045571706</v>
      </c>
      <c r="E15" s="1">
        <v>0.3333333</v>
      </c>
      <c r="F15" s="1">
        <v>1.222661</v>
      </c>
      <c r="G15" s="1">
        <f>F71+3</f>
        <v>0.91008200000000006</v>
      </c>
      <c r="H15" s="1"/>
      <c r="I15" s="1">
        <v>0.36666670000000001</v>
      </c>
      <c r="J15" s="1">
        <v>0.80122439999999995</v>
      </c>
      <c r="K15" s="1">
        <f>J104+3.6</f>
        <v>1.6471600000000002</v>
      </c>
      <c r="L15" s="1"/>
      <c r="M15" s="1">
        <v>0.28333330000000001</v>
      </c>
      <c r="N15" s="1">
        <v>1.0545070000000001</v>
      </c>
      <c r="O15" s="1">
        <f>N74+3.6</f>
        <v>2.2779410000000002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23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23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23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23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23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23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23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23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23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23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23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23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23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  <c r="W45" t="s">
        <v>27</v>
      </c>
    </row>
    <row r="46" spans="1:23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23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23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6" t="s">
        <v>7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6" t="s">
        <v>8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2022-11-04T22:56:06Z</dcterms:modified>
</cp:coreProperties>
</file>