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 activeTab="1"/>
  </bookViews>
  <sheets>
    <sheet name="Income - Adjusted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H8" i="2" l="1"/>
  <c r="AD8" i="2"/>
  <c r="Z8" i="2"/>
  <c r="V8" i="2"/>
  <c r="R8" i="2"/>
  <c r="N8" i="2"/>
  <c r="J8" i="2"/>
  <c r="F8" i="2"/>
  <c r="AH6" i="2"/>
  <c r="AD6" i="2"/>
  <c r="Z6" i="2"/>
  <c r="V6" i="2"/>
  <c r="R6" i="2"/>
  <c r="N6" i="2"/>
  <c r="AG8" i="2"/>
  <c r="AC8" i="2"/>
  <c r="Y8" i="2"/>
  <c r="U8" i="2"/>
  <c r="Q8" i="2"/>
  <c r="M8" i="2"/>
  <c r="I8" i="2"/>
  <c r="E8" i="2"/>
  <c r="AG6" i="2"/>
  <c r="AC6" i="2"/>
  <c r="Y6" i="2"/>
  <c r="U6" i="2"/>
  <c r="Q6" i="2"/>
  <c r="M6" i="2"/>
  <c r="I6" i="2"/>
  <c r="E6" i="2"/>
  <c r="AF8" i="2"/>
  <c r="AB8" i="2"/>
  <c r="X8" i="2"/>
  <c r="T8" i="2"/>
  <c r="P8" i="2"/>
  <c r="L8" i="2"/>
  <c r="H8" i="2"/>
  <c r="D8" i="2"/>
  <c r="AF6" i="2"/>
  <c r="AB6" i="2"/>
  <c r="X6" i="2"/>
  <c r="T6" i="2"/>
  <c r="P6" i="2"/>
  <c r="L6" i="2"/>
  <c r="H6" i="2"/>
  <c r="D6" i="2"/>
  <c r="C6" i="2"/>
  <c r="J6" i="2"/>
  <c r="AE8" i="2"/>
  <c r="AA8" i="2"/>
  <c r="W8" i="2"/>
  <c r="S8" i="2"/>
  <c r="O8" i="2"/>
  <c r="K8" i="2"/>
  <c r="G8" i="2"/>
  <c r="C8" i="2"/>
  <c r="AE6" i="2"/>
  <c r="AA6" i="2"/>
  <c r="W6" i="2"/>
  <c r="S6" i="2"/>
  <c r="O6" i="2"/>
  <c r="K6" i="2"/>
  <c r="G6" i="2"/>
  <c r="F6" i="2"/>
</calcChain>
</file>

<file path=xl/sharedStrings.xml><?xml version="1.0" encoding="utf-8"?>
<sst xmlns="http://schemas.openxmlformats.org/spreadsheetml/2006/main" count="197" uniqueCount="75">
  <si>
    <t>Revenue</t>
  </si>
  <si>
    <t>Right click to show data transparency (not supported for all values)</t>
  </si>
  <si>
    <t>Christian Dior SE (CDI FP) - Adjusted</t>
  </si>
  <si>
    <t>In Millions of USD except Per Share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</si>
  <si>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</si>
  <si>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</si>
  <si>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</si>
  <si>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</si>
  <si>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</si>
  <si>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</si>
  <si>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</si>
  <si>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</si>
  <si>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</si>
  <si>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</si>
  <si>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</si>
  <si>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</si>
  <si>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</si>
  <si>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</si>
  <si>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</si>
  <si>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</si>
  <si>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</si>
  <si>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</si>
  <si>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</si>
  <si>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</si>
  <si>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</si>
  <si>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</si>
  <si>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</si>
  <si>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</si>
  <si>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</si>
  <si>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</si>
  <si>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</si>
  <si>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Q3 2016</t>
  </si>
  <si>
    <t>Q3 2017</t>
  </si>
  <si>
    <t>Q4 2017</t>
  </si>
  <si>
    <t>Q1 2018</t>
  </si>
  <si>
    <t>Q2 2018</t>
  </si>
  <si>
    <t>3 Months Ending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</si>
  <si>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</si>
  <si>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</si>
  <si>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</si>
  <si>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</si>
  <si>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</si>
  <si>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</si>
  <si>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</si>
  <si>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</si>
  <si>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</si>
  <si>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</si>
  <si>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</si>
  <si>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</si>
  <si>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03/31/2012</t>
  </si>
  <si>
    <t>06/30/2012</t>
  </si>
  <si>
    <t>07/31/2012</t>
  </si>
  <si>
    <t>10/31/2012</t>
  </si>
  <si>
    <t>01/31/2013</t>
  </si>
  <si>
    <t>04/30/2013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</si>
  <si>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</si>
  <si>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</si>
  <si>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</si>
  <si>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</si>
  <si>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</si>
  <si>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</si>
  <si>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</si>
  <si>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</si>
  <si>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</si>
  <si>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09/30/2016</t>
  </si>
  <si>
    <t>09/30/2017</t>
  </si>
  <si>
    <t>12/31/2017</t>
  </si>
  <si>
    <t>03/31/2018</t>
  </si>
  <si>
    <t>06/30/2018</t>
  </si>
  <si>
    <t>SALES_REV_TURN</t>
  </si>
  <si>
    <t xml:space="preserve">    Growth (YoY)</t>
  </si>
  <si>
    <t>—</t>
  </si>
  <si>
    <t xml:space="preserve">  - Abnormal Losses (Gains)</t>
  </si>
  <si>
    <t>IS_ABNORMAL_ITEM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</si>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</sst>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71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171" fontId="11" fillId="34" borderId="2">
      <alignment horizontal="right"/>
    </xf>
  </cellStyleXfs>
  <cellXfs count="16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71" fontId="1" fillId="34" borderId="2" xfId="53" applyNumberFormat="1" applyFont="1" applyFill="1" applyBorder="1" applyAlignment="1" applyProtection="1">
      <alignment horizontal="right"/>
    </xf>
    <xf numFmtId="3" fontId="8" fillId="34" borderId="2" xfId="54" applyNumberFormat="1" applyFont="1" applyFill="1" applyBorder="1" applyAlignment="1" applyProtection="1">
      <alignment horizontal="right"/>
    </xf>
    <xf numFmtId="171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4"/>
    <cellStyle name="fa_data_bold_1_grouped" xfId="55"/>
    <cellStyle name="fa_data_italic_1_grouped" xfId="56"/>
    <cellStyle name="fa_data_standard_1_grouped" xfId="53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6128.2566999999999</v>
        <stp/>
        <stp>##V3_BDHV12</stp>
        <stp>CDI FP Equity</stp>
        <stp>SALES_REV_TURN</stp>
        <stp>FQ2 2010</stp>
        <stp>FQ2 2010</stp>
        <stp>[FA1_jgyw50b0.xlsx]Income - Adjusted!R6C8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6886.0261</v>
        <stp/>
        <stp>##V3_BDHV12</stp>
        <stp>CDI FP Equity</stp>
        <stp>SALES_REV_TURN</stp>
        <stp>FQ3 2010</stp>
        <stp>FQ3 2010</stp>
        <stp>[FA1_jgyw50b0.xlsx]Income - Adjusted!R6C9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9269.9408000000003</v>
        <stp/>
        <stp>##V3_BDHV12</stp>
        <stp>CDI FP Equity</stp>
        <stp>SALES_REV_TURN</stp>
        <stp>FQ4 2013</stp>
        <stp>FQ4 2013</stp>
        <stp>[FA1_jgyw50b0.xlsx]Income - Adjusted!R6C20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8546.1386000000002</v>
        <stp/>
        <stp>##V3_BDHV12</stp>
        <stp>CDI FP Equity</stp>
        <stp>SALES_REV_TURN</stp>
        <stp>FQ2 2012</stp>
        <stp>FQ2 2012</stp>
        <stp>[FA1_jgyw50b0.xlsx]Income - Adjusted!R6C16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8997.4562000000005</v>
        <stp/>
        <stp>##V3_BDHV12</stp>
        <stp>CDI FP Equity</stp>
        <stp>SALES_REV_TURN</stp>
        <stp>FQ1 2012</stp>
        <stp>FQ1 2012</stp>
        <stp>[FA1_jgyw50b0.xlsx]Income - Adjusted!R6C15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10751.167600000001</v>
        <stp/>
        <stp>##V3_BDHV12</stp>
        <stp>CDI FP Equity</stp>
        <stp>SALES_REV_TURN</stp>
        <stp>FQ3 2016</stp>
        <stp>FQ3 2016</stp>
        <stp>[FA1_jgyw50b0.xlsx]Income - Adjusted!R6C30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12196.8948</v>
        <stp/>
        <stp>##V3_BDHV12</stp>
        <stp>CDI FP Equity</stp>
        <stp>SALES_REV_TURN</stp>
        <stp>FQ3 2017</stp>
        <stp>FQ3 2017</stp>
        <stp>[FA1_jgyw50b0.xlsx]Income - Adjusted!R6C31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8658.9976000000006</v>
        <stp/>
        <stp>##V3_BDHV12</stp>
        <stp>CDI FP Equity</stp>
        <stp>SALES_REV_TURN</stp>
        <stp>FQ1 2013</stp>
        <stp>FQ1 2013</stp>
        <stp>[FA1_jgyw50b0.xlsx]Income - Adjusted!R6C17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9855.2060000000001</v>
        <stp/>
        <stp>##V3_BDHV12</stp>
        <stp>CDI FP Equity</stp>
        <stp>SALES_REV_TURN</stp>
        <stp>FQ4 2014</stp>
        <stp>FQ4 2014</stp>
        <stp>[FA1_jgyw50b0.xlsx]Income - Adjusted!R6C24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9772.0725999999995</v>
        <stp/>
        <stp>##V3_BDHV12</stp>
        <stp>CDI FP Equity</stp>
        <stp>SALES_REV_TURN</stp>
        <stp>FQ1 2014</stp>
        <stp>FQ1 2014</stp>
        <stp>[FA1_jgyw50b0.xlsx]Income - Adjusted!R6C21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10395.8295</v>
        <stp/>
        <stp>##V3_BDHV12</stp>
        <stp>CDI FP Equity</stp>
        <stp>SALES_REV_TURN</stp>
        <stp>FQ3 2014</stp>
        <stp>FQ3 2014</stp>
        <stp>[FA1_jgyw50b0.xlsx]Income - Adjusted!R6C23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11995.0753</v>
        <stp/>
        <stp>##V3_BDHV12</stp>
        <stp>CDI FP Equity</stp>
        <stp>SALES_REV_TURN</stp>
        <stp>FQ2 2014</stp>
        <stp>FQ2 2014</stp>
        <stp>[FA1_jgyw50b0.xlsx]Income - Adjusted!R6C22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8600.0221999999994</v>
        <stp/>
        <stp>##V3_BDHV12</stp>
        <stp>CDI FP Equity</stp>
        <stp>SALES_REV_TURN</stp>
        <stp>FQ4 2010</stp>
        <stp>FQ4 2010</stp>
        <stp>[FA1_jgyw50b0.xlsx]Income - Adjusted!R6C10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14770.008400000001</v>
        <stp/>
        <stp>##V3_BDHV12</stp>
        <stp>CDI FP Equity</stp>
        <stp>SALES_REV_TURN</stp>
        <stp>FQ4 2017</stp>
        <stp>FQ4 2017</stp>
        <stp>[FA1_jgyw50b0.xlsx]Income - Adjusted!R6C32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10335.9692</v>
        <stp/>
        <stp>##V3_BDHV12</stp>
        <stp>CDI FP Equity</stp>
        <stp>SALES_REV_TURN</stp>
        <stp>FQ1 2015</stp>
        <stp>FQ1 2015</stp>
        <stp>[FA1_jgyw50b0.xlsx]Income - Adjusted!R6C25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9857.8279000000002</v>
        <stp/>
        <stp>##V3_BDHV12</stp>
        <stp>CDI FP Equity</stp>
        <stp>SALES_REV_TURN</stp>
        <stp>FQ3 2015</stp>
        <stp>FQ3 2015</stp>
        <stp>[FA1_jgyw50b0.xlsx]Income - Adjusted!R6C27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12080.194299999999</v>
        <stp/>
        <stp>##V3_BDHV12</stp>
        <stp>CDI FP Equity</stp>
        <stp>SALES_REV_TURN</stp>
        <stp>FQ2 2015</stp>
        <stp>FQ2 2015</stp>
        <stp>[FA1_jgyw50b0.xlsx]Income - Adjusted!R6C26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10298.944799999999</v>
        <stp/>
        <stp>##V3_BDHV12</stp>
        <stp>CDI FP Equity</stp>
        <stp>SALES_REV_TURN</stp>
        <stp>FQ4 2011</stp>
        <stp>FQ4 2011</stp>
        <stp>[FA1_jgyw50b0.xlsx]Income - Adjusted!R6C14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7567.8987999999999</v>
        <stp/>
        <stp>##V3_BDHV12</stp>
        <stp>CDI FP Equity</stp>
        <stp>SALES_REV_TURN</stp>
        <stp>FQ2 2011</stp>
        <stp>FQ2 2011</stp>
        <stp>[FA1_jgyw50b0.xlsx]Income - Adjusted!R6C12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8849.2510000000002</v>
        <stp/>
        <stp>##V3_BDHV12</stp>
        <stp>CDI FP Equity</stp>
        <stp>SALES_REV_TURN</stp>
        <stp>FQ3 2011</stp>
        <stp>FQ3 2011</stp>
        <stp>[FA1_jgyw50b0.xlsx]Income - Adjusted!R6C13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7480.9647000000004</v>
        <stp/>
        <stp>##V3_BDHV12</stp>
        <stp>CDI FP Equity</stp>
        <stp>SALES_REV_TURN</stp>
        <stp>FQ1 2011</stp>
        <stp>FQ1 2011</stp>
        <stp>[FA1_jgyw50b0.xlsx]Income - Adjusted!R6C11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5457.7780000000002</v>
        <stp/>
        <stp>##V3_BDHV12</stp>
        <stp>CDI FP Equity</stp>
        <stp>SALES_REV_TURN</stp>
        <stp>FQ1 2009</stp>
        <stp>FQ1 2009</stp>
        <stp>[FA1_jgyw50b0.xlsx]Income - Adjusted!R6C3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7821.9258</v>
        <stp/>
        <stp>##V3_BDHV12</stp>
        <stp>CDI FP Equity</stp>
        <stp>SALES_REV_TURN</stp>
        <stp>FQ4 2009</stp>
        <stp>FQ4 2009</stp>
        <stp>[FA1_jgyw50b0.xlsx]Income - Adjusted!R6C6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12990.1031</v>
        <stp/>
        <stp>##V3_BDHV12</stp>
        <stp>CDI FP Equity</stp>
        <stp>SALES_REV_TURN</stp>
        <stp>FQ2 2018</stp>
        <stp>FQ2 2018</stp>
        <stp>[FA1_jgyw50b0.xlsx]Income - Adjusted!R6C34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10058.8662</v>
        <stp/>
        <stp>##V3_BDHV12</stp>
        <stp>CDI FP Equity</stp>
        <stp>SALES_REV_TURN</stp>
        <stp>FQ1 2016</stp>
        <stp>FQ1 2016</stp>
        <stp>[FA1_jgyw50b0.xlsx]Income - Adjusted!R6C29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6432.3422</v>
        <stp/>
        <stp>##V3_BDHV12</stp>
        <stp>CDI FP Equity</stp>
        <stp>SALES_REV_TURN</stp>
        <stp>FQ1 2010</stp>
        <stp>FQ1 2010</stp>
        <stp>[FA1_jgyw50b0.xlsx]Income - Adjusted!R6C7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5390.0492999999997</v>
        <stp/>
        <stp>##V3_BDHV12</stp>
        <stp>CDI FP Equity</stp>
        <stp>SALES_REV_TURN</stp>
        <stp>FQ2 2009</stp>
        <stp>FQ2 2009</stp>
        <stp>[FA1_jgyw50b0.xlsx]Income - Adjusted!R6C4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6164.1877000000004</v>
        <stp/>
        <stp>##V3_BDHV12</stp>
        <stp>CDI FP Equity</stp>
        <stp>SALES_REV_TURN</stp>
        <stp>FQ3 2009</stp>
        <stp>FQ3 2009</stp>
        <stp>[FA1_jgyw50b0.xlsx]Income - Adjusted!R6C5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13339.186799999999</v>
        <stp/>
        <stp>##V3_BDHV12</stp>
        <stp>CDI FP Equity</stp>
        <stp>SALES_REV_TURN</stp>
        <stp>FQ1 2018</stp>
        <stp>FQ1 2018</stp>
        <stp>[FA1_jgyw50b0.xlsx]Income - Adjusted!R6C33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9792.2651999999998</v>
        <stp/>
        <stp>##V3_BDHV12</stp>
        <stp>CDI FP Equity</stp>
        <stp>SALES_REV_TURN</stp>
        <stp>FQ4 2015</stp>
        <stp>FQ4 2015</stp>
        <stp>[FA1_jgyw50b0.xlsx]Income - Adjusted!R6C28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9483.1311000000005</v>
        <stp/>
        <stp>##V3_BDHV12</stp>
        <stp>CDI FP Equity</stp>
        <stp>SALES_REV_TURN</stp>
        <stp>FQ2 2013</stp>
        <stp>FQ2 2013</stp>
        <stp>[FA1_jgyw50b0.xlsx]Income - Adjusted!R6C18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>
        <v>11078.7534</v>
        <stp/>
        <stp>##V3_BDHV12</stp>
        <stp>CDI FP Equity</stp>
        <stp>SALES_REV_TURN</stp>
        <stp>FQ3 2013</stp>
        <stp>FQ3 2013</stp>
        <stp>[FA1_jgyw50b0.xlsx]Income - Adjusted!R6C19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</main>
    <main first="bloomberg.rtd">
      <tp>
        <v>0</v>
        <stp/>
        <stp>##V3_BDHV12</stp>
        <stp>CDI FP Equity</stp>
        <stp>IS_ABNORMAL_ITEM</stp>
        <stp>FQ4 2009</stp>
        <stp>FQ4 2009</stp>
        <stp>[FA1_jgyw50b0.xlsx]Income - Adjusted!R8C6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F8" s="2"/>
      </tp>
      <tp t="s">
        <v>—</v>
        <stp/>
        <stp>##V3_BDHV12</stp>
        <stp>CDI FP Equity</stp>
        <stp>IS_ABNORMAL_ITEM</stp>
        <stp>FQ1 2009</stp>
        <stp>FQ1 2009</stp>
        <stp>[FA1_jgyw50b0.xlsx]Income - Adjusted!R8C3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2"/>
      </tp>
      <tp>
        <v>0</v>
        <stp/>
        <stp>##V3_BDHV12</stp>
        <stp>CDI FP Equity</stp>
        <stp>IS_ABNORMAL_ITEM</stp>
        <stp>FQ2 2009</stp>
        <stp>FQ2 2009</stp>
        <stp>[FA1_jgyw50b0.xlsx]Income - Adjusted!R8C4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D8" s="2"/>
      </tp>
      <tp>
        <v>0</v>
        <stp/>
        <stp>##V3_BDHV12</stp>
        <stp>CDI FP Equity</stp>
        <stp>IS_ABNORMAL_ITEM</stp>
        <stp>FQ3 2009</stp>
        <stp>FQ3 2009</stp>
        <stp>[FA1_jgyw50b0.xlsx]Income - Adjusted!R8C5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E8" s="2"/>
      </tp>
      <tp t="s">
        <v>—</v>
        <stp/>
        <stp>##V3_BDHV12</stp>
        <stp>CDI FP Equity</stp>
        <stp>IS_ABNORMAL_ITEM</stp>
        <stp>FQ1 2010</stp>
        <stp>FQ1 2010</stp>
        <stp>[FA1_jgyw50b0.xlsx]Income - Adjusted!R8C7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G8" s="2"/>
      </tp>
      <tp t="s">
        <v>—</v>
        <stp/>
        <stp>##V3_BDHV12</stp>
        <stp>CDI FP Equity</stp>
        <stp>IS_ABNORMAL_ITEM</stp>
        <stp>FQ2 2010</stp>
        <stp>FQ2 2010</stp>
        <stp>[FA1_jgyw50b0.xlsx]Income - Adjusted!R8C8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H8" s="2"/>
      </tp>
      <tp t="s">
        <v>—</v>
        <stp/>
        <stp>##V3_BDHV12</stp>
        <stp>CDI FP Equity</stp>
        <stp>IS_ABNORMAL_ITEM</stp>
        <stp>FQ3 2010</stp>
        <stp>FQ3 2010</stp>
        <stp>[FA1_jgyw50b0.xlsx]Income - Adjusted!R8C9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I8" s="2"/>
      </tp>
      <tp t="s">
        <v>—</v>
        <stp/>
        <stp>##V3_BDHV12</stp>
        <stp>CDI FP Equity</stp>
        <stp>IS_ABNORMAL_ITEM</stp>
        <stp>FQ4 2015</stp>
        <stp>FQ4 2015</stp>
        <stp>[FA1_jgyw50b0.xlsx]Income - Adjusted!R8C28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B8" s="2"/>
      </tp>
      <tp t="s">
        <v>—</v>
        <stp/>
        <stp>##V3_BDHV12</stp>
        <stp>CDI FP Equity</stp>
        <stp>IS_ABNORMAL_ITEM</stp>
        <stp>FQ4 2014</stp>
        <stp>FQ4 2014</stp>
        <stp>[FA1_jgyw50b0.xlsx]Income - Adjusted!R8C24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X8" s="2"/>
      </tp>
      <tp t="s">
        <v>—</v>
        <stp/>
        <stp>##V3_BDHV12</stp>
        <stp>CDI FP Equity</stp>
        <stp>IS_ABNORMAL_ITEM</stp>
        <stp>FQ4 2013</stp>
        <stp>FQ4 2013</stp>
        <stp>[FA1_jgyw50b0.xlsx]Income - Adjusted!R8C20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T8" s="2"/>
      </tp>
      <tp t="s">
        <v>—</v>
        <stp/>
        <stp>##V3_BDHV12</stp>
        <stp>CDI FP Equity</stp>
        <stp>IS_ABNORMAL_ITEM</stp>
        <stp>FQ4 2017</stp>
        <stp>FQ4 2017</stp>
        <stp>[FA1_jgyw50b0.xlsx]Income - Adjusted!R8C32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F8" s="2"/>
      </tp>
      <tp t="s">
        <v>—</v>
        <stp/>
        <stp>##V3_BDHV12</stp>
        <stp>CDI FP Equity</stp>
        <stp>IS_ABNORMAL_ITEM</stp>
        <stp>FQ4 2010</stp>
        <stp>FQ4 2010</stp>
        <stp>[FA1_jgyw50b0.xlsx]Income - Adjusted!R8C10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J8" s="2"/>
      </tp>
      <tp t="s">
        <v>—</v>
        <stp/>
        <stp>##V3_BDHV12</stp>
        <stp>CDI FP Equity</stp>
        <stp>IS_ABNORMAL_ITEM</stp>
        <stp>FQ4 2011</stp>
        <stp>FQ4 2011</stp>
        <stp>[FA1_jgyw50b0.xlsx]Income - Adjusted!R8C14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N8" s="2"/>
      </tp>
      <tp t="s">
        <v>—</v>
        <stp/>
        <stp>##V3_BDHV12</stp>
        <stp>CDI FP Equity</stp>
        <stp>IS_ABNORMAL_ITEM</stp>
        <stp>FQ3 2013</stp>
        <stp>FQ3 2013</stp>
        <stp>[FA1_jgyw50b0.xlsx]Income - Adjusted!R8C19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S8" s="2"/>
      </tp>
      <tp t="s">
        <v>—</v>
        <stp/>
        <stp>##V3_BDHV12</stp>
        <stp>CDI FP Equity</stp>
        <stp>IS_ABNORMAL_ITEM</stp>
        <stp>FQ1 2018</stp>
        <stp>FQ1 2018</stp>
        <stp>[FA1_jgyw50b0.xlsx]Income - Adjusted!R8C33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G8" s="2"/>
      </tp>
      <tp t="s">
        <v>—</v>
        <stp/>
        <stp>##V3_BDHV12</stp>
        <stp>CDI FP Equity</stp>
        <stp>IS_ABNORMAL_ITEM</stp>
        <stp>FQ3 2011</stp>
        <stp>FQ3 2011</stp>
        <stp>[FA1_jgyw50b0.xlsx]Income - Adjusted!R8C13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M8" s="2"/>
      </tp>
      <tp t="s">
        <v>—</v>
        <stp/>
        <stp>##V3_BDHV12</stp>
        <stp>CDI FP Equity</stp>
        <stp>IS_ABNORMAL_ITEM</stp>
        <stp>FQ1 2016</stp>
        <stp>FQ1 2016</stp>
        <stp>[FA1_jgyw50b0.xlsx]Income - Adjusted!R8C29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C8" s="2"/>
      </tp>
      <tp t="s">
        <v>—</v>
        <stp/>
        <stp>##V3_BDHV12</stp>
        <stp>CDI FP Equity</stp>
        <stp>IS_ABNORMAL_ITEM</stp>
        <stp>FQ2 2013</stp>
        <stp>FQ2 2013</stp>
        <stp>[FA1_jgyw50b0.xlsx]Income - Adjusted!R8C18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R8" s="2"/>
      </tp>
      <tp t="s">
        <v>—</v>
        <stp/>
        <stp>##V3_BDHV12</stp>
        <stp>CDI FP Equity</stp>
        <stp>IS_ABNORMAL_ITEM</stp>
        <stp>FQ1 2014</stp>
        <stp>FQ1 2014</stp>
        <stp>[FA1_jgyw50b0.xlsx]Income - Adjusted!R8C21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U8" s="2"/>
      </tp>
      <tp t="s">
        <v>—</v>
        <stp/>
        <stp>##V3_BDHV12</stp>
        <stp>CDI FP Equity</stp>
        <stp>IS_ABNORMAL_ITEM</stp>
        <stp>FQ2 2012</stp>
        <stp>FQ2 2012</stp>
        <stp>[FA1_jgyw50b0.xlsx]Income - Adjusted!R8C16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P8" s="2"/>
      </tp>
      <tp t="s">
        <v>—</v>
        <stp/>
        <stp>##V3_BDHV12</stp>
        <stp>CDI FP Equity</stp>
        <stp>IS_ABNORMAL_ITEM</stp>
        <stp>FQ2 2011</stp>
        <stp>FQ2 2011</stp>
        <stp>[FA1_jgyw50b0.xlsx]Income - Adjusted!R8C12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L8" s="2"/>
      </tp>
      <tp t="s">
        <v>—</v>
        <stp/>
        <stp>##V3_BDHV12</stp>
        <stp>CDI FP Equity</stp>
        <stp>IS_ABNORMAL_ITEM</stp>
        <stp>FQ1 2015</stp>
        <stp>FQ1 2015</stp>
        <stp>[FA1_jgyw50b0.xlsx]Income - Adjusted!R8C25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Y8" s="2"/>
      </tp>
      <tp t="s">
        <v>—</v>
        <stp/>
        <stp>##V3_BDHV12</stp>
        <stp>CDI FP Equity</stp>
        <stp>IS_ABNORMAL_ITEM</stp>
        <stp>FQ1 2013</stp>
        <stp>FQ1 2013</stp>
        <stp>[FA1_jgyw50b0.xlsx]Income - Adjusted!R8C17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Q8" s="2"/>
      </tp>
      <tp t="s">
        <v>—</v>
        <stp/>
        <stp>##V3_BDHV12</stp>
        <stp>CDI FP Equity</stp>
        <stp>IS_ABNORMAL_ITEM</stp>
        <stp>FQ3 2016</stp>
        <stp>FQ3 2016</stp>
        <stp>[FA1_jgyw50b0.xlsx]Income - Adjusted!R8C30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D8" s="2"/>
      </tp>
      <tp t="s">
        <v>—</v>
        <stp/>
        <stp>##V3_BDHV12</stp>
        <stp>CDI FP Equity</stp>
        <stp>IS_ABNORMAL_ITEM</stp>
        <stp>FQ3 2017</stp>
        <stp>FQ3 2017</stp>
        <stp>[FA1_jgyw50b0.xlsx]Income - Adjusted!R8C31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E8" s="2"/>
      </tp>
      <tp t="s">
        <v>—</v>
        <stp/>
        <stp>##V3_BDHV12</stp>
        <stp>CDI FP Equity</stp>
        <stp>IS_ABNORMAL_ITEM</stp>
        <stp>FQ2 2014</stp>
        <stp>FQ2 2014</stp>
        <stp>[FA1_jgyw50b0.xlsx]Income - Adjusted!R8C22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V8" s="2"/>
      </tp>
      <tp t="s">
        <v>—</v>
        <stp/>
        <stp>##V3_BDHV12</stp>
        <stp>CDI FP Equity</stp>
        <stp>IS_ABNORMAL_ITEM</stp>
        <stp>FQ1 2012</stp>
        <stp>FQ1 2012</stp>
        <stp>[FA1_jgyw50b0.xlsx]Income - Adjusted!R8C15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O8" s="2"/>
      </tp>
      <tp t="s">
        <v>—</v>
        <stp/>
        <stp>##V3_BDHV12</stp>
        <stp>CDI FP Equity</stp>
        <stp>IS_ABNORMAL_ITEM</stp>
        <stp>FQ1 2011</stp>
        <stp>FQ1 2011</stp>
        <stp>[FA1_jgyw50b0.xlsx]Income - Adjusted!R8C11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K8" s="2"/>
      </tp>
      <tp t="s">
        <v>—</v>
        <stp/>
        <stp>##V3_BDHV12</stp>
        <stp>CDI FP Equity</stp>
        <stp>IS_ABNORMAL_ITEM</stp>
        <stp>FQ2 2015</stp>
        <stp>FQ2 2015</stp>
        <stp>[FA1_jgyw50b0.xlsx]Income - Adjusted!R8C26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Z8" s="2"/>
      </tp>
      <tp t="s">
        <v>—</v>
        <stp/>
        <stp>##V3_BDHV12</stp>
        <stp>CDI FP Equity</stp>
        <stp>IS_ABNORMAL_ITEM</stp>
        <stp>FQ2 2018</stp>
        <stp>FQ2 2018</stp>
        <stp>[FA1_jgyw50b0.xlsx]Income - Adjusted!R8C34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H8" s="2"/>
      </tp>
      <tp t="s">
        <v>—</v>
        <stp/>
        <stp>##V3_BDHV12</stp>
        <stp>CDI FP Equity</stp>
        <stp>IS_ABNORMAL_ITEM</stp>
        <stp>FQ3 2014</stp>
        <stp>FQ3 2014</stp>
        <stp>[FA1_jgyw50b0.xlsx]Income - Adjusted!R8C23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W8" s="2"/>
      </tp>
      <tp t="s">
        <v>—</v>
        <stp/>
        <stp>##V3_BDHV12</stp>
        <stp>CDI FP Equity</stp>
        <stp>IS_ABNORMAL_ITEM</stp>
        <stp>FQ3 2015</stp>
        <stp>FQ3 2015</stp>
        <stp>[FA1_jgyw50b0.xlsx]Income - Adjusted!R8C27</stp>
        <stp>Currency=USD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A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sqref="A1:XFD1048576"/>
    </sheetView>
  </sheetViews>
  <sheetFormatPr defaultRowHeight="15" x14ac:dyDescent="0.25"/>
  <cols>
    <col min="1" max="1" width="35.140625" customWidth="1"/>
    <col min="2" max="2" width="0" hidden="1" customWidth="1"/>
    <col min="3" max="34" width="11.8554687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0.25" x14ac:dyDescent="0.25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3</v>
      </c>
      <c r="B4" s="3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</row>
    <row r="5" spans="1:34" x14ac:dyDescent="0.25">
      <c r="A5" s="9" t="s">
        <v>36</v>
      </c>
      <c r="B5" s="9"/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43</v>
      </c>
      <c r="J5" s="5" t="s">
        <v>44</v>
      </c>
      <c r="K5" s="5" t="s">
        <v>45</v>
      </c>
      <c r="L5" s="5" t="s">
        <v>46</v>
      </c>
      <c r="M5" s="5" t="s">
        <v>47</v>
      </c>
      <c r="N5" s="5" t="s">
        <v>48</v>
      </c>
      <c r="O5" s="5" t="s">
        <v>49</v>
      </c>
      <c r="P5" s="5" t="s">
        <v>50</v>
      </c>
      <c r="Q5" s="5" t="s">
        <v>51</v>
      </c>
      <c r="R5" s="5" t="s">
        <v>52</v>
      </c>
      <c r="S5" s="5" t="s">
        <v>53</v>
      </c>
      <c r="T5" s="5" t="s">
        <v>54</v>
      </c>
      <c r="U5" s="5" t="s">
        <v>55</v>
      </c>
      <c r="V5" s="5" t="s">
        <v>56</v>
      </c>
      <c r="W5" s="5" t="s">
        <v>57</v>
      </c>
      <c r="X5" s="5" t="s">
        <v>58</v>
      </c>
      <c r="Y5" s="5" t="s">
        <v>59</v>
      </c>
      <c r="Z5" s="5" t="s">
        <v>60</v>
      </c>
      <c r="AA5" s="5" t="s">
        <v>61</v>
      </c>
      <c r="AB5" s="5" t="s">
        <v>62</v>
      </c>
      <c r="AC5" s="5" t="s">
        <v>63</v>
      </c>
      <c r="AD5" s="5" t="s">
        <v>64</v>
      </c>
      <c r="AE5" s="5" t="s">
        <v>65</v>
      </c>
      <c r="AF5" s="5" t="s">
        <v>66</v>
      </c>
      <c r="AG5" s="5" t="s">
        <v>67</v>
      </c>
      <c r="AH5" s="5" t="s">
        <v>68</v>
      </c>
    </row>
    <row r="6" spans="1:34" x14ac:dyDescent="0.25">
      <c r="A6" s="6" t="s">
        <v>0</v>
      </c>
      <c r="B6" s="6" t="s">
        <v>69</v>
      </c>
      <c r="C6" s="14">
        <f>_xll.BDH("CDI FP Equity","SALES_REV_TURN","FQ1 2009","FQ1 2009","Currency=USD","Period=FQ","BEST_FPERIOD_OVERRIDE=FQ","FILING_STATUS=MR","SCALING_FORMAT=MLN","FA_ADJUSTED=Adjusted","Sort=A","Dates=H","DateFormat=P","Fill=—","Direction=H","UseDPDF=Y")</f>
        <v>5457.7780000000002</v>
      </c>
      <c r="D6" s="14">
        <f>_xll.BDH("CDI FP Equity","SALES_REV_TURN","FQ2 2009","FQ2 2009","Currency=USD","Period=FQ","BEST_FPERIOD_OVERRIDE=FQ","FILING_STATUS=MR","SCALING_FORMAT=MLN","FA_ADJUSTED=Adjusted","Sort=A","Dates=H","DateFormat=P","Fill=—","Direction=H","UseDPDF=Y")</f>
        <v>5390.0492999999997</v>
      </c>
      <c r="E6" s="14">
        <f>_xll.BDH("CDI FP Equity","SALES_REV_TURN","FQ3 2009","FQ3 2009","Currency=USD","Period=FQ","BEST_FPERIOD_OVERRIDE=FQ","FILING_STATUS=MR","SCALING_FORMAT=MLN","FA_ADJUSTED=Adjusted","Sort=A","Dates=H","DateFormat=P","Fill=—","Direction=H","UseDPDF=Y")</f>
        <v>6164.1877000000004</v>
      </c>
      <c r="F6" s="14">
        <f>_xll.BDH("CDI FP Equity","SALES_REV_TURN","FQ4 2009","FQ4 2009","Currency=USD","Period=FQ","BEST_FPERIOD_OVERRIDE=FQ","FILING_STATUS=MR","SCALING_FORMAT=MLN","FA_ADJUSTED=Adjusted","Sort=A","Dates=H","DateFormat=P","Fill=—","Direction=H","UseDPDF=Y")</f>
        <v>7821.9258</v>
      </c>
      <c r="G6" s="14">
        <f>_xll.BDH("CDI FP Equity","SALES_REV_TURN","FQ1 2010","FQ1 2010","Currency=USD","Period=FQ","BEST_FPERIOD_OVERRIDE=FQ","FILING_STATUS=MR","SCALING_FORMAT=MLN","FA_ADJUSTED=Adjusted","Sort=A","Dates=H","DateFormat=P","Fill=—","Direction=H","UseDPDF=Y")</f>
        <v>6432.3422</v>
      </c>
      <c r="H6" s="14">
        <f>_xll.BDH("CDI FP Equity","SALES_REV_TURN","FQ2 2010","FQ2 2010","Currency=USD","Period=FQ","BEST_FPERIOD_OVERRIDE=FQ","FILING_STATUS=MR","SCALING_FORMAT=MLN","FA_ADJUSTED=Adjusted","Sort=A","Dates=H","DateFormat=P","Fill=—","Direction=H","UseDPDF=Y")</f>
        <v>6128.2566999999999</v>
      </c>
      <c r="I6" s="14">
        <f>_xll.BDH("CDI FP Equity","SALES_REV_TURN","FQ3 2010","FQ3 2010","Currency=USD","Period=FQ","BEST_FPERIOD_OVERRIDE=FQ","FILING_STATUS=MR","SCALING_FORMAT=MLN","FA_ADJUSTED=Adjusted","Sort=A","Dates=H","DateFormat=P","Fill=—","Direction=H","UseDPDF=Y")</f>
        <v>6886.0261</v>
      </c>
      <c r="J6" s="14">
        <f>_xll.BDH("CDI FP Equity","SALES_REV_TURN","FQ4 2010","FQ4 2010","Currency=USD","Period=FQ","BEST_FPERIOD_OVERRIDE=FQ","FILING_STATUS=MR","SCALING_FORMAT=MLN","FA_ADJUSTED=Adjusted","Sort=A","Dates=H","DateFormat=P","Fill=—","Direction=H","UseDPDF=Y")</f>
        <v>8600.0221999999994</v>
      </c>
      <c r="K6" s="14">
        <f>_xll.BDH("CDI FP Equity","SALES_REV_TURN","FQ1 2011","FQ1 2011","Currency=USD","Period=FQ","BEST_FPERIOD_OVERRIDE=FQ","FILING_STATUS=MR","SCALING_FORMAT=MLN","FA_ADJUSTED=Adjusted","Sort=A","Dates=H","DateFormat=P","Fill=—","Direction=H","UseDPDF=Y")</f>
        <v>7480.9647000000004</v>
      </c>
      <c r="L6" s="14">
        <f>_xll.BDH("CDI FP Equity","SALES_REV_TURN","FQ2 2011","FQ2 2011","Currency=USD","Period=FQ","BEST_FPERIOD_OVERRIDE=FQ","FILING_STATUS=MR","SCALING_FORMAT=MLN","FA_ADJUSTED=Adjusted","Sort=A","Dates=H","DateFormat=P","Fill=—","Direction=H","UseDPDF=Y")</f>
        <v>7567.8987999999999</v>
      </c>
      <c r="M6" s="14">
        <f>_xll.BDH("CDI FP Equity","SALES_REV_TURN","FQ3 2011","FQ3 2011","Currency=USD","Period=FQ","BEST_FPERIOD_OVERRIDE=FQ","FILING_STATUS=MR","SCALING_FORMAT=MLN","FA_ADJUSTED=Adjusted","Sort=A","Dates=H","DateFormat=P","Fill=—","Direction=H","UseDPDF=Y")</f>
        <v>8849.2510000000002</v>
      </c>
      <c r="N6" s="14">
        <f>_xll.BDH("CDI FP Equity","SALES_REV_TURN","FQ4 2011","FQ4 2011","Currency=USD","Period=FQ","BEST_FPERIOD_OVERRIDE=FQ","FILING_STATUS=MR","SCALING_FORMAT=MLN","FA_ADJUSTED=Adjusted","Sort=A","Dates=H","DateFormat=P","Fill=—","Direction=H","UseDPDF=Y")</f>
        <v>10298.944799999999</v>
      </c>
      <c r="O6" s="14">
        <f>_xll.BDH("CDI FP Equity","SALES_REV_TURN","FQ1 2012","FQ1 2012","Currency=USD","Period=FQ","BEST_FPERIOD_OVERRIDE=FQ","FILING_STATUS=MR","SCALING_FORMAT=MLN","FA_ADJUSTED=Adjusted","Sort=A","Dates=H","DateFormat=P","Fill=—","Direction=H","UseDPDF=Y")</f>
        <v>8997.4562000000005</v>
      </c>
      <c r="P6" s="14">
        <f>_xll.BDH("CDI FP Equity","SALES_REV_TURN","FQ2 2012","FQ2 2012","Currency=USD","Period=FQ","BEST_FPERIOD_OVERRIDE=FQ","FILING_STATUS=MR","SCALING_FORMAT=MLN","FA_ADJUSTED=Adjusted","Sort=A","Dates=H","DateFormat=P","Fill=—","Direction=H","UseDPDF=Y")</f>
        <v>8546.1386000000002</v>
      </c>
      <c r="Q6" s="14">
        <f>_xll.BDH("CDI FP Equity","SALES_REV_TURN","FQ1 2013","FQ1 2013","Currency=USD","Period=FQ","BEST_FPERIOD_OVERRIDE=FQ","FILING_STATUS=MR","SCALING_FORMAT=MLN","FA_ADJUSTED=Adjusted","Sort=A","Dates=H","DateFormat=P","Fill=—","Direction=H","UseDPDF=Y")</f>
        <v>8658.9976000000006</v>
      </c>
      <c r="R6" s="14">
        <f>_xll.BDH("CDI FP Equity","SALES_REV_TURN","FQ2 2013","FQ2 2013","Currency=USD","Period=FQ","BEST_FPERIOD_OVERRIDE=FQ","FILING_STATUS=MR","SCALING_FORMAT=MLN","FA_ADJUSTED=Adjusted","Sort=A","Dates=H","DateFormat=P","Fill=—","Direction=H","UseDPDF=Y")</f>
        <v>9483.1311000000005</v>
      </c>
      <c r="S6" s="14">
        <f>_xll.BDH("CDI FP Equity","SALES_REV_TURN","FQ3 2013","FQ3 2013","Currency=USD","Period=FQ","BEST_FPERIOD_OVERRIDE=FQ","FILING_STATUS=MR","SCALING_FORMAT=MLN","FA_ADJUSTED=Adjusted","Sort=A","Dates=H","DateFormat=P","Fill=—","Direction=H","UseDPDF=Y")</f>
        <v>11078.7534</v>
      </c>
      <c r="T6" s="14">
        <f>_xll.BDH("CDI FP Equity","SALES_REV_TURN","FQ4 2013","FQ4 2013","Currency=USD","Period=FQ","BEST_FPERIOD_OVERRIDE=FQ","FILING_STATUS=MR","SCALING_FORMAT=MLN","FA_ADJUSTED=Adjusted","Sort=A","Dates=H","DateFormat=P","Fill=—","Direction=H","UseDPDF=Y")</f>
        <v>9269.9408000000003</v>
      </c>
      <c r="U6" s="14">
        <f>_xll.BDH("CDI FP Equity","SALES_REV_TURN","FQ1 2014","FQ1 2014","Currency=USD","Period=FQ","BEST_FPERIOD_OVERRIDE=FQ","FILING_STATUS=MR","SCALING_FORMAT=MLN","FA_ADJUSTED=Adjusted","Sort=A","Dates=H","DateFormat=P","Fill=—","Direction=H","UseDPDF=Y")</f>
        <v>9772.0725999999995</v>
      </c>
      <c r="V6" s="14">
        <f>_xll.BDH("CDI FP Equity","SALES_REV_TURN","FQ2 2014","FQ2 2014","Currency=USD","Period=FQ","BEST_FPERIOD_OVERRIDE=FQ","FILING_STATUS=MR","SCALING_FORMAT=MLN","FA_ADJUSTED=Adjusted","Sort=A","Dates=H","DateFormat=P","Fill=—","Direction=H","UseDPDF=Y")</f>
        <v>11995.0753</v>
      </c>
      <c r="W6" s="14">
        <f>_xll.BDH("CDI FP Equity","SALES_REV_TURN","FQ3 2014","FQ3 2014","Currency=USD","Period=FQ","BEST_FPERIOD_OVERRIDE=FQ","FILING_STATUS=MR","SCALING_FORMAT=MLN","FA_ADJUSTED=Adjusted","Sort=A","Dates=H","DateFormat=P","Fill=—","Direction=H","UseDPDF=Y")</f>
        <v>10395.8295</v>
      </c>
      <c r="X6" s="14">
        <f>_xll.BDH("CDI FP Equity","SALES_REV_TURN","FQ4 2014","FQ4 2014","Currency=USD","Period=FQ","BEST_FPERIOD_OVERRIDE=FQ","FILING_STATUS=MR","SCALING_FORMAT=MLN","FA_ADJUSTED=Adjusted","Sort=A","Dates=H","DateFormat=P","Fill=—","Direction=H","UseDPDF=Y")</f>
        <v>9855.2060000000001</v>
      </c>
      <c r="Y6" s="14">
        <f>_xll.BDH("CDI FP Equity","SALES_REV_TURN","FQ1 2015","FQ1 2015","Currency=USD","Period=FQ","BEST_FPERIOD_OVERRIDE=FQ","FILING_STATUS=MR","SCALING_FORMAT=MLN","FA_ADJUSTED=Adjusted","Sort=A","Dates=H","DateFormat=P","Fill=—","Direction=H","UseDPDF=Y")</f>
        <v>10335.9692</v>
      </c>
      <c r="Z6" s="14">
        <f>_xll.BDH("CDI FP Equity","SALES_REV_TURN","FQ2 2015","FQ2 2015","Currency=USD","Period=FQ","BEST_FPERIOD_OVERRIDE=FQ","FILING_STATUS=MR","SCALING_FORMAT=MLN","FA_ADJUSTED=Adjusted","Sort=A","Dates=H","DateFormat=P","Fill=—","Direction=H","UseDPDF=Y")</f>
        <v>12080.194299999999</v>
      </c>
      <c r="AA6" s="14">
        <f>_xll.BDH("CDI FP Equity","SALES_REV_TURN","FQ3 2015","FQ3 2015","Currency=USD","Period=FQ","BEST_FPERIOD_OVERRIDE=FQ","FILING_STATUS=MR","SCALING_FORMAT=MLN","FA_ADJUSTED=Adjusted","Sort=A","Dates=H","DateFormat=P","Fill=—","Direction=H","UseDPDF=Y")</f>
        <v>9857.8279000000002</v>
      </c>
      <c r="AB6" s="14">
        <f>_xll.BDH("CDI FP Equity","SALES_REV_TURN","FQ4 2015","FQ4 2015","Currency=USD","Period=FQ","BEST_FPERIOD_OVERRIDE=FQ","FILING_STATUS=MR","SCALING_FORMAT=MLN","FA_ADJUSTED=Adjusted","Sort=A","Dates=H","DateFormat=P","Fill=—","Direction=H","UseDPDF=Y")</f>
        <v>9792.2651999999998</v>
      </c>
      <c r="AC6" s="14">
        <f>_xll.BDH("CDI FP Equity","SALES_REV_TURN","FQ1 2016","FQ1 2016","Currency=USD","Period=FQ","BEST_FPERIOD_OVERRIDE=FQ","FILING_STATUS=MR","SCALING_FORMAT=MLN","FA_ADJUSTED=Adjusted","Sort=A","Dates=H","DateFormat=P","Fill=—","Direction=H","UseDPDF=Y")</f>
        <v>10058.8662</v>
      </c>
      <c r="AD6" s="14">
        <f>_xll.BDH("CDI FP Equity","SALES_REV_TURN","FQ3 2016","FQ3 2016","Currency=USD","Period=FQ","BEST_FPERIOD_OVERRIDE=FQ","FILING_STATUS=MR","SCALING_FORMAT=MLN","FA_ADJUSTED=Adjusted","Sort=A","Dates=H","DateFormat=P","Fill=—","Direction=H","UseDPDF=Y")</f>
        <v>10751.167600000001</v>
      </c>
      <c r="AE6" s="14">
        <f>_xll.BDH("CDI FP Equity","SALES_REV_TURN","FQ3 2017","FQ3 2017","Currency=USD","Period=FQ","BEST_FPERIOD_OVERRIDE=FQ","FILING_STATUS=MR","SCALING_FORMAT=MLN","FA_ADJUSTED=Adjusted","Sort=A","Dates=H","DateFormat=P","Fill=—","Direction=H","UseDPDF=Y")</f>
        <v>12196.8948</v>
      </c>
      <c r="AF6" s="14">
        <f>_xll.BDH("CDI FP Equity","SALES_REV_TURN","FQ4 2017","FQ4 2017","Currency=USD","Period=FQ","BEST_FPERIOD_OVERRIDE=FQ","FILING_STATUS=MR","SCALING_FORMAT=MLN","FA_ADJUSTED=Adjusted","Sort=A","Dates=H","DateFormat=P","Fill=—","Direction=H","UseDPDF=Y")</f>
        <v>14770.008400000001</v>
      </c>
      <c r="AG6" s="14">
        <f>_xll.BDH("CDI FP Equity","SALES_REV_TURN","FQ1 2018","FQ1 2018","Currency=USD","Period=FQ","BEST_FPERIOD_OVERRIDE=FQ","FILING_STATUS=MR","SCALING_FORMAT=MLN","FA_ADJUSTED=Adjusted","Sort=A","Dates=H","DateFormat=P","Fill=—","Direction=H","UseDPDF=Y")</f>
        <v>13339.186799999999</v>
      </c>
      <c r="AH6" s="14">
        <f>_xll.BDH("CDI FP Equity","SALES_REV_TURN","FQ2 2018","FQ2 2018","Currency=USD","Period=FQ","BEST_FPERIOD_OVERRIDE=FQ","FILING_STATUS=MR","SCALING_FORMAT=MLN","FA_ADJUSTED=Adjusted","Sort=A","Dates=H","DateFormat=P","Fill=—","Direction=H","UseDPDF=Y")</f>
        <v>12990.1031</v>
      </c>
    </row>
    <row r="7" spans="1:34" x14ac:dyDescent="0.25">
      <c r="A7" s="11" t="s">
        <v>70</v>
      </c>
      <c r="B7" s="11" t="s">
        <v>69</v>
      </c>
      <c r="C7" s="15" t="s">
        <v>71</v>
      </c>
      <c r="D7" s="15" t="s">
        <v>71</v>
      </c>
      <c r="E7" s="15" t="s">
        <v>71</v>
      </c>
      <c r="F7" s="15" t="s">
        <v>71</v>
      </c>
      <c r="G7" s="15">
        <v>11.142994</v>
      </c>
      <c r="H7" s="15">
        <v>21.694057999999998</v>
      </c>
      <c r="I7" s="15">
        <v>23.624970999999999</v>
      </c>
      <c r="J7" s="15">
        <v>19.550858999999999</v>
      </c>
      <c r="K7" s="15">
        <v>17.555938000000001</v>
      </c>
      <c r="L7" s="15">
        <v>9.2250160000000001</v>
      </c>
      <c r="M7" s="15">
        <v>17.589638000000001</v>
      </c>
      <c r="N7" s="15">
        <v>20.647197999999999</v>
      </c>
      <c r="O7" s="15">
        <v>25.549047999999999</v>
      </c>
      <c r="P7" s="15">
        <v>26.688224999999999</v>
      </c>
      <c r="Q7" s="15">
        <v>0.61224500000000004</v>
      </c>
      <c r="R7" s="15">
        <v>11.726727</v>
      </c>
      <c r="S7" s="15" t="s">
        <v>71</v>
      </c>
      <c r="T7" s="15" t="s">
        <v>71</v>
      </c>
      <c r="U7" s="15">
        <v>6.8820629999999996</v>
      </c>
      <c r="V7" s="15">
        <v>18.398064999999999</v>
      </c>
      <c r="W7" s="15">
        <v>-10.373346</v>
      </c>
      <c r="X7" s="15">
        <v>1.5832630000000001</v>
      </c>
      <c r="Y7" s="15">
        <v>5.7204829999999998</v>
      </c>
      <c r="Z7" s="15">
        <v>9.8070369999999993</v>
      </c>
      <c r="AA7" s="15">
        <v>15.357237</v>
      </c>
      <c r="AB7" s="15">
        <v>23.114388999999999</v>
      </c>
      <c r="AC7" s="15">
        <v>15.989229</v>
      </c>
      <c r="AD7" s="15">
        <v>10.067421</v>
      </c>
      <c r="AE7" s="15">
        <v>7.7761630000000004</v>
      </c>
      <c r="AF7" s="15" t="s">
        <v>71</v>
      </c>
      <c r="AG7" s="15" t="s">
        <v>71</v>
      </c>
      <c r="AH7" s="15" t="s">
        <v>71</v>
      </c>
    </row>
    <row r="8" spans="1:34" x14ac:dyDescent="0.25">
      <c r="A8" s="10" t="s">
        <v>72</v>
      </c>
      <c r="B8" s="10" t="s">
        <v>73</v>
      </c>
      <c r="C8" s="12" t="str">
        <f>_xll.BDH("CDI FP Equity","IS_ABNORMAL_ITEM","FQ1 2009","FQ1 2009","Currency=USD","Period=FQ","BEST_FPERIOD_OVERRIDE=FQ","FILING_STATUS=MR","SCALING_FORMAT=MLN","Sort=A","Dates=H","DateFormat=P","Fill=—","Direction=H","UseDPDF=Y")</f>
        <v>—</v>
      </c>
      <c r="D8" s="12">
        <f>_xll.BDH("CDI FP Equity","IS_ABNORMAL_ITEM","FQ2 2009","FQ2 2009","Currency=USD","Period=FQ","BEST_FPERIOD_OVERRIDE=FQ","FILING_STATUS=MR","SCALING_FORMAT=MLN","Sort=A","Dates=H","DateFormat=P","Fill=—","Direction=H","UseDPDF=Y")</f>
        <v>0</v>
      </c>
      <c r="E8" s="12">
        <f>_xll.BDH("CDI FP Equity","IS_ABNORMAL_ITEM","FQ3 2009","FQ3 2009","Currency=USD","Period=FQ","BEST_FPERIOD_OVERRIDE=FQ","FILING_STATUS=MR","SCALING_FORMAT=MLN","Sort=A","Dates=H","DateFormat=P","Fill=—","Direction=H","UseDPDF=Y")</f>
        <v>0</v>
      </c>
      <c r="F8" s="12">
        <f>_xll.BDH("CDI FP Equity","IS_ABNORMAL_ITEM","FQ4 2009","FQ4 2009","Currency=USD","Period=FQ","BEST_FPERIOD_OVERRIDE=FQ","FILING_STATUS=MR","SCALING_FORMAT=MLN","Sort=A","Dates=H","DateFormat=P","Fill=—","Direction=H","UseDPDF=Y")</f>
        <v>0</v>
      </c>
      <c r="G8" s="12" t="str">
        <f>_xll.BDH("CDI FP Equity","IS_ABNORMAL_ITEM","FQ1 2010","FQ1 2010","Currency=USD","Period=FQ","BEST_FPERIOD_OVERRIDE=FQ","FILING_STATUS=MR","SCALING_FORMAT=MLN","Sort=A","Dates=H","DateFormat=P","Fill=—","Direction=H","UseDPDF=Y")</f>
        <v>—</v>
      </c>
      <c r="H8" s="12" t="str">
        <f>_xll.BDH("CDI FP Equity","IS_ABNORMAL_ITEM","FQ2 2010","FQ2 2010","Currency=USD","Period=FQ","BEST_FPERIOD_OVERRIDE=FQ","FILING_STATUS=MR","SCALING_FORMAT=MLN","Sort=A","Dates=H","DateFormat=P","Fill=—","Direction=H","UseDPDF=Y")</f>
        <v>—</v>
      </c>
      <c r="I8" s="12" t="str">
        <f>_xll.BDH("CDI FP Equity","IS_ABNORMAL_ITEM","FQ3 2010","FQ3 2010","Currency=USD","Period=FQ","BEST_FPERIOD_OVERRIDE=FQ","FILING_STATUS=MR","SCALING_FORMAT=MLN","Sort=A","Dates=H","DateFormat=P","Fill=—","Direction=H","UseDPDF=Y")</f>
        <v>—</v>
      </c>
      <c r="J8" s="12" t="str">
        <f>_xll.BDH("CDI FP Equity","IS_ABNORMAL_ITEM","FQ4 2010","FQ4 2010","Currency=USD","Period=FQ","BEST_FPERIOD_OVERRIDE=FQ","FILING_STATUS=MR","SCALING_FORMAT=MLN","Sort=A","Dates=H","DateFormat=P","Fill=—","Direction=H","UseDPDF=Y")</f>
        <v>—</v>
      </c>
      <c r="K8" s="12" t="str">
        <f>_xll.BDH("CDI FP Equity","IS_ABNORMAL_ITEM","FQ1 2011","FQ1 2011","Currency=USD","Period=FQ","BEST_FPERIOD_OVERRIDE=FQ","FILING_STATUS=MR","SCALING_FORMAT=MLN","Sort=A","Dates=H","DateFormat=P","Fill=—","Direction=H","UseDPDF=Y")</f>
        <v>—</v>
      </c>
      <c r="L8" s="12" t="str">
        <f>_xll.BDH("CDI FP Equity","IS_ABNORMAL_ITEM","FQ2 2011","FQ2 2011","Currency=USD","Period=FQ","BEST_FPERIOD_OVERRIDE=FQ","FILING_STATUS=MR","SCALING_FORMAT=MLN","Sort=A","Dates=H","DateFormat=P","Fill=—","Direction=H","UseDPDF=Y")</f>
        <v>—</v>
      </c>
      <c r="M8" s="12" t="str">
        <f>_xll.BDH("CDI FP Equity","IS_ABNORMAL_ITEM","FQ3 2011","FQ3 2011","Currency=USD","Period=FQ","BEST_FPERIOD_OVERRIDE=FQ","FILING_STATUS=MR","SCALING_FORMAT=MLN","Sort=A","Dates=H","DateFormat=P","Fill=—","Direction=H","UseDPDF=Y")</f>
        <v>—</v>
      </c>
      <c r="N8" s="12" t="str">
        <f>_xll.BDH("CDI FP Equity","IS_ABNORMAL_ITEM","FQ4 2011","FQ4 2011","Currency=USD","Period=FQ","BEST_FPERIOD_OVERRIDE=FQ","FILING_STATUS=MR","SCALING_FORMAT=MLN","Sort=A","Dates=H","DateFormat=P","Fill=—","Direction=H","UseDPDF=Y")</f>
        <v>—</v>
      </c>
      <c r="O8" s="12" t="str">
        <f>_xll.BDH("CDI FP Equity","IS_ABNORMAL_ITEM","FQ1 2012","FQ1 2012","Currency=USD","Period=FQ","BEST_FPERIOD_OVERRIDE=FQ","FILING_STATUS=MR","SCALING_FORMAT=MLN","Sort=A","Dates=H","DateFormat=P","Fill=—","Direction=H","UseDPDF=Y")</f>
        <v>—</v>
      </c>
      <c r="P8" s="12" t="str">
        <f>_xll.BDH("CDI FP Equity","IS_ABNORMAL_ITEM","FQ2 2012","FQ2 2012","Currency=USD","Period=FQ","BEST_FPERIOD_OVERRIDE=FQ","FILING_STATUS=MR","SCALING_FORMAT=MLN","Sort=A","Dates=H","DateFormat=P","Fill=—","Direction=H","UseDPDF=Y")</f>
        <v>—</v>
      </c>
      <c r="Q8" s="12" t="str">
        <f>_xll.BDH("CDI FP Equity","IS_ABNORMAL_ITEM","FQ1 2013","FQ1 2013","Currency=USD","Period=FQ","BEST_FPERIOD_OVERRIDE=FQ","FILING_STATUS=MR","SCALING_FORMAT=MLN","Sort=A","Dates=H","DateFormat=P","Fill=—","Direction=H","UseDPDF=Y")</f>
        <v>—</v>
      </c>
      <c r="R8" s="12" t="str">
        <f>_xll.BDH("CDI FP Equity","IS_ABNORMAL_ITEM","FQ2 2013","FQ2 2013","Currency=USD","Period=FQ","BEST_FPERIOD_OVERRIDE=FQ","FILING_STATUS=MR","SCALING_FORMAT=MLN","Sort=A","Dates=H","DateFormat=P","Fill=—","Direction=H","UseDPDF=Y")</f>
        <v>—</v>
      </c>
      <c r="S8" s="12" t="str">
        <f>_xll.BDH("CDI FP Equity","IS_ABNORMAL_ITEM","FQ3 2013","FQ3 2013","Currency=USD","Period=FQ","BEST_FPERIOD_OVERRIDE=FQ","FILING_STATUS=MR","SCALING_FORMAT=MLN","Sort=A","Dates=H","DateFormat=P","Fill=—","Direction=H","UseDPDF=Y")</f>
        <v>—</v>
      </c>
      <c r="T8" s="12" t="str">
        <f>_xll.BDH("CDI FP Equity","IS_ABNORMAL_ITEM","FQ4 2013","FQ4 2013","Currency=USD","Period=FQ","BEST_FPERIOD_OVERRIDE=FQ","FILING_STATUS=MR","SCALING_FORMAT=MLN","Sort=A","Dates=H","DateFormat=P","Fill=—","Direction=H","UseDPDF=Y")</f>
        <v>—</v>
      </c>
      <c r="U8" s="12" t="str">
        <f>_xll.BDH("CDI FP Equity","IS_ABNORMAL_ITEM","FQ1 2014","FQ1 2014","Currency=USD","Period=FQ","BEST_FPERIOD_OVERRIDE=FQ","FILING_STATUS=MR","SCALING_FORMAT=MLN","Sort=A","Dates=H","DateFormat=P","Fill=—","Direction=H","UseDPDF=Y")</f>
        <v>—</v>
      </c>
      <c r="V8" s="12" t="str">
        <f>_xll.BDH("CDI FP Equity","IS_ABNORMAL_ITEM","FQ2 2014","FQ2 2014","Currency=USD","Period=FQ","BEST_FPERIOD_OVERRIDE=FQ","FILING_STATUS=MR","SCALING_FORMAT=MLN","Sort=A","Dates=H","DateFormat=P","Fill=—","Direction=H","UseDPDF=Y")</f>
        <v>—</v>
      </c>
      <c r="W8" s="12" t="str">
        <f>_xll.BDH("CDI FP Equity","IS_ABNORMAL_ITEM","FQ3 2014","FQ3 2014","Currency=USD","Period=FQ","BEST_FPERIOD_OVERRIDE=FQ","FILING_STATUS=MR","SCALING_FORMAT=MLN","Sort=A","Dates=H","DateFormat=P","Fill=—","Direction=H","UseDPDF=Y")</f>
        <v>—</v>
      </c>
      <c r="X8" s="12" t="str">
        <f>_xll.BDH("CDI FP Equity","IS_ABNORMAL_ITEM","FQ4 2014","FQ4 2014","Currency=USD","Period=FQ","BEST_FPERIOD_OVERRIDE=FQ","FILING_STATUS=MR","SCALING_FORMAT=MLN","Sort=A","Dates=H","DateFormat=P","Fill=—","Direction=H","UseDPDF=Y")</f>
        <v>—</v>
      </c>
      <c r="Y8" s="12" t="str">
        <f>_xll.BDH("CDI FP Equity","IS_ABNORMAL_ITEM","FQ1 2015","FQ1 2015","Currency=USD","Period=FQ","BEST_FPERIOD_OVERRIDE=FQ","FILING_STATUS=MR","SCALING_FORMAT=MLN","Sort=A","Dates=H","DateFormat=P","Fill=—","Direction=H","UseDPDF=Y")</f>
        <v>—</v>
      </c>
      <c r="Z8" s="12" t="str">
        <f>_xll.BDH("CDI FP Equity","IS_ABNORMAL_ITEM","FQ2 2015","FQ2 2015","Currency=USD","Period=FQ","BEST_FPERIOD_OVERRIDE=FQ","FILING_STATUS=MR","SCALING_FORMAT=MLN","Sort=A","Dates=H","DateFormat=P","Fill=—","Direction=H","UseDPDF=Y")</f>
        <v>—</v>
      </c>
      <c r="AA8" s="12" t="str">
        <f>_xll.BDH("CDI FP Equity","IS_ABNORMAL_ITEM","FQ3 2015","FQ3 2015","Currency=USD","Period=FQ","BEST_FPERIOD_OVERRIDE=FQ","FILING_STATUS=MR","SCALING_FORMAT=MLN","Sort=A","Dates=H","DateFormat=P","Fill=—","Direction=H","UseDPDF=Y")</f>
        <v>—</v>
      </c>
      <c r="AB8" s="12" t="str">
        <f>_xll.BDH("CDI FP Equity","IS_ABNORMAL_ITEM","FQ4 2015","FQ4 2015","Currency=USD","Period=FQ","BEST_FPERIOD_OVERRIDE=FQ","FILING_STATUS=MR","SCALING_FORMAT=MLN","Sort=A","Dates=H","DateFormat=P","Fill=—","Direction=H","UseDPDF=Y")</f>
        <v>—</v>
      </c>
      <c r="AC8" s="12" t="str">
        <f>_xll.BDH("CDI FP Equity","IS_ABNORMAL_ITEM","FQ1 2016","FQ1 2016","Currency=USD","Period=FQ","BEST_FPERIOD_OVERRIDE=FQ","FILING_STATUS=MR","SCALING_FORMAT=MLN","Sort=A","Dates=H","DateFormat=P","Fill=—","Direction=H","UseDPDF=Y")</f>
        <v>—</v>
      </c>
      <c r="AD8" s="12" t="str">
        <f>_xll.BDH("CDI FP Equity","IS_ABNORMAL_ITEM","FQ3 2016","FQ3 2016","Currency=USD","Period=FQ","BEST_FPERIOD_OVERRIDE=FQ","FILING_STATUS=MR","SCALING_FORMAT=MLN","Sort=A","Dates=H","DateFormat=P","Fill=—","Direction=H","UseDPDF=Y")</f>
        <v>—</v>
      </c>
      <c r="AE8" s="12" t="str">
        <f>_xll.BDH("CDI FP Equity","IS_ABNORMAL_ITEM","FQ3 2017","FQ3 2017","Currency=USD","Period=FQ","BEST_FPERIOD_OVERRIDE=FQ","FILING_STATUS=MR","SCALING_FORMAT=MLN","Sort=A","Dates=H","DateFormat=P","Fill=—","Direction=H","UseDPDF=Y")</f>
        <v>—</v>
      </c>
      <c r="AF8" s="12" t="str">
        <f>_xll.BDH("CDI FP Equity","IS_ABNORMAL_ITEM","FQ4 2017","FQ4 2017","Currency=USD","Period=FQ","BEST_FPERIOD_OVERRIDE=FQ","FILING_STATUS=MR","SCALING_FORMAT=MLN","Sort=A","Dates=H","DateFormat=P","Fill=—","Direction=H","UseDPDF=Y")</f>
        <v>—</v>
      </c>
      <c r="AG8" s="12" t="str">
        <f>_xll.BDH("CDI FP Equity","IS_ABNORMAL_ITEM","FQ1 2018","FQ1 2018","Currency=USD","Period=FQ","BEST_FPERIOD_OVERRIDE=FQ","FILING_STATUS=MR","SCALING_FORMAT=MLN","Sort=A","Dates=H","DateFormat=P","Fill=—","Direction=H","UseDPDF=Y")</f>
        <v>—</v>
      </c>
      <c r="AH8" s="12" t="str">
        <f>_xll.BDH("CDI FP Equity","IS_ABNORMAL_ITEM","FQ2 2018","FQ2 2018","Currency=USD","Period=FQ","BEST_FPERIOD_OVERRIDE=FQ","FILING_STATUS=MR","SCALING_FORMAT=MLN","Sort=A","Dates=H","DateFormat=P","Fill=—","Direction=H","UseDPDF=Y")</f>
        <v>—</v>
      </c>
    </row>
    <row r="9" spans="1:34" x14ac:dyDescent="0.25">
      <c r="A9" s="6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6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6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7" t="s">
        <v>74</v>
      </c>
      <c r="B13" s="7"/>
      <c r="C13" s="7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abSelected="1" workbookViewId="0">
      <selection sqref="A1:XFD1048576"/>
    </sheetView>
  </sheetViews>
  <sheetFormatPr defaultRowHeight="15" x14ac:dyDescent="0.25"/>
  <sheetData>
    <row r="2" spans="1:34" x14ac:dyDescent="0.25">
      <c r="A2" t="s">
        <v>2</v>
      </c>
    </row>
    <row r="4" spans="1:34" x14ac:dyDescent="0.25">
      <c r="A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</row>
    <row r="5" spans="1:34" x14ac:dyDescent="0.25">
      <c r="A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66</v>
      </c>
      <c r="AG5" t="s">
        <v>67</v>
      </c>
      <c r="AH5" t="s">
        <v>68</v>
      </c>
    </row>
    <row r="6" spans="1:34" x14ac:dyDescent="0.25">
      <c r="A6" t="s">
        <v>0</v>
      </c>
      <c r="B6" t="s">
        <v>69</v>
      </c>
      <c r="C6">
        <v>5457.7780000000002</v>
      </c>
      <c r="D6">
        <v>5390.0492999999997</v>
      </c>
      <c r="E6">
        <v>6164.1877000000004</v>
      </c>
      <c r="F6">
        <v>7821.9258</v>
      </c>
      <c r="G6">
        <v>6432.3422</v>
      </c>
      <c r="H6">
        <v>6128.2566999999999</v>
      </c>
      <c r="I6">
        <v>6886.0261</v>
      </c>
      <c r="J6">
        <v>8600.0221999999994</v>
      </c>
      <c r="K6">
        <v>7480.9647000000004</v>
      </c>
      <c r="L6">
        <v>7567.8987999999999</v>
      </c>
      <c r="M6">
        <v>8849.2510000000002</v>
      </c>
      <c r="N6">
        <v>10298.944799999999</v>
      </c>
      <c r="O6">
        <v>8997.4562000000005</v>
      </c>
      <c r="P6">
        <v>8546.1386000000002</v>
      </c>
      <c r="Q6">
        <v>8658.9976000000006</v>
      </c>
      <c r="R6">
        <v>9483.1311000000005</v>
      </c>
      <c r="S6">
        <v>11078.7534</v>
      </c>
      <c r="T6">
        <v>9269.9408000000003</v>
      </c>
      <c r="U6">
        <v>9772.0725999999995</v>
      </c>
      <c r="V6">
        <v>11995.0753</v>
      </c>
      <c r="W6">
        <v>10395.8295</v>
      </c>
      <c r="X6">
        <v>9855.2060000000001</v>
      </c>
      <c r="Y6">
        <v>10335.9692</v>
      </c>
      <c r="Z6">
        <v>12080.194299999999</v>
      </c>
      <c r="AA6">
        <v>9857.8279000000002</v>
      </c>
      <c r="AB6">
        <v>9792.2651999999998</v>
      </c>
      <c r="AC6">
        <v>10058.8662</v>
      </c>
      <c r="AD6">
        <v>10751.167600000001</v>
      </c>
      <c r="AE6">
        <v>12196.8948</v>
      </c>
      <c r="AF6">
        <v>14770.008400000001</v>
      </c>
      <c r="AG6">
        <v>13339.186799999999</v>
      </c>
      <c r="AH6">
        <v>12990.1031</v>
      </c>
    </row>
    <row r="7" spans="1:34" x14ac:dyDescent="0.25">
      <c r="A7" t="s">
        <v>70</v>
      </c>
      <c r="B7" t="s">
        <v>69</v>
      </c>
      <c r="C7" t="s">
        <v>71</v>
      </c>
      <c r="D7" t="s">
        <v>71</v>
      </c>
      <c r="E7" t="s">
        <v>71</v>
      </c>
      <c r="F7" t="s">
        <v>71</v>
      </c>
      <c r="G7">
        <v>11.142994</v>
      </c>
      <c r="H7">
        <v>21.694057999999998</v>
      </c>
      <c r="I7">
        <v>23.624970999999999</v>
      </c>
      <c r="J7">
        <v>19.550858999999999</v>
      </c>
      <c r="K7">
        <v>17.555938000000001</v>
      </c>
      <c r="L7">
        <v>9.2250160000000001</v>
      </c>
      <c r="M7">
        <v>17.589638000000001</v>
      </c>
      <c r="N7">
        <v>20.647197999999999</v>
      </c>
      <c r="O7">
        <v>25.549047999999999</v>
      </c>
      <c r="P7">
        <v>26.688224999999999</v>
      </c>
      <c r="Q7">
        <v>0.61224500000000004</v>
      </c>
      <c r="R7">
        <v>11.726727</v>
      </c>
      <c r="S7" t="s">
        <v>71</v>
      </c>
      <c r="T7" t="s">
        <v>71</v>
      </c>
      <c r="U7">
        <v>6.8820629999999996</v>
      </c>
      <c r="V7">
        <v>18.398064999999999</v>
      </c>
      <c r="W7">
        <v>-10.373346</v>
      </c>
      <c r="X7">
        <v>1.5832630000000001</v>
      </c>
      <c r="Y7">
        <v>5.7204829999999998</v>
      </c>
      <c r="Z7">
        <v>9.8070369999999993</v>
      </c>
      <c r="AA7">
        <v>15.357237</v>
      </c>
      <c r="AB7">
        <v>23.114388999999999</v>
      </c>
      <c r="AC7">
        <v>15.989229</v>
      </c>
      <c r="AD7">
        <v>10.067421</v>
      </c>
      <c r="AE7">
        <v>7.7761630000000004</v>
      </c>
      <c r="AF7" t="s">
        <v>71</v>
      </c>
      <c r="AG7" t="s">
        <v>71</v>
      </c>
      <c r="AH7" t="s">
        <v>71</v>
      </c>
    </row>
    <row r="8" spans="1:34" x14ac:dyDescent="0.25">
      <c r="A8" t="s">
        <v>72</v>
      </c>
      <c r="B8" t="s">
        <v>73</v>
      </c>
      <c r="C8" t="s">
        <v>71</v>
      </c>
      <c r="D8">
        <v>0</v>
      </c>
      <c r="E8">
        <v>0</v>
      </c>
      <c r="F8">
        <v>0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71</v>
      </c>
      <c r="AA8" t="s">
        <v>71</v>
      </c>
      <c r="AB8" t="s">
        <v>71</v>
      </c>
      <c r="AC8" t="s">
        <v>71</v>
      </c>
      <c r="AD8" t="s">
        <v>71</v>
      </c>
      <c r="AE8" t="s">
        <v>71</v>
      </c>
      <c r="AF8" t="s">
        <v>71</v>
      </c>
      <c r="AG8" t="s">
        <v>71</v>
      </c>
      <c r="AH8" t="s">
        <v>71</v>
      </c>
    </row>
    <row r="13" spans="1:34" x14ac:dyDescent="0.25">
      <c r="A13" t="s">
        <v>74</v>
      </c>
      <c r="C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- Adjusted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kioskuser16</cp:lastModifiedBy>
  <dcterms:created xsi:type="dcterms:W3CDTF">2013-04-03T15:49:21Z</dcterms:created>
  <dcterms:modified xsi:type="dcterms:W3CDTF">2018-08-13T21:48:34Z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