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Sheikh/Downloads/"/>
    </mc:Choice>
  </mc:AlternateContent>
  <xr:revisionPtr revIDLastSave="0" documentId="13_ncr:1_{9780B416-3925-9F44-B395-C4DC6131D6AF}" xr6:coauthVersionLast="47" xr6:coauthVersionMax="47" xr10:uidLastSave="{00000000-0000-0000-0000-000000000000}"/>
  <bookViews>
    <workbookView xWindow="0" yWindow="500" windowWidth="28800" windowHeight="16340" tabRatio="816" activeTab="2" xr2:uid="{00000000-000D-0000-FFFF-FFFF00000000}"/>
  </bookViews>
  <sheets>
    <sheet name="1" sheetId="1" r:id="rId1"/>
    <sheet name="2" sheetId="17" r:id="rId2"/>
    <sheet name="3" sheetId="1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9" l="1"/>
  <c r="G16" i="19"/>
  <c r="F16" i="19"/>
  <c r="E16" i="19"/>
  <c r="D16" i="19"/>
  <c r="D14" i="19"/>
  <c r="D18" i="19" s="1"/>
  <c r="E14" i="19"/>
  <c r="E18" i="19" s="1"/>
  <c r="F14" i="19"/>
  <c r="F18" i="19" s="1"/>
  <c r="G14" i="19"/>
  <c r="G18" i="19" s="1"/>
  <c r="H14" i="19"/>
  <c r="H18" i="19" s="1"/>
  <c r="I8" i="19"/>
  <c r="H12" i="19" s="1"/>
  <c r="E57" i="17"/>
  <c r="D57" i="17"/>
  <c r="I23" i="17"/>
  <c r="I24" i="17" s="1"/>
  <c r="E59" i="17" s="1"/>
  <c r="H23" i="17"/>
  <c r="H21" i="17"/>
  <c r="E62" i="17"/>
  <c r="D62" i="17"/>
  <c r="I40" i="1"/>
  <c r="G40" i="1"/>
  <c r="I32" i="1"/>
  <c r="G32" i="1"/>
  <c r="E61" i="17"/>
  <c r="D61" i="17"/>
  <c r="E60" i="17"/>
  <c r="D60" i="17"/>
  <c r="E55" i="17"/>
  <c r="E56" i="17" s="1"/>
  <c r="D55" i="17"/>
  <c r="D56" i="17" s="1"/>
  <c r="E53" i="17"/>
  <c r="E54" i="17" s="1"/>
  <c r="D53" i="17"/>
  <c r="D54" i="17" s="1"/>
  <c r="I3" i="17"/>
  <c r="H3" i="17"/>
  <c r="Y6" i="1"/>
  <c r="Y8" i="1" s="1"/>
  <c r="Q5" i="1"/>
  <c r="Q7" i="1" s="1"/>
  <c r="Q9" i="1" s="1"/>
  <c r="I15" i="1"/>
  <c r="I10" i="1"/>
  <c r="I6" i="1"/>
  <c r="I30" i="1" s="1"/>
  <c r="E41" i="17"/>
  <c r="D41" i="17"/>
  <c r="E39" i="17"/>
  <c r="D39" i="17"/>
  <c r="W6" i="1"/>
  <c r="W8" i="1" s="1"/>
  <c r="O5" i="1"/>
  <c r="G35" i="1" s="1"/>
  <c r="G15" i="1"/>
  <c r="G10" i="1"/>
  <c r="G6" i="1"/>
  <c r="G39" i="1" s="1"/>
  <c r="G33" i="1" l="1"/>
  <c r="G34" i="1"/>
  <c r="I35" i="1"/>
  <c r="Q10" i="1"/>
  <c r="Q11" i="1" s="1"/>
  <c r="I33" i="1"/>
  <c r="G16" i="1"/>
  <c r="I39" i="1"/>
  <c r="G31" i="1"/>
  <c r="I34" i="1"/>
  <c r="I31" i="1"/>
  <c r="O7" i="1"/>
  <c r="O9" i="1" s="1"/>
  <c r="I16" i="1"/>
  <c r="G30" i="1"/>
  <c r="E58" i="17"/>
  <c r="D58" i="17"/>
  <c r="E43" i="17"/>
  <c r="H24" i="17"/>
  <c r="D59" i="17" s="1"/>
  <c r="G12" i="19"/>
  <c r="F12" i="19"/>
  <c r="E12" i="19"/>
  <c r="D12" i="19"/>
  <c r="I12" i="19" s="1"/>
  <c r="D43" i="17"/>
  <c r="I38" i="1" l="1"/>
  <c r="I37" i="1"/>
  <c r="I36" i="1"/>
  <c r="O10" i="1"/>
  <c r="O11" i="1" s="1"/>
  <c r="G37" i="1" l="1"/>
  <c r="G38" i="1"/>
  <c r="G36" i="1"/>
</calcChain>
</file>

<file path=xl/sharedStrings.xml><?xml version="1.0" encoding="utf-8"?>
<sst xmlns="http://schemas.openxmlformats.org/spreadsheetml/2006/main" count="228" uniqueCount="202">
  <si>
    <t>Income before taxes . . . . . . . . . . . . . . . . . . . . . .</t>
  </si>
  <si>
    <t>Net revenues . . . . . . . . . . . . . . . . . . . . . . . . . . . .</t>
  </si>
  <si>
    <t>Cost of goods sold  . . . . . . . . . . . . . . . . . . . . . . .</t>
  </si>
  <si>
    <t>Gross profit . . . . . . . . . . . . . . . . . . . . . . . . . . . . .</t>
  </si>
  <si>
    <t>Income from operations . . . . . . . . . . . . . . . . . . .</t>
  </si>
  <si>
    <t xml:space="preserve">Provision for income taxes  . . . . . . . . . . . . . . . . </t>
  </si>
  <si>
    <t>Net income  . . . . . . . . . . . . . . . . . . . . . . . . . . . . .</t>
  </si>
  <si>
    <t>Assets</t>
  </si>
  <si>
    <t>Short-term assets . . . . . . . . . . . . . . . . . . . . . . . . . . . .</t>
  </si>
  <si>
    <t>Long-term assets  . . . . . . . . . . . . . . . . . . . . . . .</t>
  </si>
  <si>
    <t>Total assets . . . . . . . . . . . . . . . . . . . . . . . . . . . . .</t>
  </si>
  <si>
    <t>Liabilities</t>
  </si>
  <si>
    <t>Short-term liabilities . . . . . . . . . . . . . . . . . . . . . . . . . . . .</t>
  </si>
  <si>
    <t>Long-term liabilities  . . . . . . . . . . . . . . . . . . . . . . .</t>
  </si>
  <si>
    <t>Total liabilities . . . . . . . . . . . . . . . . . . . . . . . . . . . . .</t>
  </si>
  <si>
    <t>Stockholder' Equity</t>
  </si>
  <si>
    <t>Contributed capital . . . . . . . . . . . . . . . . . . . . . . . . . . . .</t>
  </si>
  <si>
    <t>Retained earnings  . . . . . . . . . . . . . . . . . . . . . . .</t>
  </si>
  <si>
    <t>Other equity . . . . . . . . . . . . . . . . . . . . . . . . . . . . .</t>
  </si>
  <si>
    <t>Total stockholders' equity  . . . . . . . . . . . . . . . . . . . . . . .</t>
  </si>
  <si>
    <t>Total liabilities and equity . . . . . . . . . . . . . . . . . . . . . . . . . . . . .</t>
  </si>
  <si>
    <t>$</t>
  </si>
  <si>
    <t>Operating cash flows  . . . . . . . . . . . . . . . . . . . . . . . . . . . .</t>
  </si>
  <si>
    <t>Investing cash flows  . . . . . . . . . . . . . . . . . . . . . . . . . . . .</t>
  </si>
  <si>
    <t>Financing cash flows  . . . . . . . . . . . . . . . . . . . . . . . . . . . .</t>
  </si>
  <si>
    <t>Net change in cash  . . . . . . . . . . . . . . . . . . . . . . . . . . . .</t>
  </si>
  <si>
    <t>Cash, start of year  . . . . . . . . . . . . . . . . . . . . . . . . . . . .</t>
  </si>
  <si>
    <t>Cash, end of year  . . . . . . . . . . . . . . . . . . . . . . . . . . . .</t>
  </si>
  <si>
    <t>₩</t>
  </si>
  <si>
    <t>Interest income . . . . . . . . . . . . . . . . . . . . . . . . .</t>
  </si>
  <si>
    <t>SG&amp;A expense . . . . . . . . . . . . . . . . . . . . . . . . .</t>
  </si>
  <si>
    <t>Dec. 31, 2018</t>
  </si>
  <si>
    <t>Current assets</t>
  </si>
  <si>
    <t>Accounts receivable</t>
  </si>
  <si>
    <t>Inventories</t>
  </si>
  <si>
    <t>Total current assets</t>
  </si>
  <si>
    <t>Total assets</t>
  </si>
  <si>
    <t>Current liabilities</t>
  </si>
  <si>
    <t>Accounts payable</t>
  </si>
  <si>
    <t>Total current liabilities</t>
  </si>
  <si>
    <t>Total liabilities</t>
  </si>
  <si>
    <t>Retained earnings</t>
  </si>
  <si>
    <t>Net sales</t>
  </si>
  <si>
    <t>Cost of sales</t>
  </si>
  <si>
    <t>Gross profit</t>
  </si>
  <si>
    <t>Total operating expenses</t>
  </si>
  <si>
    <t>Operating income</t>
  </si>
  <si>
    <t>$ millions</t>
  </si>
  <si>
    <t xml:space="preserve">Consolidated Balance Sheets </t>
  </si>
  <si>
    <t>Dec. 31, 2017</t>
  </si>
  <si>
    <t>Cash and cash equivalents</t>
  </si>
  <si>
    <t>Marketable securities</t>
  </si>
  <si>
    <t>Prepaid expenses and other current assets</t>
  </si>
  <si>
    <t>Property, plant and equipment, net</t>
  </si>
  <si>
    <t>Goodwill</t>
  </si>
  <si>
    <t>Other intangibles, net</t>
  </si>
  <si>
    <t>Noncurrent deferred income tax assets</t>
  </si>
  <si>
    <t>Other noncurrent assets</t>
  </si>
  <si>
    <t>Operating Assets</t>
  </si>
  <si>
    <t>Operating liabilities</t>
  </si>
  <si>
    <t>Accrued compensation</t>
  </si>
  <si>
    <t>Income taxes</t>
  </si>
  <si>
    <t>Net operating assets (NOA)</t>
  </si>
  <si>
    <t>Dividend payable</t>
  </si>
  <si>
    <t>Accrued expenses and other liabilities</t>
  </si>
  <si>
    <t>Current maturities of debt</t>
  </si>
  <si>
    <t>Long-term debt, excluding current maturities</t>
  </si>
  <si>
    <t>Other noncurrent liabilities</t>
  </si>
  <si>
    <t>Shareholders' equity</t>
  </si>
  <si>
    <t>Common stock, $0.10 par value</t>
  </si>
  <si>
    <t>Additional paid-in capital</t>
  </si>
  <si>
    <t>Accumulated other comprehensive loss</t>
  </si>
  <si>
    <t>Total shareholders' equity</t>
  </si>
  <si>
    <t>Total liabilities &amp; shareholders' equity</t>
  </si>
  <si>
    <t>Consolidated Statements Of Earnings</t>
  </si>
  <si>
    <t>Selling, general and administrative expenses</t>
  </si>
  <si>
    <t>Recall charges, net of insurance proceeds</t>
  </si>
  <si>
    <t>Amortization of intangible assets</t>
  </si>
  <si>
    <t>Nonoperating expense, net</t>
  </si>
  <si>
    <t>Earnings before income taxes</t>
  </si>
  <si>
    <t>Income tax expense (benefit)</t>
  </si>
  <si>
    <t>Net earnings</t>
  </si>
  <si>
    <t>Research, development &amp; engineering expenses</t>
  </si>
  <si>
    <t>A</t>
  </si>
  <si>
    <t>B</t>
  </si>
  <si>
    <t>Dec. 31, 2021</t>
  </si>
  <si>
    <t>Prepare the following calculations:</t>
  </si>
  <si>
    <t>Company A</t>
  </si>
  <si>
    <t>Company B</t>
  </si>
  <si>
    <t>Other information:</t>
  </si>
  <si>
    <t>Beginning assets</t>
  </si>
  <si>
    <t>Beginning equity</t>
  </si>
  <si>
    <t>1) Proportion of short term assets</t>
  </si>
  <si>
    <t>2) Proportion of long term assets</t>
  </si>
  <si>
    <t>3) Net working capital</t>
  </si>
  <si>
    <t>4) Proportion of nonowner financing</t>
  </si>
  <si>
    <t>5) Proportion of owner financing</t>
  </si>
  <si>
    <t>6) Gross profit margin</t>
  </si>
  <si>
    <t>7) Profit margin</t>
  </si>
  <si>
    <t>8) Return on assets</t>
  </si>
  <si>
    <t>9) Return on equity</t>
  </si>
  <si>
    <t>10) Asset turnover</t>
  </si>
  <si>
    <t>Other information</t>
  </si>
  <si>
    <t>11) Operating cash flow ratio</t>
  </si>
  <si>
    <t>Based on the ratios above, which company is performing the best &amp; why?</t>
  </si>
  <si>
    <t>4. Growth rate in revenue for each segment</t>
  </si>
  <si>
    <t>Stride Right Corp</t>
  </si>
  <si>
    <t>Dec. 31, 2023</t>
  </si>
  <si>
    <t>Dec. 31, 2022</t>
  </si>
  <si>
    <t>1. Proportion of Short-Term Assets</t>
  </si>
  <si>
    <t>2. Proportion of Long-Term Assets</t>
  </si>
  <si>
    <t>3. Net Working Capital</t>
  </si>
  <si>
    <t>4. Proportion of Non-Owner Financing</t>
  </si>
  <si>
    <t>5. Proportion of Owner Financing</t>
  </si>
  <si>
    <t>6. Gross Profit Margin</t>
  </si>
  <si>
    <t>7. Profit Margin</t>
  </si>
  <si>
    <t>8. Return on Assets (ROA)</t>
  </si>
  <si>
    <t>9. Return on Equity (ROE)</t>
  </si>
  <si>
    <t>10. Asset Turnover</t>
  </si>
  <si>
    <t>11. Operating Cash Flow Ratio</t>
  </si>
  <si>
    <t>Overall Performance</t>
  </si>
  <si>
    <t>Conclusion:</t>
  </si>
  <si>
    <t>Company A appears to be performing better overall. It has a stronger financial position, higher profitability, excellent return on investments, and good liquidity, despite a slightly lower operating cash flow ratio.</t>
  </si>
  <si>
    <t>Average net operating Asset</t>
  </si>
  <si>
    <t>Net Operating Assets Ending</t>
  </si>
  <si>
    <t>Net Operating Assets Beg</t>
  </si>
  <si>
    <t>1. Accounts Receivable Turnover:</t>
  </si>
  <si>
    <t>2. Days Sales Outstanding (DSO):</t>
  </si>
  <si>
    <t>3. Inventory Turnover Ratio:</t>
  </si>
  <si>
    <t>4. Days Inventory:</t>
  </si>
  <si>
    <t>5. Days Payable Outstanding (DPO):</t>
  </si>
  <si>
    <t>6. Cash Conversion Cycle (CCC):</t>
  </si>
  <si>
    <t>7. Return on Net Operating Assets (RNOA):</t>
  </si>
  <si>
    <t>8. Debt to Equity Ratio:</t>
  </si>
  <si>
    <t>9. Current Ratio:</t>
  </si>
  <si>
    <t>10. Debt Ratio:</t>
  </si>
  <si>
    <t>Based on these ratios:</t>
  </si>
  <si>
    <t>Stride Right has generally improved its efficiency in managing receivables, inventory, and cash conversion cycle.</t>
  </si>
  <si>
    <t>The company's return on operating assets has also improved.</t>
  </si>
  <si>
    <t>However, there's a slight increase in debt ratios and a decrease in current ratios, indicating a shift towards more debt financing and a decrease in short-term liquidity.</t>
  </si>
  <si>
    <t>Comparing the current and previous years, Stride Right performed better in the current year (considering improvement in most ratios), especially in managing receivables, inventory, and generating returns on assets.</t>
  </si>
  <si>
    <t>Analyze how Stride Right is performing based on the provided financial ratios.</t>
  </si>
  <si>
    <t>1. Name of Segment:</t>
  </si>
  <si>
    <t>Millions ($)</t>
  </si>
  <si>
    <t>Europe</t>
  </si>
  <si>
    <t>Greater China</t>
  </si>
  <si>
    <t>Japan</t>
  </si>
  <si>
    <t>Rest of Asia Pacific</t>
  </si>
  <si>
    <t>Americas</t>
  </si>
  <si>
    <t>Total</t>
  </si>
  <si>
    <t xml:space="preserve">Segment Operating Income </t>
  </si>
  <si>
    <t xml:space="preserve">Segment Revenue 2022 </t>
  </si>
  <si>
    <t>2. Segment Revenue 2023</t>
  </si>
  <si>
    <t>7. Why it is beneficial to use the segment information?</t>
  </si>
  <si>
    <t>4.  Segmant information analysis enhance the credibility of company in market.</t>
  </si>
  <si>
    <t xml:space="preserve">5. It provide a thorough understanding of the company to attract Investor </t>
  </si>
  <si>
    <t>6. Project revenues for the next year (2024) Millions ($)</t>
  </si>
  <si>
    <t>APPLE COMPANY SEGMENT ANALYSIS</t>
  </si>
  <si>
    <t xml:space="preserve">Its good to use segment information for many reason: </t>
  </si>
  <si>
    <t>1. It povide more detail insigt of a company.</t>
  </si>
  <si>
    <t>2.  The Strategic Management can find out about the non-performing and best-performing segment of company for decision making Process.</t>
  </si>
  <si>
    <t>3.  Accurate resource Allocation and risk management can be done effectively and efficiently</t>
  </si>
  <si>
    <t>E.T.C</t>
  </si>
  <si>
    <t xml:space="preserve">3. Percentage of total revenue for each segment </t>
  </si>
  <si>
    <t xml:space="preserve">5. Operating profit per segment and margin </t>
  </si>
  <si>
    <t>Year 2023</t>
  </si>
  <si>
    <t>Year 2022</t>
  </si>
  <si>
    <t>The accounts receivable turnover has improved from the previous year, indicating that the company is collecting its receivables more efficiently as the current year is 6 and previous year is 5.49</t>
  </si>
  <si>
    <t>The DSO has decreased, which means the company is taking fewer days to collect its sales revenue, reflecting better efficiency in managing receivables as current year 61 days and previous year is 67 Days</t>
  </si>
  <si>
    <t>Inventory turnover has increased, showing that the company is selling its inventory more frequently within the year as the current year is 1.72 and previous year is 1.57</t>
  </si>
  <si>
    <t>The days inventory has decreased, indicating that inventory is moving faster or being managed more effectively as the current year is 213 days and previous year is 232 days.</t>
  </si>
  <si>
    <t xml:space="preserve"> DPO has increased slightly, meaning the company is taking more time to pay its suppliers as the current year is 45 days and previous year is 42 days</t>
  </si>
  <si>
    <t>The CCC has decreased, which is positive as it reflects the time it takes to convert sales into cash has improved as the current year is 229 days  and previous year is 257 days.</t>
  </si>
  <si>
    <t>RNOA has increased, indicating a better return on the company's operating assets as the current year is 0.54 and previous year is 0.51</t>
  </si>
  <si>
    <t>The debt to equity ratio has increased, suggesting higher reliance on debt financing relative to equity as the current year is 1.32 and previous year is 1.22</t>
  </si>
  <si>
    <t>The current ratio has decreased slightly, but it remains above 1, indicating the company's ability to meet short-term liabilities with its current assets as the current year is 2.02 and previous year is 2.29</t>
  </si>
  <si>
    <t xml:space="preserve"> The debt ratio has increased slightly, indicating a higher proportion of assets financed by debt as the current year is 0.57 and previous year is 0.55</t>
  </si>
  <si>
    <t>Company A has a higher proportion of short-term assets, suggesting it might have better liquidity in the short term as company A is 32% and company B is 25%</t>
  </si>
  <si>
    <t>Company B has a higher proportion of long-term assets, indicating a larger investment in long-term growth and stability as company A is 68% and company B is 75%</t>
  </si>
  <si>
    <t>Company A relies more on debt for financing compared to Company B, which might indicate higher financial risk as company A is 67.5% and company B is 53.2%</t>
  </si>
  <si>
    <t>Company A has positive net working capital, which indicates better short-term financial health and ability to cover short-term liabilities. Company B's negative working capital is a red flag for liquidity issues, as company A is $ 4,000 surplus and company B is $ 14,000 deficit</t>
  </si>
  <si>
    <t>Company A has a higher gross profit margin, indicating better control over production costs relative to revenue as company A is 55% and company B is 44%</t>
  </si>
  <si>
    <t>Company B has a higher proportion of owner financing, indicating less reliance on debt and potentially lower financial risk as company A is 32.5% and company B is 46.8%</t>
  </si>
  <si>
    <t>Company A has a significantly higher profit margin, indicating more efficient management and higher profitability as company A is 38% and company B is 20%</t>
  </si>
  <si>
    <t>Company A has a higher ROA, showing better efficiency in using assets to generate earnings as company A is 37% and company B is 21%</t>
  </si>
  <si>
    <t>Company A has a much higher ROE, indicating better returns to shareholders' equity as company A is 113% and company B is 46%</t>
  </si>
  <si>
    <t>Company B has a slightly higher asset turnover ratio, suggesting it generates more sales per dollar of assets as company A is 0.97 and company B is 1.1</t>
  </si>
  <si>
    <t>Company B has a slightly higher operating cash flow ratio, indicating marginally better ability to cover current liabilities with operating cash flow. as company A is 0.7 and company B is 0.8</t>
  </si>
  <si>
    <t>Financial Ratios</t>
  </si>
  <si>
    <t>Based on the above ratios calculated we can analyse whether company A or Company B is performing the Best way:</t>
  </si>
  <si>
    <t>Analysis or Interpretation</t>
  </si>
  <si>
    <t>1) Accounts receivable turnover</t>
  </si>
  <si>
    <t>2) Days sales outstanding</t>
  </si>
  <si>
    <t>3) Inventory turnover ratio</t>
  </si>
  <si>
    <t xml:space="preserve">4) Days inventory </t>
  </si>
  <si>
    <t>5) Days Payable outstanding</t>
  </si>
  <si>
    <t>6) cash conversion cycle</t>
  </si>
  <si>
    <t>7) Return on net operating assets</t>
  </si>
  <si>
    <t>8) Debt to equity ratio</t>
  </si>
  <si>
    <t>9) Current ratio</t>
  </si>
  <si>
    <t>10) Debt ratio</t>
  </si>
  <si>
    <t>How is Stride Right performing? You may add other points such as year over year changes and financial position as well as ratios above and cash conversion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</si>
</sst>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_(&quot;$&quot;* \(#,##0.00\);_(&quot;$&quot;* &quot;-&quot;??_);_(@_)"/>
    <numFmt numFmtId="165" formatCode="_(* #,##0.0_);_(* \(#,##0.0\);_(* &quot;-&quot;??_);_(@_)"/>
    <numFmt numFmtId="166" formatCode="&quot;$&quot;#,##0.0"/>
    <numFmt numFmtId="167" formatCode="_(* #,##0_);_(* \(#,##0\);_(* &quot;-&quot;??_);_(@_)"/>
    <numFmt numFmtId="168" formatCode="0.0%"/>
    <numFmt numFmtId="169" formatCode="_(&quot;$ &quot;#,##0_);_(&quot;$ &quot;\(#,##0\)"/>
  </numFmts>
  <fonts count="15" x14ac:knownFonts="1">
    <font>
      <sz val="11"/>
      <color theme="1"/>
      <name val="Calibri"/>
      <family val="2"/>
      <scheme val="minor"/>
    </font>
    <font>
      <sz val="11"/>
      <color theme="1"/>
      <name val="Calibri"/>
      <family val="2"/>
      <scheme val="minor"/>
    </font>
    <font>
      <b/>
      <sz val="11"/>
      <color theme="1"/>
      <name val="Tahoma"/>
      <family val="2"/>
    </font>
    <font>
      <sz val="11"/>
      <color theme="1"/>
      <name val="Tahoma"/>
      <family val="2"/>
    </font>
    <font>
      <b/>
      <sz val="11"/>
      <color theme="0"/>
      <name val="Tahoma"/>
      <family val="2"/>
    </font>
    <font>
      <sz val="11"/>
      <color theme="1"/>
      <name val="Calibri"/>
      <family val="2"/>
    </font>
    <font>
      <b/>
      <sz val="11"/>
      <color theme="1"/>
      <name val="Calibri"/>
      <family val="2"/>
      <scheme val="minor"/>
    </font>
    <font>
      <sz val="10"/>
      <name val="Arial"/>
      <family val="2"/>
    </font>
    <font>
      <sz val="10"/>
      <name val="Arial"/>
      <family val="2"/>
    </font>
    <font>
      <sz val="11"/>
      <name val="Tahoma"/>
      <family val="2"/>
    </font>
    <font>
      <b/>
      <sz val="11"/>
      <name val="Calibri"/>
      <family val="2"/>
    </font>
    <font>
      <sz val="11"/>
      <name val="Calibri"/>
      <family val="2"/>
    </font>
    <font>
      <sz val="12"/>
      <color theme="1"/>
      <name val="Times New Roman"/>
      <family val="1"/>
    </font>
    <font>
      <sz val="12"/>
      <name val="Times New Roman"/>
      <family val="1"/>
    </font>
    <font>
      <b/>
      <sz val="12"/>
      <color theme="1"/>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theme="0" tint="-0.14999847407452621"/>
        <bgColor indexed="64"/>
      </patternFill>
    </fill>
  </fills>
  <borders count="18">
    <border>
      <left/>
      <right/>
      <top/>
      <bottom/>
      <diagonal/>
    </border>
    <border>
      <left/>
      <right/>
      <top/>
      <bottom style="thin">
        <color indexed="64"/>
      </bottom>
      <diagonal/>
    </border>
    <border>
      <left/>
      <right/>
      <top style="thin">
        <color indexed="64"/>
      </top>
      <bottom style="double">
        <color indexed="64"/>
      </bottom>
      <diagonal/>
    </border>
    <border>
      <left style="thin">
        <color auto="1"/>
      </left>
      <right/>
      <top/>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xf numFmtId="164" fontId="8" fillId="0" borderId="0" applyFon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164" fontId="1" fillId="0" borderId="0" applyFont="0" applyFill="0" applyBorder="0" applyAlignment="0" applyProtection="0"/>
  </cellStyleXfs>
  <cellXfs count="174">
    <xf numFmtId="0" fontId="0" fillId="0" borderId="0" xfId="0"/>
    <xf numFmtId="0" fontId="3" fillId="0" borderId="0" xfId="0" applyFont="1" applyAlignment="1">
      <alignment horizontal="left" vertical="center"/>
    </xf>
    <xf numFmtId="0" fontId="2" fillId="0" borderId="0" xfId="0" applyFont="1"/>
    <xf numFmtId="0" fontId="3" fillId="0" borderId="0" xfId="0" applyFont="1"/>
    <xf numFmtId="165" fontId="3" fillId="0" borderId="0" xfId="1" applyNumberFormat="1" applyFont="1"/>
    <xf numFmtId="0" fontId="3" fillId="0" borderId="0" xfId="0" applyFont="1" applyAlignment="1">
      <alignment horizontal="right"/>
    </xf>
    <xf numFmtId="0" fontId="3" fillId="2" borderId="0" xfId="0" applyFont="1" applyFill="1" applyAlignment="1">
      <alignment horizontal="left" vertical="center"/>
    </xf>
    <xf numFmtId="0" fontId="2" fillId="2" borderId="0" xfId="0" applyFont="1" applyFill="1"/>
    <xf numFmtId="0" fontId="3" fillId="2" borderId="0" xfId="0" applyFont="1" applyFill="1"/>
    <xf numFmtId="0" fontId="3" fillId="2" borderId="0" xfId="0" applyFont="1" applyFill="1" applyAlignment="1">
      <alignment horizontal="right"/>
    </xf>
    <xf numFmtId="165" fontId="3" fillId="2" borderId="0" xfId="1" applyNumberFormat="1" applyFont="1" applyFill="1"/>
    <xf numFmtId="0" fontId="4" fillId="3" borderId="0" xfId="0" applyFont="1" applyFill="1" applyAlignment="1">
      <alignment horizontal="center"/>
    </xf>
    <xf numFmtId="165" fontId="4" fillId="3" borderId="0" xfId="1" quotePrefix="1" applyNumberFormat="1" applyFont="1" applyFill="1" applyAlignment="1">
      <alignment horizontal="center"/>
    </xf>
    <xf numFmtId="165" fontId="4" fillId="3" borderId="0" xfId="1" applyNumberFormat="1" applyFont="1" applyFill="1" applyAlignment="1">
      <alignment horizontal="center" wrapText="1"/>
    </xf>
    <xf numFmtId="0" fontId="4" fillId="3" borderId="0" xfId="0" quotePrefix="1" applyFont="1" applyFill="1" applyAlignment="1">
      <alignment horizontal="center"/>
    </xf>
    <xf numFmtId="168" fontId="3" fillId="2" borderId="0" xfId="2" applyNumberFormat="1" applyFont="1" applyFill="1"/>
    <xf numFmtId="167" fontId="3" fillId="2" borderId="0" xfId="1" applyNumberFormat="1" applyFont="1" applyFill="1" applyBorder="1" applyAlignment="1"/>
    <xf numFmtId="167" fontId="3" fillId="2" borderId="1" xfId="1" applyNumberFormat="1" applyFont="1" applyFill="1" applyBorder="1" applyAlignment="1"/>
    <xf numFmtId="167" fontId="3" fillId="2" borderId="2" xfId="1" applyNumberFormat="1" applyFont="1" applyFill="1" applyBorder="1" applyAlignment="1"/>
    <xf numFmtId="0" fontId="0" fillId="0" borderId="0" xfId="0" applyAlignment="1">
      <alignment horizontal="center"/>
    </xf>
    <xf numFmtId="0" fontId="0" fillId="4" borderId="0" xfId="0" applyFill="1"/>
    <xf numFmtId="0" fontId="10"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167" fontId="3" fillId="2" borderId="0" xfId="1" applyNumberFormat="1" applyFont="1" applyFill="1" applyAlignment="1"/>
    <xf numFmtId="165" fontId="5" fillId="2" borderId="0" xfId="1" applyNumberFormat="1" applyFont="1" applyFill="1" applyAlignment="1">
      <alignment horizontal="right"/>
    </xf>
    <xf numFmtId="0" fontId="2" fillId="2" borderId="0" xfId="0" applyFont="1" applyFill="1" applyAlignment="1">
      <alignment horizontal="right"/>
    </xf>
    <xf numFmtId="166" fontId="3" fillId="2" borderId="0" xfId="1" applyNumberFormat="1" applyFont="1" applyFill="1" applyAlignment="1"/>
    <xf numFmtId="166" fontId="3" fillId="2" borderId="0" xfId="1" applyNumberFormat="1" applyFont="1" applyFill="1"/>
    <xf numFmtId="167" fontId="3" fillId="2" borderId="0" xfId="1" applyNumberFormat="1" applyFont="1" applyFill="1" applyAlignment="1">
      <alignment horizontal="right"/>
    </xf>
    <xf numFmtId="167" fontId="3" fillId="2" borderId="1" xfId="1" applyNumberFormat="1" applyFont="1" applyFill="1" applyBorder="1" applyAlignment="1">
      <alignment horizontal="right"/>
    </xf>
    <xf numFmtId="167" fontId="3" fillId="2" borderId="2" xfId="1" applyNumberFormat="1" applyFont="1" applyFill="1" applyBorder="1" applyAlignment="1">
      <alignment horizontal="right"/>
    </xf>
    <xf numFmtId="167" fontId="3" fillId="2" borderId="0" xfId="1" applyNumberFormat="1" applyFont="1" applyFill="1"/>
    <xf numFmtId="165" fontId="3" fillId="2" borderId="0" xfId="1" applyNumberFormat="1" applyFont="1" applyFill="1" applyBorder="1"/>
    <xf numFmtId="168" fontId="9" fillId="2" borderId="0" xfId="2" applyNumberFormat="1" applyFont="1" applyFill="1"/>
    <xf numFmtId="0" fontId="11" fillId="2" borderId="0" xfId="0" applyFont="1" applyFill="1" applyAlignment="1">
      <alignment vertical="top" wrapText="1"/>
    </xf>
    <xf numFmtId="37" fontId="11" fillId="2" borderId="0" xfId="0" applyNumberFormat="1" applyFont="1" applyFill="1" applyAlignment="1">
      <alignment horizontal="right" vertical="top"/>
    </xf>
    <xf numFmtId="37" fontId="11" fillId="2" borderId="1" xfId="0" applyNumberFormat="1" applyFont="1" applyFill="1" applyBorder="1" applyAlignment="1">
      <alignment horizontal="right" vertical="top"/>
    </xf>
    <xf numFmtId="169" fontId="11" fillId="2" borderId="0" xfId="0" applyNumberFormat="1" applyFont="1" applyFill="1" applyAlignment="1">
      <alignment horizontal="right" vertical="top"/>
    </xf>
    <xf numFmtId="0" fontId="12" fillId="2" borderId="0" xfId="0" applyFont="1" applyFill="1"/>
    <xf numFmtId="0" fontId="0" fillId="2" borderId="0" xfId="0" applyFill="1"/>
    <xf numFmtId="0" fontId="0" fillId="2" borderId="0" xfId="0" applyFill="1" applyAlignment="1">
      <alignment horizontal="center"/>
    </xf>
    <xf numFmtId="0" fontId="0" fillId="2" borderId="8" xfId="0" applyFill="1" applyBorder="1"/>
    <xf numFmtId="0" fontId="0" fillId="2" borderId="10" xfId="0" applyFill="1" applyBorder="1"/>
    <xf numFmtId="0" fontId="0" fillId="2" borderId="6" xfId="0" applyFill="1" applyBorder="1" applyAlignment="1">
      <alignment horizontal="center"/>
    </xf>
    <xf numFmtId="3" fontId="12" fillId="0" borderId="13" xfId="0" applyNumberFormat="1" applyFont="1" applyBorder="1" applyAlignment="1">
      <alignment horizontal="center"/>
    </xf>
    <xf numFmtId="3" fontId="0" fillId="0" borderId="13" xfId="0" applyNumberFormat="1" applyBorder="1" applyAlignment="1">
      <alignment horizontal="center"/>
    </xf>
    <xf numFmtId="0" fontId="12" fillId="0" borderId="13" xfId="0" applyFont="1" applyBorder="1" applyAlignment="1">
      <alignment horizontal="center"/>
    </xf>
    <xf numFmtId="0" fontId="0" fillId="2" borderId="11" xfId="0" applyFill="1" applyBorder="1" applyAlignment="1">
      <alignment horizontal="center"/>
    </xf>
    <xf numFmtId="0" fontId="6" fillId="5" borderId="14" xfId="0" applyFont="1" applyFill="1" applyBorder="1" applyAlignment="1">
      <alignment horizontal="center" vertical="center"/>
    </xf>
    <xf numFmtId="0" fontId="6" fillId="5" borderId="15" xfId="0" applyFont="1" applyFill="1" applyBorder="1" applyAlignment="1">
      <alignment horizontal="center" vertical="center"/>
    </xf>
    <xf numFmtId="0" fontId="14" fillId="5" borderId="15" xfId="0" applyFont="1" applyFill="1" applyBorder="1" applyAlignment="1">
      <alignment horizontal="center" vertical="center"/>
    </xf>
    <xf numFmtId="0" fontId="6" fillId="5" borderId="16" xfId="0" applyFont="1" applyFill="1" applyBorder="1" applyAlignment="1">
      <alignment horizontal="center" vertical="center"/>
    </xf>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14" fillId="2" borderId="0" xfId="0" applyFont="1" applyFill="1"/>
    <xf numFmtId="0" fontId="14" fillId="2" borderId="0" xfId="0" applyFont="1" applyFill="1" applyAlignment="1">
      <alignment horizontal="center"/>
    </xf>
    <xf numFmtId="0" fontId="14" fillId="2" borderId="0" xfId="0" applyFont="1" applyFill="1" applyAlignment="1">
      <alignment horizontal="left"/>
    </xf>
    <xf numFmtId="10" fontId="12" fillId="2" borderId="0" xfId="2" applyNumberFormat="1" applyFont="1" applyFill="1" applyBorder="1" applyAlignment="1">
      <alignment horizontal="center"/>
    </xf>
    <xf numFmtId="9" fontId="0" fillId="2" borderId="0" xfId="0" applyNumberFormat="1" applyFill="1" applyAlignment="1">
      <alignment horizontal="center"/>
    </xf>
    <xf numFmtId="2" fontId="0" fillId="2" borderId="0" xfId="0" applyNumberFormat="1" applyFill="1" applyAlignment="1">
      <alignment horizontal="center"/>
    </xf>
    <xf numFmtId="0" fontId="14" fillId="2" borderId="0" xfId="0" applyFont="1" applyFill="1" applyAlignment="1">
      <alignment vertical="top"/>
    </xf>
    <xf numFmtId="0" fontId="0" fillId="2" borderId="11" xfId="0" applyFill="1" applyBorder="1"/>
    <xf numFmtId="0" fontId="0" fillId="2" borderId="12" xfId="0" applyFill="1" applyBorder="1"/>
    <xf numFmtId="165" fontId="3" fillId="2" borderId="9" xfId="1" applyNumberFormat="1" applyFont="1" applyFill="1" applyBorder="1"/>
    <xf numFmtId="165" fontId="3" fillId="2" borderId="10" xfId="1" applyNumberFormat="1" applyFont="1" applyFill="1" applyBorder="1"/>
    <xf numFmtId="165" fontId="3" fillId="2" borderId="11" xfId="1" applyNumberFormat="1" applyFont="1" applyFill="1" applyBorder="1"/>
    <xf numFmtId="165" fontId="3" fillId="2" borderId="12" xfId="1" applyNumberFormat="1" applyFont="1" applyFill="1" applyBorder="1"/>
    <xf numFmtId="165" fontId="2" fillId="7" borderId="14" xfId="1" applyNumberFormat="1" applyFont="1" applyFill="1" applyBorder="1" applyAlignment="1">
      <alignment horizontal="right"/>
    </xf>
    <xf numFmtId="165" fontId="2" fillId="7" borderId="15" xfId="1" applyNumberFormat="1" applyFont="1" applyFill="1" applyBorder="1" applyAlignment="1">
      <alignment horizontal="right"/>
    </xf>
    <xf numFmtId="165" fontId="2" fillId="7" borderId="16" xfId="1" applyNumberFormat="1" applyFont="1" applyFill="1" applyBorder="1" applyAlignment="1">
      <alignment horizontal="right"/>
    </xf>
    <xf numFmtId="168" fontId="9" fillId="7" borderId="5" xfId="2" applyNumberFormat="1" applyFont="1" applyFill="1" applyBorder="1"/>
    <xf numFmtId="168" fontId="9" fillId="7" borderId="6" xfId="2" applyNumberFormat="1" applyFont="1" applyFill="1" applyBorder="1"/>
    <xf numFmtId="168" fontId="9" fillId="7" borderId="7" xfId="2" applyNumberFormat="1" applyFont="1" applyFill="1" applyBorder="1"/>
    <xf numFmtId="168" fontId="9" fillId="7" borderId="8" xfId="2" applyNumberFormat="1" applyFont="1" applyFill="1" applyBorder="1"/>
    <xf numFmtId="168" fontId="9" fillId="7" borderId="0" xfId="2" applyNumberFormat="1" applyFont="1" applyFill="1" applyBorder="1"/>
    <xf numFmtId="168" fontId="9" fillId="7" borderId="9" xfId="2" applyNumberFormat="1" applyFont="1" applyFill="1" applyBorder="1"/>
    <xf numFmtId="167" fontId="9" fillId="7" borderId="8" xfId="1" applyNumberFormat="1" applyFont="1" applyFill="1" applyBorder="1"/>
    <xf numFmtId="165" fontId="9" fillId="7" borderId="0" xfId="1" applyNumberFormat="1" applyFont="1" applyFill="1" applyBorder="1"/>
    <xf numFmtId="167" fontId="9" fillId="7" borderId="9" xfId="1" applyNumberFormat="1" applyFont="1" applyFill="1" applyBorder="1"/>
    <xf numFmtId="9" fontId="9" fillId="7" borderId="8" xfId="2" applyFont="1" applyFill="1" applyBorder="1"/>
    <xf numFmtId="9" fontId="9" fillId="7" borderId="9" xfId="2" applyFont="1" applyFill="1" applyBorder="1"/>
    <xf numFmtId="9" fontId="3" fillId="7" borderId="8" xfId="2" applyFont="1" applyFill="1" applyBorder="1"/>
    <xf numFmtId="165" fontId="3" fillId="7" borderId="0" xfId="1" applyNumberFormat="1" applyFont="1" applyFill="1" applyBorder="1"/>
    <xf numFmtId="9" fontId="3" fillId="7" borderId="9" xfId="2" applyFont="1" applyFill="1" applyBorder="1"/>
    <xf numFmtId="43" fontId="3" fillId="7" borderId="8" xfId="1" applyFont="1" applyFill="1" applyBorder="1"/>
    <xf numFmtId="165" fontId="3" fillId="7" borderId="9" xfId="1" applyNumberFormat="1" applyFont="1" applyFill="1" applyBorder="1"/>
    <xf numFmtId="165" fontId="3" fillId="7" borderId="10" xfId="1" applyNumberFormat="1" applyFont="1" applyFill="1" applyBorder="1"/>
    <xf numFmtId="165" fontId="3" fillId="7" borderId="11" xfId="1" applyNumberFormat="1" applyFont="1" applyFill="1" applyBorder="1"/>
    <xf numFmtId="165" fontId="3" fillId="7" borderId="12" xfId="1" applyNumberFormat="1" applyFont="1" applyFill="1" applyBorder="1"/>
    <xf numFmtId="165" fontId="2" fillId="2" borderId="5" xfId="1" applyNumberFormat="1" applyFont="1" applyFill="1" applyBorder="1"/>
    <xf numFmtId="0" fontId="3" fillId="2" borderId="6" xfId="0" applyFont="1" applyFill="1" applyBorder="1"/>
    <xf numFmtId="0" fontId="3" fillId="2" borderId="6" xfId="0" applyFont="1" applyFill="1" applyBorder="1" applyAlignment="1">
      <alignment horizontal="right"/>
    </xf>
    <xf numFmtId="0" fontId="3" fillId="0" borderId="6" xfId="0" applyFont="1" applyBorder="1"/>
    <xf numFmtId="165" fontId="3" fillId="2" borderId="6" xfId="1" applyNumberFormat="1" applyFont="1" applyFill="1" applyBorder="1"/>
    <xf numFmtId="0" fontId="3" fillId="2" borderId="7" xfId="0" applyFont="1" applyFill="1" applyBorder="1"/>
    <xf numFmtId="165" fontId="2" fillId="2" borderId="8" xfId="1" applyNumberFormat="1" applyFont="1" applyFill="1" applyBorder="1"/>
    <xf numFmtId="0" fontId="3" fillId="2" borderId="9" xfId="0" applyFont="1" applyFill="1" applyBorder="1"/>
    <xf numFmtId="0" fontId="3" fillId="2" borderId="8" xfId="0" applyFont="1" applyFill="1" applyBorder="1"/>
    <xf numFmtId="0" fontId="9" fillId="2" borderId="8" xfId="0" applyFont="1" applyFill="1" applyBorder="1"/>
    <xf numFmtId="0" fontId="9" fillId="2" borderId="0" xfId="0" applyFont="1" applyFill="1"/>
    <xf numFmtId="0" fontId="9" fillId="2" borderId="0" xfId="0" applyFont="1" applyFill="1" applyAlignment="1">
      <alignment horizontal="right"/>
    </xf>
    <xf numFmtId="0" fontId="3" fillId="2" borderId="10" xfId="0" applyFont="1" applyFill="1" applyBorder="1"/>
    <xf numFmtId="0" fontId="3" fillId="2" borderId="11" xfId="0" applyFont="1" applyFill="1" applyBorder="1"/>
    <xf numFmtId="0" fontId="3" fillId="2" borderId="11" xfId="0" applyFont="1" applyFill="1" applyBorder="1" applyAlignment="1">
      <alignment horizontal="right"/>
    </xf>
    <xf numFmtId="0" fontId="3" fillId="2" borderId="12" xfId="0" applyFont="1" applyFill="1" applyBorder="1"/>
    <xf numFmtId="0" fontId="3" fillId="2" borderId="3" xfId="0" applyFont="1" applyFill="1" applyBorder="1"/>
    <xf numFmtId="0" fontId="3" fillId="2" borderId="4" xfId="0" applyFont="1" applyFill="1" applyBorder="1"/>
    <xf numFmtId="165" fontId="2" fillId="2" borderId="0" xfId="1" applyNumberFormat="1" applyFont="1" applyFill="1" applyBorder="1"/>
    <xf numFmtId="0" fontId="2" fillId="2" borderId="5" xfId="0" applyFont="1" applyFill="1" applyBorder="1"/>
    <xf numFmtId="0" fontId="2" fillId="2" borderId="6" xfId="0" applyFont="1" applyFill="1" applyBorder="1"/>
    <xf numFmtId="165" fontId="12" fillId="2" borderId="0" xfId="1" applyNumberFormat="1" applyFont="1" applyFill="1" applyBorder="1"/>
    <xf numFmtId="0" fontId="12" fillId="2" borderId="0" xfId="0" applyFont="1" applyFill="1" applyAlignment="1">
      <alignment horizontal="right"/>
    </xf>
    <xf numFmtId="168" fontId="13" fillId="2" borderId="0" xfId="2" applyNumberFormat="1" applyFont="1" applyFill="1" applyBorder="1"/>
    <xf numFmtId="165" fontId="14" fillId="2" borderId="0" xfId="1" applyNumberFormat="1" applyFont="1" applyFill="1" applyBorder="1"/>
    <xf numFmtId="0" fontId="3" fillId="2" borderId="17" xfId="0" applyFont="1" applyFill="1" applyBorder="1"/>
    <xf numFmtId="0" fontId="12" fillId="2" borderId="8" xfId="0" applyFont="1" applyFill="1" applyBorder="1"/>
    <xf numFmtId="0" fontId="14" fillId="2" borderId="8" xfId="0" applyFont="1" applyFill="1" applyBorder="1" applyAlignment="1">
      <alignment vertical="center"/>
    </xf>
    <xf numFmtId="165" fontId="12" fillId="2" borderId="8" xfId="1" applyNumberFormat="1" applyFont="1" applyFill="1" applyBorder="1"/>
    <xf numFmtId="165" fontId="14" fillId="2" borderId="8" xfId="1" applyNumberFormat="1" applyFont="1" applyFill="1" applyBorder="1"/>
    <xf numFmtId="165" fontId="3" fillId="2" borderId="8" xfId="1" applyNumberFormat="1" applyFont="1" applyFill="1" applyBorder="1"/>
    <xf numFmtId="0" fontId="10" fillId="2" borderId="0" xfId="0" applyFont="1" applyFill="1" applyAlignment="1">
      <alignment vertical="top" wrapText="1"/>
    </xf>
    <xf numFmtId="169" fontId="11" fillId="2" borderId="2" xfId="0" applyNumberFormat="1" applyFont="1" applyFill="1" applyBorder="1" applyAlignment="1">
      <alignment horizontal="right" vertical="top"/>
    </xf>
    <xf numFmtId="0" fontId="6" fillId="2" borderId="0" xfId="0" applyFont="1" applyFill="1"/>
    <xf numFmtId="37" fontId="0" fillId="2" borderId="0" xfId="0" applyNumberFormat="1" applyFill="1"/>
    <xf numFmtId="37" fontId="10" fillId="2" borderId="0" xfId="0" applyNumberFormat="1" applyFont="1" applyFill="1" applyAlignment="1">
      <alignment horizontal="right" vertical="top"/>
    </xf>
    <xf numFmtId="37" fontId="0" fillId="2" borderId="0" xfId="0" applyNumberFormat="1" applyFill="1" applyAlignment="1">
      <alignment horizontal="center"/>
    </xf>
    <xf numFmtId="37" fontId="0" fillId="2" borderId="2" xfId="0" applyNumberFormat="1" applyFill="1" applyBorder="1"/>
    <xf numFmtId="0" fontId="6" fillId="7" borderId="14" xfId="0" applyFont="1" applyFill="1" applyBorder="1" applyAlignment="1">
      <alignment horizontal="center" vertical="center"/>
    </xf>
    <xf numFmtId="0" fontId="6" fillId="7" borderId="16" xfId="0" applyFont="1" applyFill="1" applyBorder="1" applyAlignment="1">
      <alignment horizontal="center" vertical="center"/>
    </xf>
    <xf numFmtId="43" fontId="0" fillId="7" borderId="5" xfId="1" applyFont="1" applyFill="1" applyBorder="1"/>
    <xf numFmtId="43" fontId="0" fillId="7" borderId="7" xfId="1" applyFont="1" applyFill="1" applyBorder="1"/>
    <xf numFmtId="43" fontId="0" fillId="7" borderId="8" xfId="0" applyNumberFormat="1" applyFill="1" applyBorder="1"/>
    <xf numFmtId="43" fontId="0" fillId="7" borderId="9" xfId="0" applyNumberFormat="1" applyFill="1" applyBorder="1"/>
    <xf numFmtId="43" fontId="0" fillId="7" borderId="8" xfId="1" applyFont="1" applyFill="1" applyBorder="1"/>
    <xf numFmtId="2" fontId="0" fillId="7" borderId="9" xfId="0" applyNumberFormat="1" applyFill="1" applyBorder="1"/>
    <xf numFmtId="2" fontId="0" fillId="7" borderId="8" xfId="2" applyNumberFormat="1" applyFont="1" applyFill="1" applyBorder="1"/>
    <xf numFmtId="2" fontId="0" fillId="7" borderId="8" xfId="7" applyNumberFormat="1" applyFont="1" applyFill="1" applyBorder="1"/>
    <xf numFmtId="2" fontId="0" fillId="7" borderId="9" xfId="7" applyNumberFormat="1" applyFont="1" applyFill="1" applyBorder="1"/>
    <xf numFmtId="2" fontId="0" fillId="7" borderId="10" xfId="2" applyNumberFormat="1" applyFont="1" applyFill="1" applyBorder="1"/>
    <xf numFmtId="2" fontId="0" fillId="7" borderId="12" xfId="2" applyNumberFormat="1" applyFont="1" applyFill="1" applyBorder="1"/>
    <xf numFmtId="0" fontId="3" fillId="2" borderId="7" xfId="0" applyFont="1" applyFill="1" applyBorder="1" applyAlignment="1">
      <alignment horizontal="right"/>
    </xf>
    <xf numFmtId="0" fontId="3" fillId="2" borderId="9" xfId="0" applyFont="1" applyFill="1" applyBorder="1" applyAlignment="1">
      <alignment horizontal="right"/>
    </xf>
    <xf numFmtId="0" fontId="3" fillId="2" borderId="5" xfId="0" applyFont="1" applyFill="1" applyBorder="1"/>
    <xf numFmtId="0" fontId="2" fillId="2" borderId="8" xfId="0" applyFont="1" applyFill="1" applyBorder="1"/>
    <xf numFmtId="37" fontId="11" fillId="2" borderId="8" xfId="0" applyNumberFormat="1" applyFont="1" applyFill="1" applyBorder="1" applyAlignment="1">
      <alignment horizontal="center" vertical="center"/>
    </xf>
    <xf numFmtId="37" fontId="11" fillId="2" borderId="8" xfId="0" quotePrefix="1" applyNumberFormat="1" applyFont="1" applyFill="1" applyBorder="1" applyAlignment="1">
      <alignment horizontal="left" vertical="top"/>
    </xf>
    <xf numFmtId="37" fontId="11" fillId="2" borderId="8" xfId="0" applyNumberFormat="1" applyFont="1" applyFill="1" applyBorder="1" applyAlignment="1">
      <alignment horizontal="left" vertical="top"/>
    </xf>
    <xf numFmtId="0" fontId="12" fillId="2" borderId="9" xfId="0" applyFont="1" applyFill="1" applyBorder="1"/>
    <xf numFmtId="0" fontId="12" fillId="2" borderId="8" xfId="0" applyFont="1" applyFill="1" applyBorder="1" applyAlignment="1">
      <alignment horizontal="left" vertical="center" indent="1"/>
    </xf>
    <xf numFmtId="0" fontId="14" fillId="2" borderId="8" xfId="0" applyFont="1" applyFill="1" applyBorder="1" applyAlignment="1">
      <alignment horizontal="left" vertical="center" indent="1"/>
    </xf>
    <xf numFmtId="0" fontId="12" fillId="2" borderId="8" xfId="0" applyFont="1" applyFill="1" applyBorder="1" applyAlignment="1">
      <alignment horizontal="left" vertical="center" indent="2"/>
    </xf>
    <xf numFmtId="0" fontId="14" fillId="2" borderId="8" xfId="0" applyFont="1" applyFill="1" applyBorder="1"/>
    <xf numFmtId="0" fontId="0" fillId="7" borderId="5"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3" fillId="2" borderId="0" xfId="0" applyFont="1" applyFill="1"/>
    <xf numFmtId="0" fontId="2" fillId="2" borderId="0" xfId="0" applyFont="1" applyFill="1"/>
    <xf numFmtId="0" fontId="6" fillId="4" borderId="0" xfId="0" applyFont="1" applyFill="1" applyAlignment="1">
      <alignment horizontal="center"/>
    </xf>
    <xf numFmtId="0" fontId="10" fillId="4" borderId="0" xfId="0" applyFont="1" applyFill="1" applyAlignment="1">
      <alignment horizontal="center" vertical="center" wrapText="1"/>
    </xf>
    <xf numFmtId="0" fontId="0" fillId="0" borderId="0" xfId="0" applyAlignment="1">
      <alignment horizontal="center" vertical="center" wrapText="1"/>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6" xfId="0" applyFont="1" applyFill="1" applyBorder="1" applyAlignment="1">
      <alignment horizontal="center" vertical="center"/>
    </xf>
    <xf numFmtId="0" fontId="0" fillId="7" borderId="8" xfId="0" applyFill="1" applyBorder="1" applyAlignment="1">
      <alignment horizontal="left" vertical="top"/>
    </xf>
    <xf numFmtId="0" fontId="0" fillId="7" borderId="0" xfId="0" applyFill="1" applyAlignment="1">
      <alignment horizontal="left" vertical="top"/>
    </xf>
    <xf numFmtId="0" fontId="0" fillId="7" borderId="9" xfId="0" applyFill="1" applyBorder="1" applyAlignment="1">
      <alignment horizontal="left" vertical="top"/>
    </xf>
    <xf numFmtId="0" fontId="0" fillId="7" borderId="8" xfId="0" applyFill="1" applyBorder="1" applyAlignment="1">
      <alignment horizontal="left"/>
    </xf>
    <xf numFmtId="0" fontId="0" fillId="7" borderId="0" xfId="0" applyFill="1" applyAlignment="1">
      <alignment horizontal="left"/>
    </xf>
    <xf numFmtId="0" fontId="0" fillId="7" borderId="9" xfId="0" applyFill="1" applyBorder="1" applyAlignment="1">
      <alignment horizontal="left"/>
    </xf>
  </cellXfs>
  <cellStyles count="8">
    <cellStyle name="Comma" xfId="1" builtinId="3"/>
    <cellStyle name="Comma 2" xfId="5" xr:uid="{00000000-0005-0000-0000-000001000000}"/>
    <cellStyle name="Currency" xfId="7" builtinId="4"/>
    <cellStyle name="Currency 2" xfId="4" xr:uid="{00000000-0005-0000-0000-000003000000}"/>
    <cellStyle name="Normal" xfId="0" builtinId="0"/>
    <cellStyle name="Normal 2" xfId="3" xr:uid="{00000000-0005-0000-0000-000005000000}"/>
    <cellStyle name="Per cent" xfId="2" builtinId="5"/>
    <cellStyle name="Percent 2" xfId="6" xr:uid="{00000000-0005-0000-0000-000007000000}"/>
  </cellStyles>
  <dxfs count="0"/>
  <tableStyles count="0" defaultTableStyle="TableStyleMedium2" defaultPivotStyle="PivotStyleLight16"/>
  <colors>
    <mruColors>
      <color rgb="FF0070C0"/>
      <color rgb="FF005AC8"/>
      <color rgb="FF0050C8"/>
      <color rgb="FF0255CE"/>
      <color rgb="FF0233CE"/>
      <color rgb="FF781E50"/>
      <color rgb="FF7C2251"/>
      <color rgb="FF932960"/>
      <color rgb="FF931F6E"/>
      <color rgb="FF9329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AP288"/>
  <sheetViews>
    <sheetView topLeftCell="B1" zoomScale="80" zoomScaleNormal="80" workbookViewId="0">
      <selection activeCell="O16" sqref="O16"/>
    </sheetView>
  </sheetViews>
  <sheetFormatPr baseColWidth="10" defaultColWidth="9.1640625" defaultRowHeight="14" x14ac:dyDescent="0.15"/>
  <cols>
    <col min="1" max="1" width="4.1640625" style="8" customWidth="1"/>
    <col min="2" max="2" width="2" style="8" customWidth="1"/>
    <col min="3" max="3" width="13.33203125" style="3" customWidth="1"/>
    <col min="4" max="4" width="7.33203125" style="3" customWidth="1"/>
    <col min="5" max="5" width="11.33203125" style="3" customWidth="1"/>
    <col min="6" max="6" width="2.1640625" style="5" customWidth="1"/>
    <col min="7" max="7" width="16.6640625" style="4" customWidth="1"/>
    <col min="8" max="8" width="6.33203125" style="4" customWidth="1"/>
    <col min="9" max="9" width="16.83203125" style="4" customWidth="1"/>
    <col min="10" max="10" width="5" style="8" customWidth="1"/>
    <col min="11" max="11" width="13.33203125" style="3" customWidth="1"/>
    <col min="12" max="12" width="7.33203125" style="3" customWidth="1"/>
    <col min="13" max="13" width="13.33203125" style="3" customWidth="1"/>
    <col min="14" max="14" width="2.1640625" style="5" customWidth="1"/>
    <col min="15" max="15" width="16.6640625" style="4" customWidth="1"/>
    <col min="16" max="16" width="6.33203125" style="4" customWidth="1"/>
    <col min="17" max="17" width="16.83203125" style="4" customWidth="1"/>
    <col min="18" max="18" width="5" style="8" customWidth="1"/>
    <col min="19" max="19" width="13.33203125" style="3" customWidth="1"/>
    <col min="20" max="20" width="7.33203125" style="3" customWidth="1"/>
    <col min="21" max="21" width="6.33203125" style="3" customWidth="1"/>
    <col min="22" max="22" width="2.1640625" style="5" customWidth="1"/>
    <col min="23" max="23" width="16.6640625" style="4" customWidth="1"/>
    <col min="24" max="24" width="6.33203125" style="4" customWidth="1"/>
    <col min="25" max="25" width="25.1640625" style="4" customWidth="1"/>
    <col min="26" max="42" width="9.1640625" style="8"/>
    <col min="43" max="16384" width="9.1640625" style="3"/>
  </cols>
  <sheetData>
    <row r="1" spans="1:42" s="2" customFormat="1" ht="27.75" customHeight="1" x14ac:dyDescent="0.15">
      <c r="A1" s="7"/>
      <c r="B1" s="7"/>
      <c r="C1" s="11"/>
      <c r="D1" s="11"/>
      <c r="E1" s="11"/>
      <c r="F1" s="11"/>
      <c r="G1" s="11" t="s">
        <v>83</v>
      </c>
      <c r="H1" s="11"/>
      <c r="I1" s="13" t="s">
        <v>84</v>
      </c>
      <c r="J1" s="7"/>
      <c r="K1" s="11"/>
      <c r="L1" s="11"/>
      <c r="M1" s="11"/>
      <c r="N1" s="11"/>
      <c r="O1" s="11" t="s">
        <v>83</v>
      </c>
      <c r="P1" s="11"/>
      <c r="Q1" s="13" t="s">
        <v>84</v>
      </c>
      <c r="R1" s="7"/>
      <c r="S1" s="11"/>
      <c r="T1" s="11"/>
      <c r="U1" s="11"/>
      <c r="V1" s="11"/>
      <c r="W1" s="11" t="s">
        <v>83</v>
      </c>
      <c r="X1" s="11"/>
      <c r="Y1" s="13" t="s">
        <v>84</v>
      </c>
      <c r="Z1" s="7"/>
      <c r="AA1" s="7"/>
      <c r="AB1" s="7"/>
      <c r="AC1" s="7"/>
      <c r="AD1" s="7"/>
      <c r="AE1" s="7"/>
      <c r="AF1" s="7"/>
      <c r="AG1" s="7"/>
      <c r="AH1" s="7"/>
      <c r="AI1" s="7"/>
      <c r="AJ1" s="7"/>
      <c r="AK1" s="7"/>
      <c r="AL1" s="7"/>
      <c r="AM1" s="7"/>
      <c r="AN1" s="7"/>
      <c r="AO1" s="7"/>
      <c r="AP1" s="7"/>
    </row>
    <row r="2" spans="1:42" s="2" customFormat="1" ht="18" customHeight="1" x14ac:dyDescent="0.15">
      <c r="A2" s="7"/>
      <c r="B2" s="7"/>
      <c r="C2" s="11"/>
      <c r="D2" s="14"/>
      <c r="E2" s="14"/>
      <c r="F2" s="14"/>
      <c r="G2" s="12" t="s">
        <v>85</v>
      </c>
      <c r="H2" s="11"/>
      <c r="I2" s="12" t="s">
        <v>85</v>
      </c>
      <c r="J2" s="7"/>
      <c r="K2" s="11"/>
      <c r="L2" s="14"/>
      <c r="M2" s="14"/>
      <c r="N2" s="14"/>
      <c r="O2" s="12" t="s">
        <v>85</v>
      </c>
      <c r="P2" s="11"/>
      <c r="Q2" s="12" t="s">
        <v>85</v>
      </c>
      <c r="R2" s="7"/>
      <c r="S2" s="11"/>
      <c r="T2" s="14"/>
      <c r="U2" s="14"/>
      <c r="V2" s="14"/>
      <c r="W2" s="12" t="s">
        <v>85</v>
      </c>
      <c r="X2" s="11"/>
      <c r="Y2" s="12" t="s">
        <v>85</v>
      </c>
      <c r="Z2" s="7"/>
      <c r="AA2" s="7"/>
      <c r="AB2" s="7"/>
      <c r="AC2" s="7"/>
      <c r="AD2" s="7"/>
      <c r="AE2" s="7"/>
      <c r="AF2" s="7"/>
      <c r="AG2" s="7"/>
      <c r="AH2" s="7"/>
      <c r="AI2" s="7"/>
      <c r="AJ2" s="7"/>
      <c r="AK2" s="7"/>
      <c r="AL2" s="7"/>
      <c r="AM2" s="7"/>
      <c r="AN2" s="7"/>
      <c r="AO2" s="7"/>
      <c r="AP2" s="7"/>
    </row>
    <row r="3" spans="1:42" ht="22" customHeight="1" x14ac:dyDescent="0.2">
      <c r="C3" s="161" t="s">
        <v>7</v>
      </c>
      <c r="D3" s="161"/>
      <c r="E3" s="161"/>
      <c r="F3" s="25"/>
      <c r="G3" s="26"/>
      <c r="H3" s="10"/>
      <c r="I3" s="27"/>
      <c r="K3" s="160" t="s">
        <v>1</v>
      </c>
      <c r="L3" s="160"/>
      <c r="M3" s="160"/>
      <c r="N3" s="9" t="s">
        <v>21</v>
      </c>
      <c r="O3" s="23">
        <v>365000</v>
      </c>
      <c r="P3" s="24" t="s">
        <v>28</v>
      </c>
      <c r="Q3" s="23">
        <v>234000</v>
      </c>
      <c r="S3" s="160" t="s">
        <v>22</v>
      </c>
      <c r="T3" s="160"/>
      <c r="U3" s="160"/>
      <c r="V3" s="9" t="s">
        <v>21</v>
      </c>
      <c r="W3" s="16">
        <v>85000</v>
      </c>
      <c r="X3" s="24"/>
      <c r="Y3" s="16">
        <v>55000</v>
      </c>
    </row>
    <row r="4" spans="1:42" ht="22" customHeight="1" x14ac:dyDescent="0.2">
      <c r="C4" s="160" t="s">
        <v>8</v>
      </c>
      <c r="D4" s="160"/>
      <c r="E4" s="160"/>
      <c r="F4" s="9" t="s">
        <v>21</v>
      </c>
      <c r="G4" s="28">
        <v>120000</v>
      </c>
      <c r="H4" s="24"/>
      <c r="I4" s="28">
        <v>55000</v>
      </c>
      <c r="K4" s="160" t="s">
        <v>2</v>
      </c>
      <c r="L4" s="160"/>
      <c r="M4" s="160"/>
      <c r="N4" s="9"/>
      <c r="O4" s="17">
        <v>165000</v>
      </c>
      <c r="P4" s="10"/>
      <c r="Q4" s="17">
        <v>132000</v>
      </c>
      <c r="S4" s="160" t="s">
        <v>23</v>
      </c>
      <c r="T4" s="160"/>
      <c r="U4" s="160"/>
      <c r="V4" s="9"/>
      <c r="W4" s="16">
        <v>16000</v>
      </c>
      <c r="X4" s="10"/>
      <c r="Y4" s="16">
        <v>-50000</v>
      </c>
    </row>
    <row r="5" spans="1:42" ht="22" customHeight="1" x14ac:dyDescent="0.15">
      <c r="C5" s="160" t="s">
        <v>9</v>
      </c>
      <c r="D5" s="160"/>
      <c r="E5" s="160"/>
      <c r="F5" s="9"/>
      <c r="G5" s="29">
        <v>255000</v>
      </c>
      <c r="H5" s="10"/>
      <c r="I5" s="29">
        <v>165000</v>
      </c>
      <c r="K5" s="160" t="s">
        <v>3</v>
      </c>
      <c r="L5" s="160"/>
      <c r="M5" s="160"/>
      <c r="N5" s="9"/>
      <c r="O5" s="23">
        <f>O3-O4</f>
        <v>200000</v>
      </c>
      <c r="P5" s="10"/>
      <c r="Q5" s="23">
        <f>Q3-Q4</f>
        <v>102000</v>
      </c>
      <c r="S5" s="160" t="s">
        <v>24</v>
      </c>
      <c r="T5" s="160"/>
      <c r="U5" s="160"/>
      <c r="V5" s="9"/>
      <c r="W5" s="17">
        <v>-87000</v>
      </c>
      <c r="X5" s="10"/>
      <c r="Y5" s="17">
        <v>-15000</v>
      </c>
    </row>
    <row r="6" spans="1:42" ht="22" customHeight="1" thickBot="1" x14ac:dyDescent="0.25">
      <c r="C6" s="160" t="s">
        <v>10</v>
      </c>
      <c r="D6" s="160"/>
      <c r="E6" s="160"/>
      <c r="F6" s="9" t="s">
        <v>21</v>
      </c>
      <c r="G6" s="30">
        <f>G4+G5</f>
        <v>375000</v>
      </c>
      <c r="H6" s="24"/>
      <c r="I6" s="30">
        <f>I5+I4</f>
        <v>220000</v>
      </c>
      <c r="K6" s="160" t="s">
        <v>30</v>
      </c>
      <c r="L6" s="160"/>
      <c r="M6" s="160"/>
      <c r="N6" s="9"/>
      <c r="O6" s="17">
        <v>30000</v>
      </c>
      <c r="P6" s="10"/>
      <c r="Q6" s="17">
        <v>45000</v>
      </c>
      <c r="S6" s="160" t="s">
        <v>25</v>
      </c>
      <c r="T6" s="160"/>
      <c r="U6" s="160"/>
      <c r="V6" s="9"/>
      <c r="W6" s="16">
        <f>SUM(W3:W5)</f>
        <v>14000</v>
      </c>
      <c r="X6" s="10"/>
      <c r="Y6" s="16">
        <f>Y5+Y4+Y3</f>
        <v>-10000</v>
      </c>
    </row>
    <row r="7" spans="1:42" ht="22" customHeight="1" thickTop="1" x14ac:dyDescent="0.15">
      <c r="C7" s="161" t="s">
        <v>11</v>
      </c>
      <c r="D7" s="161"/>
      <c r="E7" s="161"/>
      <c r="F7" s="25"/>
      <c r="G7" s="23"/>
      <c r="H7" s="10"/>
      <c r="I7" s="23"/>
      <c r="K7" s="160" t="s">
        <v>4</v>
      </c>
      <c r="L7" s="160"/>
      <c r="M7" s="160"/>
      <c r="N7" s="9"/>
      <c r="O7" s="23">
        <f>O5-O6</f>
        <v>170000</v>
      </c>
      <c r="P7" s="10"/>
      <c r="Q7" s="23">
        <f>Q5-Q6</f>
        <v>57000</v>
      </c>
      <c r="S7" s="160" t="s">
        <v>26</v>
      </c>
      <c r="T7" s="160"/>
      <c r="U7" s="160"/>
      <c r="V7" s="9"/>
      <c r="W7" s="16">
        <v>20000</v>
      </c>
      <c r="X7" s="10"/>
      <c r="Y7" s="16">
        <v>30500</v>
      </c>
    </row>
    <row r="8" spans="1:42" ht="22" customHeight="1" thickBot="1" x14ac:dyDescent="0.25">
      <c r="C8" s="160" t="s">
        <v>12</v>
      </c>
      <c r="D8" s="160"/>
      <c r="E8" s="160"/>
      <c r="F8" s="9" t="s">
        <v>21</v>
      </c>
      <c r="G8" s="23">
        <v>116000</v>
      </c>
      <c r="H8" s="24"/>
      <c r="I8" s="23">
        <v>69000</v>
      </c>
      <c r="K8" s="160" t="s">
        <v>29</v>
      </c>
      <c r="L8" s="160"/>
      <c r="M8" s="160"/>
      <c r="N8" s="9"/>
      <c r="O8" s="17">
        <v>2000</v>
      </c>
      <c r="P8" s="10"/>
      <c r="Q8" s="17">
        <v>1000</v>
      </c>
      <c r="S8" s="160" t="s">
        <v>27</v>
      </c>
      <c r="T8" s="160"/>
      <c r="U8" s="160"/>
      <c r="V8" s="9" t="s">
        <v>21</v>
      </c>
      <c r="W8" s="18">
        <f>W6+W7</f>
        <v>34000</v>
      </c>
      <c r="X8" s="24"/>
      <c r="Y8" s="18">
        <f>Y7+Y6</f>
        <v>20500</v>
      </c>
    </row>
    <row r="9" spans="1:42" ht="22" customHeight="1" thickTop="1" x14ac:dyDescent="0.15">
      <c r="C9" s="160" t="s">
        <v>13</v>
      </c>
      <c r="D9" s="160"/>
      <c r="E9" s="160"/>
      <c r="F9" s="9"/>
      <c r="G9" s="17">
        <v>137000</v>
      </c>
      <c r="H9" s="10"/>
      <c r="I9" s="17">
        <v>48000</v>
      </c>
      <c r="K9" s="160" t="s">
        <v>0</v>
      </c>
      <c r="L9" s="160"/>
      <c r="M9" s="160"/>
      <c r="N9" s="9"/>
      <c r="O9" s="23">
        <f>O7+O8</f>
        <v>172000</v>
      </c>
      <c r="P9" s="10"/>
      <c r="Q9" s="23">
        <f>Q8+Q7</f>
        <v>58000</v>
      </c>
      <c r="S9" s="8"/>
      <c r="T9" s="8"/>
      <c r="U9" s="8"/>
      <c r="V9" s="9"/>
      <c r="W9" s="32"/>
      <c r="X9" s="10"/>
      <c r="Y9" s="10"/>
    </row>
    <row r="10" spans="1:42" ht="22" customHeight="1" x14ac:dyDescent="0.15">
      <c r="C10" s="160" t="s">
        <v>14</v>
      </c>
      <c r="D10" s="160"/>
      <c r="E10" s="160"/>
      <c r="F10" s="9"/>
      <c r="G10" s="16">
        <f>G8+G9</f>
        <v>253000</v>
      </c>
      <c r="H10" s="10"/>
      <c r="I10" s="16">
        <f>I9+I8</f>
        <v>117000</v>
      </c>
      <c r="K10" s="160" t="s">
        <v>5</v>
      </c>
      <c r="L10" s="160"/>
      <c r="M10" s="160"/>
      <c r="N10" s="9"/>
      <c r="O10" s="23">
        <f>O9*0.2</f>
        <v>34400</v>
      </c>
      <c r="P10" s="10"/>
      <c r="Q10" s="23">
        <f>0.19*Q9</f>
        <v>11020</v>
      </c>
      <c r="S10" s="8"/>
      <c r="T10" s="8"/>
      <c r="U10" s="8"/>
      <c r="V10" s="9"/>
      <c r="W10" s="10"/>
      <c r="X10" s="10"/>
      <c r="Y10" s="10"/>
    </row>
    <row r="11" spans="1:42" ht="22" customHeight="1" thickBot="1" x14ac:dyDescent="0.25">
      <c r="C11" s="161" t="s">
        <v>15</v>
      </c>
      <c r="D11" s="161"/>
      <c r="E11" s="161"/>
      <c r="F11" s="25"/>
      <c r="G11" s="23"/>
      <c r="H11" s="10"/>
      <c r="I11" s="23"/>
      <c r="K11" s="160" t="s">
        <v>6</v>
      </c>
      <c r="L11" s="160"/>
      <c r="M11" s="160"/>
      <c r="N11" s="9" t="s">
        <v>21</v>
      </c>
      <c r="O11" s="18">
        <f>O9-O10</f>
        <v>137600</v>
      </c>
      <c r="P11" s="24"/>
      <c r="Q11" s="18">
        <f>Q9-Q10</f>
        <v>46980</v>
      </c>
      <c r="S11" s="8"/>
      <c r="T11" s="8"/>
      <c r="U11" s="8"/>
      <c r="V11" s="9"/>
      <c r="W11" s="10"/>
      <c r="X11" s="10"/>
      <c r="Y11" s="10"/>
    </row>
    <row r="12" spans="1:42" ht="22" customHeight="1" thickTop="1" x14ac:dyDescent="0.15">
      <c r="C12" s="160" t="s">
        <v>16</v>
      </c>
      <c r="D12" s="160"/>
      <c r="E12" s="160"/>
      <c r="F12" s="9"/>
      <c r="G12" s="23">
        <v>60000</v>
      </c>
      <c r="H12" s="10"/>
      <c r="I12" s="23">
        <v>40000</v>
      </c>
      <c r="K12" s="8"/>
      <c r="L12" s="8"/>
      <c r="M12" s="8"/>
      <c r="N12" s="9"/>
      <c r="O12" s="10"/>
      <c r="P12" s="10"/>
      <c r="Q12" s="10"/>
      <c r="S12" s="8"/>
      <c r="T12" s="8"/>
      <c r="U12" s="8"/>
      <c r="V12" s="9"/>
      <c r="W12" s="10"/>
      <c r="X12" s="10"/>
      <c r="Y12" s="10"/>
    </row>
    <row r="13" spans="1:42" s="8" customFormat="1" ht="22" customHeight="1" x14ac:dyDescent="0.15">
      <c r="C13" s="160" t="s">
        <v>17</v>
      </c>
      <c r="D13" s="160"/>
      <c r="E13" s="160"/>
      <c r="F13" s="9"/>
      <c r="G13" s="16">
        <v>70000</v>
      </c>
      <c r="H13" s="10"/>
      <c r="I13" s="16">
        <v>62000</v>
      </c>
      <c r="N13" s="9"/>
      <c r="O13" s="10"/>
      <c r="P13" s="10"/>
      <c r="Q13" s="10"/>
      <c r="V13" s="9"/>
      <c r="W13" s="10"/>
      <c r="X13" s="10"/>
      <c r="Y13" s="10"/>
    </row>
    <row r="14" spans="1:42" s="8" customFormat="1" ht="22" customHeight="1" x14ac:dyDescent="0.15">
      <c r="C14" s="160" t="s">
        <v>18</v>
      </c>
      <c r="D14" s="160"/>
      <c r="E14" s="160"/>
      <c r="F14" s="9"/>
      <c r="G14" s="17">
        <v>-8000</v>
      </c>
      <c r="H14" s="10"/>
      <c r="I14" s="17">
        <v>1000</v>
      </c>
      <c r="N14" s="9"/>
      <c r="O14" s="15"/>
      <c r="P14" s="10"/>
      <c r="Q14" s="15"/>
      <c r="V14" s="9"/>
      <c r="W14" s="10"/>
      <c r="X14" s="10"/>
      <c r="Y14" s="10"/>
    </row>
    <row r="15" spans="1:42" s="1" customFormat="1" ht="22" customHeight="1" x14ac:dyDescent="0.15">
      <c r="A15" s="6"/>
      <c r="B15" s="6"/>
      <c r="C15" s="160" t="s">
        <v>19</v>
      </c>
      <c r="D15" s="160"/>
      <c r="E15" s="160"/>
      <c r="F15" s="9"/>
      <c r="G15" s="16">
        <f>SUM(G12:G14)</f>
        <v>122000</v>
      </c>
      <c r="H15" s="10"/>
      <c r="I15" s="16">
        <f>I14+I13+I12</f>
        <v>103000</v>
      </c>
      <c r="J15" s="6"/>
      <c r="K15" s="8"/>
      <c r="L15" s="8"/>
      <c r="M15" s="8"/>
      <c r="N15" s="9"/>
      <c r="O15" s="10"/>
      <c r="P15" s="10"/>
      <c r="Q15" s="10"/>
      <c r="R15" s="6"/>
      <c r="S15" s="8"/>
      <c r="T15" s="8"/>
      <c r="U15" s="8"/>
      <c r="V15" s="9"/>
      <c r="W15" s="10"/>
      <c r="X15" s="10"/>
      <c r="Y15" s="10"/>
      <c r="Z15" s="8"/>
      <c r="AA15" s="8"/>
      <c r="AB15" s="8"/>
      <c r="AC15" s="6"/>
      <c r="AD15" s="6"/>
      <c r="AE15" s="6"/>
      <c r="AF15" s="6"/>
      <c r="AG15" s="6"/>
      <c r="AH15" s="6"/>
      <c r="AI15" s="6"/>
      <c r="AJ15" s="6"/>
      <c r="AK15" s="6"/>
      <c r="AL15" s="6"/>
      <c r="AM15" s="6"/>
      <c r="AN15" s="6"/>
      <c r="AO15" s="6"/>
      <c r="AP15" s="6"/>
    </row>
    <row r="16" spans="1:42" s="2" customFormat="1" ht="22" customHeight="1" thickBot="1" x14ac:dyDescent="0.25">
      <c r="A16" s="7"/>
      <c r="B16" s="7"/>
      <c r="C16" s="160" t="s">
        <v>20</v>
      </c>
      <c r="D16" s="160"/>
      <c r="E16" s="160"/>
      <c r="F16" s="9" t="s">
        <v>21</v>
      </c>
      <c r="G16" s="18">
        <f>G15+G10</f>
        <v>375000</v>
      </c>
      <c r="H16" s="24" t="s">
        <v>28</v>
      </c>
      <c r="I16" s="18">
        <f>I15+I10</f>
        <v>220000</v>
      </c>
      <c r="J16" s="7"/>
      <c r="K16" s="8"/>
      <c r="L16" s="8"/>
      <c r="M16" s="8"/>
      <c r="N16" s="9"/>
      <c r="O16" s="10"/>
      <c r="P16" s="10"/>
      <c r="Q16" s="10"/>
      <c r="R16" s="7"/>
      <c r="S16" s="8"/>
      <c r="T16" s="8"/>
      <c r="U16" s="8"/>
      <c r="V16" s="9"/>
      <c r="W16" s="10"/>
      <c r="X16" s="10"/>
      <c r="Y16" s="10"/>
      <c r="Z16" s="8"/>
      <c r="AA16" s="8"/>
      <c r="AB16" s="8"/>
      <c r="AC16" s="7"/>
      <c r="AD16" s="7"/>
      <c r="AE16" s="7"/>
      <c r="AF16" s="7"/>
      <c r="AG16" s="7"/>
      <c r="AH16" s="7"/>
      <c r="AI16" s="7"/>
      <c r="AJ16" s="7"/>
      <c r="AK16" s="7"/>
      <c r="AL16" s="7"/>
      <c r="AM16" s="7"/>
      <c r="AN16" s="7"/>
      <c r="AO16" s="7"/>
      <c r="AP16" s="7"/>
    </row>
    <row r="17" spans="1:42" s="2" customFormat="1" ht="18" customHeight="1" thickTop="1" x14ac:dyDescent="0.15">
      <c r="A17" s="7"/>
      <c r="B17" s="7"/>
      <c r="C17" s="8"/>
      <c r="D17" s="8"/>
      <c r="E17" s="8"/>
      <c r="F17" s="9"/>
      <c r="G17" s="10"/>
      <c r="H17" s="10"/>
      <c r="I17" s="31"/>
      <c r="J17" s="7"/>
      <c r="K17" s="8"/>
      <c r="L17" s="8"/>
      <c r="M17" s="8"/>
      <c r="N17" s="9"/>
      <c r="O17" s="10"/>
      <c r="P17" s="10"/>
      <c r="Q17" s="10"/>
      <c r="R17" s="7"/>
      <c r="S17" s="8"/>
      <c r="T17" s="8"/>
      <c r="U17" s="8"/>
      <c r="V17" s="9"/>
      <c r="W17" s="10"/>
      <c r="X17" s="10"/>
      <c r="Y17" s="10"/>
      <c r="Z17" s="8"/>
      <c r="AA17" s="8"/>
      <c r="AB17" s="8"/>
      <c r="AC17" s="7"/>
      <c r="AD17" s="7"/>
      <c r="AE17" s="7"/>
      <c r="AF17" s="7"/>
      <c r="AG17" s="7"/>
      <c r="AH17" s="7"/>
      <c r="AI17" s="7"/>
      <c r="AJ17" s="7"/>
      <c r="AK17" s="7"/>
      <c r="AL17" s="7"/>
      <c r="AM17" s="7"/>
      <c r="AN17" s="7"/>
      <c r="AO17" s="7"/>
      <c r="AP17" s="7"/>
    </row>
    <row r="18" spans="1:42" s="2" customFormat="1" ht="18" customHeight="1" x14ac:dyDescent="0.15">
      <c r="A18" s="7"/>
      <c r="B18" s="7"/>
      <c r="C18" s="8" t="s">
        <v>89</v>
      </c>
      <c r="D18" s="8"/>
      <c r="E18" s="8"/>
      <c r="F18" s="9"/>
      <c r="G18" s="10"/>
      <c r="H18" s="10"/>
      <c r="I18" s="31"/>
      <c r="J18" s="7"/>
      <c r="K18" s="8"/>
      <c r="L18" s="8"/>
      <c r="M18" s="8"/>
      <c r="N18" s="9"/>
      <c r="O18" s="10"/>
      <c r="P18" s="10"/>
      <c r="Q18" s="10"/>
      <c r="R18" s="7"/>
      <c r="S18" s="8"/>
      <c r="T18" s="8"/>
      <c r="U18" s="8"/>
      <c r="V18" s="9"/>
      <c r="W18" s="10"/>
      <c r="X18" s="10"/>
      <c r="Y18" s="10"/>
      <c r="Z18" s="8"/>
      <c r="AA18" s="8"/>
      <c r="AB18" s="8"/>
      <c r="AC18" s="7"/>
      <c r="AD18" s="7"/>
      <c r="AE18" s="7"/>
      <c r="AF18" s="7"/>
      <c r="AG18" s="7"/>
      <c r="AH18" s="7"/>
      <c r="AI18" s="7"/>
      <c r="AJ18" s="7"/>
      <c r="AK18" s="7"/>
      <c r="AL18" s="7"/>
      <c r="AM18" s="7"/>
      <c r="AN18" s="7"/>
      <c r="AO18" s="7"/>
      <c r="AP18" s="7"/>
    </row>
    <row r="19" spans="1:42" s="2" customFormat="1" ht="18" customHeight="1" x14ac:dyDescent="0.15">
      <c r="A19" s="7"/>
      <c r="B19" s="7"/>
      <c r="C19" s="8" t="s">
        <v>90</v>
      </c>
      <c r="D19" s="8"/>
      <c r="E19" s="8"/>
      <c r="F19" s="9"/>
      <c r="G19" s="31">
        <v>340000</v>
      </c>
      <c r="H19" s="31"/>
      <c r="I19" s="31">
        <v>198000</v>
      </c>
      <c r="J19" s="7"/>
      <c r="K19" s="8"/>
      <c r="L19" s="8"/>
      <c r="M19" s="8"/>
      <c r="N19" s="9"/>
      <c r="O19" s="10"/>
      <c r="P19" s="10"/>
      <c r="Q19" s="10"/>
      <c r="R19" s="7"/>
      <c r="S19" s="8"/>
      <c r="T19" s="8"/>
      <c r="U19" s="8"/>
      <c r="V19" s="9"/>
      <c r="W19" s="10"/>
      <c r="X19" s="10"/>
      <c r="Y19" s="10"/>
      <c r="Z19" s="8"/>
      <c r="AA19" s="8"/>
      <c r="AB19" s="8"/>
      <c r="AC19" s="7"/>
      <c r="AD19" s="7"/>
      <c r="AE19" s="7"/>
      <c r="AF19" s="7"/>
      <c r="AG19" s="7"/>
      <c r="AH19" s="7"/>
      <c r="AI19" s="7"/>
      <c r="AJ19" s="7"/>
      <c r="AK19" s="7"/>
      <c r="AL19" s="7"/>
      <c r="AM19" s="7"/>
      <c r="AN19" s="7"/>
      <c r="AO19" s="7"/>
      <c r="AP19" s="7"/>
    </row>
    <row r="20" spans="1:42" s="2" customFormat="1" ht="18" customHeight="1" x14ac:dyDescent="0.15">
      <c r="A20" s="7"/>
      <c r="B20" s="7"/>
      <c r="C20" s="8" t="s">
        <v>91</v>
      </c>
      <c r="D20" s="8"/>
      <c r="E20" s="8"/>
      <c r="F20" s="9"/>
      <c r="G20" s="31">
        <v>89000</v>
      </c>
      <c r="H20" s="31"/>
      <c r="I20" s="31">
        <v>88000</v>
      </c>
      <c r="J20" s="7"/>
      <c r="K20" s="8"/>
      <c r="L20" s="8"/>
      <c r="M20" s="8"/>
      <c r="N20" s="9"/>
      <c r="O20" s="10"/>
      <c r="P20" s="10"/>
      <c r="Q20" s="10"/>
      <c r="R20" s="7"/>
      <c r="S20" s="8"/>
      <c r="T20" s="8"/>
      <c r="U20" s="8"/>
      <c r="V20" s="9"/>
      <c r="W20" s="10"/>
      <c r="X20" s="10"/>
      <c r="Y20" s="10"/>
      <c r="Z20" s="8"/>
      <c r="AA20" s="8"/>
      <c r="AB20" s="8"/>
      <c r="AC20" s="7"/>
      <c r="AD20" s="7"/>
      <c r="AE20" s="7"/>
      <c r="AF20" s="7"/>
      <c r="AG20" s="7"/>
      <c r="AH20" s="7"/>
      <c r="AI20" s="7"/>
      <c r="AJ20" s="7"/>
      <c r="AK20" s="7"/>
      <c r="AL20" s="7"/>
      <c r="AM20" s="7"/>
      <c r="AN20" s="7"/>
      <c r="AO20" s="7"/>
      <c r="AP20" s="7"/>
    </row>
    <row r="21" spans="1:42" s="2" customFormat="1" ht="18" customHeight="1" x14ac:dyDescent="0.15">
      <c r="A21" s="7"/>
      <c r="B21" s="7"/>
      <c r="C21" s="8"/>
      <c r="D21" s="8"/>
      <c r="E21" s="8"/>
      <c r="F21" s="9"/>
      <c r="G21" s="31"/>
      <c r="H21" s="31"/>
      <c r="I21" s="31"/>
      <c r="J21" s="7"/>
      <c r="K21" s="8"/>
      <c r="L21" s="8"/>
      <c r="M21" s="8"/>
      <c r="N21" s="9"/>
      <c r="O21" s="10"/>
      <c r="P21" s="10"/>
      <c r="Q21" s="10"/>
      <c r="R21" s="7"/>
      <c r="S21" s="8"/>
      <c r="T21" s="8"/>
      <c r="U21" s="8"/>
      <c r="V21" s="9"/>
      <c r="W21" s="10"/>
      <c r="X21" s="10"/>
      <c r="Y21" s="10"/>
      <c r="Z21" s="8"/>
      <c r="AA21" s="8"/>
      <c r="AB21" s="8"/>
      <c r="AC21" s="7"/>
      <c r="AD21" s="7"/>
      <c r="AE21" s="7"/>
      <c r="AF21" s="7"/>
      <c r="AG21" s="7"/>
      <c r="AH21" s="7"/>
      <c r="AI21" s="7"/>
      <c r="AJ21" s="7"/>
      <c r="AK21" s="7"/>
      <c r="AL21" s="7"/>
      <c r="AM21" s="7"/>
      <c r="AN21" s="7"/>
      <c r="AO21" s="7"/>
      <c r="AP21" s="7"/>
    </row>
    <row r="22" spans="1:42" s="2" customFormat="1" ht="18" customHeight="1" x14ac:dyDescent="0.15">
      <c r="A22" s="7"/>
      <c r="B22" s="7"/>
      <c r="C22" s="8"/>
      <c r="D22" s="8"/>
      <c r="E22" s="8"/>
      <c r="F22" s="9"/>
      <c r="G22" s="31"/>
      <c r="H22" s="31"/>
      <c r="I22" s="31"/>
      <c r="J22" s="7"/>
      <c r="K22" s="8"/>
      <c r="L22" s="8"/>
      <c r="M22" s="8"/>
      <c r="N22" s="9"/>
      <c r="O22" s="10"/>
      <c r="P22" s="10"/>
      <c r="Q22" s="10"/>
      <c r="R22" s="7"/>
      <c r="S22" s="8"/>
      <c r="T22" s="8"/>
      <c r="U22" s="8"/>
      <c r="V22" s="9"/>
      <c r="W22" s="10"/>
      <c r="X22" s="10"/>
      <c r="Y22" s="10"/>
      <c r="Z22" s="8"/>
      <c r="AA22" s="8"/>
      <c r="AB22" s="8"/>
      <c r="AC22" s="7"/>
      <c r="AD22" s="7"/>
      <c r="AE22" s="7"/>
      <c r="AF22" s="7"/>
      <c r="AG22" s="7"/>
      <c r="AH22" s="7"/>
      <c r="AI22" s="7"/>
      <c r="AJ22" s="7"/>
      <c r="AK22" s="7"/>
      <c r="AL22" s="7"/>
      <c r="AM22" s="7"/>
      <c r="AN22" s="7"/>
      <c r="AO22" s="7"/>
      <c r="AP22" s="7"/>
    </row>
    <row r="23" spans="1:42" s="2" customFormat="1" ht="18" customHeight="1" x14ac:dyDescent="0.15">
      <c r="A23" s="7"/>
      <c r="B23" s="7"/>
      <c r="C23" s="8"/>
      <c r="D23" s="8"/>
      <c r="E23" s="8"/>
      <c r="F23" s="9"/>
      <c r="G23" s="10"/>
      <c r="H23" s="10"/>
      <c r="I23" s="31"/>
      <c r="J23" s="7"/>
      <c r="K23" s="8"/>
      <c r="L23" s="8"/>
      <c r="M23" s="8"/>
      <c r="N23" s="9"/>
      <c r="O23" s="10"/>
      <c r="P23" s="10"/>
      <c r="Q23" s="10"/>
      <c r="R23" s="7"/>
      <c r="S23" s="8"/>
      <c r="T23" s="8"/>
      <c r="U23" s="8"/>
      <c r="V23" s="9"/>
      <c r="W23" s="10"/>
      <c r="X23" s="10"/>
      <c r="Y23" s="10"/>
      <c r="Z23" s="8"/>
      <c r="AA23" s="8"/>
      <c r="AB23" s="8"/>
      <c r="AC23" s="7"/>
      <c r="AD23" s="7"/>
      <c r="AE23" s="7"/>
      <c r="AF23" s="7"/>
      <c r="AG23" s="7"/>
      <c r="AH23" s="7"/>
      <c r="AI23" s="7"/>
      <c r="AJ23" s="7"/>
      <c r="AK23" s="7"/>
      <c r="AL23" s="7"/>
      <c r="AM23" s="7"/>
      <c r="AN23" s="7"/>
      <c r="AO23" s="7"/>
      <c r="AP23" s="7"/>
    </row>
    <row r="24" spans="1:42" s="2" customFormat="1" ht="18" customHeight="1" x14ac:dyDescent="0.15">
      <c r="A24" s="7"/>
      <c r="B24" s="7"/>
      <c r="C24" s="7" t="s">
        <v>104</v>
      </c>
      <c r="D24" s="7"/>
      <c r="E24" s="7"/>
      <c r="F24" s="25"/>
      <c r="G24" s="109"/>
      <c r="H24" s="109"/>
      <c r="I24" s="109"/>
      <c r="J24" s="7"/>
      <c r="K24" s="7"/>
      <c r="L24" s="7"/>
      <c r="M24" s="7"/>
      <c r="N24" s="25"/>
      <c r="O24" s="10"/>
      <c r="P24" s="10"/>
      <c r="Q24" s="10"/>
      <c r="R24" s="7"/>
      <c r="S24" s="8"/>
      <c r="T24" s="8"/>
      <c r="U24" s="8"/>
      <c r="V24" s="9"/>
      <c r="W24" s="10"/>
      <c r="X24" s="10"/>
      <c r="Y24" s="10"/>
      <c r="Z24" s="8"/>
      <c r="AA24" s="8"/>
      <c r="AB24" s="8"/>
      <c r="AC24" s="7"/>
      <c r="AD24" s="7"/>
      <c r="AE24" s="7"/>
      <c r="AF24" s="7"/>
      <c r="AG24" s="7"/>
      <c r="AH24" s="7"/>
      <c r="AI24" s="7"/>
      <c r="AJ24" s="7"/>
      <c r="AK24" s="7"/>
      <c r="AL24" s="7"/>
      <c r="AM24" s="7"/>
      <c r="AN24" s="7"/>
      <c r="AO24" s="7"/>
      <c r="AP24" s="7"/>
    </row>
    <row r="25" spans="1:42" s="2" customFormat="1" ht="18" customHeight="1" x14ac:dyDescent="0.15">
      <c r="A25" s="7"/>
      <c r="B25" s="7"/>
      <c r="C25" s="7"/>
      <c r="D25" s="7"/>
      <c r="E25" s="7"/>
      <c r="F25" s="25"/>
      <c r="G25" s="109"/>
      <c r="H25" s="109"/>
      <c r="I25" s="109"/>
      <c r="J25" s="7"/>
      <c r="K25" s="7"/>
      <c r="L25" s="7"/>
      <c r="M25" s="7"/>
      <c r="N25" s="25"/>
      <c r="O25" s="10"/>
      <c r="P25" s="10"/>
      <c r="Q25" s="10"/>
      <c r="R25" s="7"/>
      <c r="S25" s="8"/>
      <c r="T25" s="8"/>
      <c r="U25" s="8"/>
      <c r="V25" s="9"/>
      <c r="W25" s="10"/>
      <c r="X25" s="10"/>
      <c r="Y25" s="10"/>
      <c r="Z25" s="8"/>
      <c r="AA25" s="8"/>
      <c r="AB25" s="8"/>
      <c r="AC25" s="7"/>
      <c r="AD25" s="7"/>
      <c r="AE25" s="7"/>
      <c r="AF25" s="7"/>
      <c r="AG25" s="7"/>
      <c r="AH25" s="7"/>
      <c r="AI25" s="7"/>
      <c r="AJ25" s="7"/>
      <c r="AK25" s="7"/>
      <c r="AL25" s="7"/>
      <c r="AM25" s="7"/>
      <c r="AN25" s="7"/>
      <c r="AO25" s="7"/>
      <c r="AP25" s="7"/>
    </row>
    <row r="26" spans="1:42" s="2" customFormat="1" ht="18" customHeight="1" thickBot="1" x14ac:dyDescent="0.2">
      <c r="A26" s="7"/>
      <c r="B26" s="7"/>
      <c r="C26" s="8"/>
      <c r="D26" s="8"/>
      <c r="E26" s="8"/>
      <c r="F26" s="9"/>
      <c r="G26" s="10"/>
      <c r="H26" s="10"/>
      <c r="I26" s="31"/>
      <c r="J26" s="7"/>
      <c r="K26" s="8"/>
      <c r="L26" s="8"/>
      <c r="M26" s="8"/>
      <c r="N26" s="9"/>
      <c r="O26" s="10"/>
      <c r="P26" s="10"/>
      <c r="Q26" s="10"/>
      <c r="R26" s="7"/>
      <c r="S26" s="8"/>
      <c r="T26" s="8"/>
      <c r="U26" s="8"/>
      <c r="V26" s="9"/>
      <c r="W26" s="10"/>
      <c r="X26" s="10"/>
      <c r="Y26" s="10"/>
      <c r="Z26" s="8"/>
      <c r="AA26" s="8"/>
      <c r="AB26" s="8"/>
      <c r="AC26" s="7"/>
      <c r="AD26" s="7"/>
      <c r="AE26" s="7"/>
      <c r="AF26" s="7"/>
      <c r="AG26" s="7"/>
      <c r="AH26" s="7"/>
      <c r="AI26" s="7"/>
      <c r="AJ26" s="7"/>
      <c r="AK26" s="7"/>
      <c r="AL26" s="7"/>
      <c r="AM26" s="7"/>
      <c r="AN26" s="7"/>
      <c r="AO26" s="7"/>
      <c r="AP26" s="7"/>
    </row>
    <row r="27" spans="1:42" ht="17.25" customHeight="1" thickBot="1" x14ac:dyDescent="0.2">
      <c r="C27" s="91" t="s">
        <v>188</v>
      </c>
      <c r="D27" s="92"/>
      <c r="E27" s="92"/>
      <c r="F27" s="93"/>
      <c r="G27" s="94"/>
      <c r="H27" s="95"/>
      <c r="I27" s="95"/>
      <c r="J27" s="96"/>
      <c r="K27" s="8"/>
      <c r="L27" s="8"/>
      <c r="M27" s="8"/>
      <c r="N27" s="9"/>
      <c r="O27" s="10"/>
      <c r="P27" s="10"/>
      <c r="Q27" s="10"/>
      <c r="S27" s="8"/>
      <c r="T27" s="8"/>
      <c r="U27" s="8"/>
      <c r="V27" s="9"/>
      <c r="W27" s="10"/>
      <c r="X27" s="10"/>
      <c r="Y27" s="10"/>
    </row>
    <row r="28" spans="1:42" ht="17.25" customHeight="1" thickBot="1" x14ac:dyDescent="0.2">
      <c r="C28" s="97"/>
      <c r="D28" s="8"/>
      <c r="E28" s="8"/>
      <c r="F28" s="9"/>
      <c r="G28" s="69" t="s">
        <v>87</v>
      </c>
      <c r="H28" s="70"/>
      <c r="I28" s="71" t="s">
        <v>88</v>
      </c>
      <c r="J28" s="98"/>
      <c r="K28" s="8"/>
      <c r="L28" s="8"/>
      <c r="M28" s="8"/>
      <c r="N28" s="9"/>
      <c r="O28" s="10"/>
      <c r="P28" s="10"/>
      <c r="Q28" s="10"/>
      <c r="S28" s="8"/>
      <c r="T28" s="8"/>
      <c r="U28" s="8"/>
      <c r="V28" s="9"/>
      <c r="W28" s="10"/>
      <c r="X28" s="10"/>
      <c r="Y28" s="10"/>
    </row>
    <row r="29" spans="1:42" ht="17.25" customHeight="1" thickBot="1" x14ac:dyDescent="0.25">
      <c r="C29" s="99"/>
      <c r="D29" s="8"/>
      <c r="E29" s="8"/>
      <c r="F29" s="9"/>
      <c r="G29" s="8"/>
      <c r="H29" s="8"/>
      <c r="I29" s="8"/>
      <c r="J29" s="98"/>
      <c r="K29" s="8"/>
      <c r="L29" s="8"/>
      <c r="M29" s="8"/>
      <c r="N29" s="9"/>
      <c r="O29" s="10"/>
      <c r="P29" s="10"/>
      <c r="Q29" s="10"/>
      <c r="S29" s="8"/>
      <c r="T29" s="8"/>
      <c r="U29" s="8"/>
      <c r="V29" s="9"/>
      <c r="W29" s="10"/>
      <c r="X29" s="10"/>
      <c r="Y29" s="10"/>
      <c r="AJ29" s="38"/>
      <c r="AK29" s="38"/>
      <c r="AL29" s="38"/>
    </row>
    <row r="30" spans="1:42" ht="17.25" customHeight="1" x14ac:dyDescent="0.2">
      <c r="C30" s="100" t="s">
        <v>92</v>
      </c>
      <c r="D30" s="101"/>
      <c r="E30" s="101"/>
      <c r="F30" s="102"/>
      <c r="G30" s="72">
        <f>G4/G6</f>
        <v>0.32</v>
      </c>
      <c r="H30" s="73"/>
      <c r="I30" s="74">
        <f>I4/I6</f>
        <v>0.25</v>
      </c>
      <c r="J30" s="98"/>
      <c r="K30" s="8"/>
      <c r="L30" s="8"/>
      <c r="M30" s="8"/>
      <c r="N30" s="9"/>
      <c r="O30" s="33"/>
      <c r="P30" s="10"/>
      <c r="Q30" s="10"/>
      <c r="S30" s="8"/>
      <c r="T30" s="8"/>
      <c r="U30" s="8"/>
      <c r="V30" s="9"/>
      <c r="W30" s="10"/>
      <c r="X30" s="10"/>
      <c r="Y30" s="10"/>
      <c r="AJ30" s="38"/>
      <c r="AK30" s="38"/>
      <c r="AL30" s="38"/>
    </row>
    <row r="31" spans="1:42" ht="17.25" customHeight="1" x14ac:dyDescent="0.2">
      <c r="C31" s="100" t="s">
        <v>93</v>
      </c>
      <c r="D31" s="101"/>
      <c r="E31" s="101"/>
      <c r="F31" s="102"/>
      <c r="G31" s="75">
        <f>G5/G6</f>
        <v>0.68</v>
      </c>
      <c r="H31" s="76"/>
      <c r="I31" s="77">
        <f>I5/I6</f>
        <v>0.75</v>
      </c>
      <c r="J31" s="98"/>
      <c r="K31" s="8"/>
      <c r="L31" s="8"/>
      <c r="M31" s="8"/>
      <c r="N31" s="9"/>
      <c r="O31" s="10"/>
      <c r="P31" s="10"/>
      <c r="Q31" s="10"/>
      <c r="S31" s="8"/>
      <c r="T31" s="8"/>
      <c r="U31" s="8"/>
      <c r="V31" s="9"/>
      <c r="W31" s="10"/>
      <c r="X31" s="10"/>
      <c r="Y31" s="10"/>
      <c r="AJ31" s="38"/>
      <c r="AK31" s="38"/>
      <c r="AL31" s="38"/>
    </row>
    <row r="32" spans="1:42" ht="17.25" customHeight="1" x14ac:dyDescent="0.2">
      <c r="C32" s="100" t="s">
        <v>94</v>
      </c>
      <c r="D32" s="101"/>
      <c r="E32" s="101"/>
      <c r="F32" s="102"/>
      <c r="G32" s="78">
        <f>G4-G8</f>
        <v>4000</v>
      </c>
      <c r="H32" s="79"/>
      <c r="I32" s="80">
        <f>I4-I8</f>
        <v>-14000</v>
      </c>
      <c r="J32" s="98"/>
      <c r="K32" s="8"/>
      <c r="L32" s="8"/>
      <c r="M32" s="8"/>
      <c r="N32" s="9"/>
      <c r="O32" s="10"/>
      <c r="P32" s="10"/>
      <c r="Q32" s="10"/>
      <c r="S32" s="8"/>
      <c r="T32" s="8"/>
      <c r="U32" s="8"/>
      <c r="V32" s="9"/>
      <c r="W32" s="10"/>
      <c r="X32" s="10"/>
      <c r="Y32" s="10"/>
      <c r="AJ32" s="38"/>
      <c r="AK32" s="38"/>
      <c r="AL32" s="38"/>
    </row>
    <row r="33" spans="3:38" ht="17.25" customHeight="1" x14ac:dyDescent="0.2">
      <c r="C33" s="100" t="s">
        <v>95</v>
      </c>
      <c r="D33" s="101"/>
      <c r="E33" s="101"/>
      <c r="F33" s="102"/>
      <c r="G33" s="75">
        <f>G10/G6</f>
        <v>0.67466666666666664</v>
      </c>
      <c r="H33" s="76"/>
      <c r="I33" s="77">
        <f>I10/I6</f>
        <v>0.53181818181818186</v>
      </c>
      <c r="J33" s="98"/>
      <c r="K33" s="8"/>
      <c r="L33" s="8"/>
      <c r="M33" s="8"/>
      <c r="N33" s="9"/>
      <c r="O33" s="10"/>
      <c r="P33" s="10"/>
      <c r="Q33" s="10"/>
      <c r="S33" s="8"/>
      <c r="T33" s="8"/>
      <c r="U33" s="8"/>
      <c r="V33" s="9"/>
      <c r="W33" s="10"/>
      <c r="X33" s="10"/>
      <c r="Y33" s="10"/>
      <c r="AJ33" s="38"/>
      <c r="AK33" s="38"/>
      <c r="AL33" s="38"/>
    </row>
    <row r="34" spans="3:38" ht="17.25" customHeight="1" x14ac:dyDescent="0.2">
      <c r="C34" s="100" t="s">
        <v>96</v>
      </c>
      <c r="D34" s="101"/>
      <c r="E34" s="101"/>
      <c r="F34" s="102"/>
      <c r="G34" s="75">
        <f>G15/G6</f>
        <v>0.32533333333333331</v>
      </c>
      <c r="H34" s="76"/>
      <c r="I34" s="77">
        <f>I15/I6</f>
        <v>0.4681818181818182</v>
      </c>
      <c r="J34" s="98"/>
      <c r="K34" s="8"/>
      <c r="L34" s="8"/>
      <c r="M34" s="8"/>
      <c r="N34" s="9"/>
      <c r="O34" s="10"/>
      <c r="P34" s="10"/>
      <c r="Q34" s="10"/>
      <c r="S34" s="8"/>
      <c r="T34" s="8"/>
      <c r="U34" s="8"/>
      <c r="V34" s="9"/>
      <c r="W34" s="10"/>
      <c r="X34" s="10"/>
      <c r="Y34" s="10"/>
      <c r="AJ34" s="38"/>
      <c r="AK34" s="38"/>
      <c r="AL34" s="38"/>
    </row>
    <row r="35" spans="3:38" ht="18.75" customHeight="1" x14ac:dyDescent="0.2">
      <c r="C35" s="100" t="s">
        <v>97</v>
      </c>
      <c r="D35" s="101"/>
      <c r="E35" s="101"/>
      <c r="F35" s="102"/>
      <c r="G35" s="81">
        <f>O5/O3</f>
        <v>0.54794520547945202</v>
      </c>
      <c r="H35" s="79"/>
      <c r="I35" s="82">
        <f>Q5/Q3</f>
        <v>0.4358974358974359</v>
      </c>
      <c r="J35" s="98"/>
      <c r="K35" s="8"/>
      <c r="L35" s="8"/>
      <c r="M35" s="8"/>
      <c r="N35" s="9"/>
      <c r="O35" s="10"/>
      <c r="P35" s="10"/>
      <c r="Q35" s="10"/>
      <c r="S35" s="8"/>
      <c r="T35" s="8"/>
      <c r="U35" s="8"/>
      <c r="V35" s="9"/>
      <c r="W35" s="10"/>
      <c r="X35" s="10"/>
      <c r="Y35" s="10"/>
      <c r="AJ35" s="38"/>
      <c r="AK35" s="38"/>
      <c r="AL35" s="38"/>
    </row>
    <row r="36" spans="3:38" s="8" customFormat="1" ht="16" x14ac:dyDescent="0.2">
      <c r="C36" s="100" t="s">
        <v>98</v>
      </c>
      <c r="D36" s="101"/>
      <c r="E36" s="101"/>
      <c r="F36" s="102"/>
      <c r="G36" s="81">
        <f>O11/O3</f>
        <v>0.376986301369863</v>
      </c>
      <c r="H36" s="79"/>
      <c r="I36" s="82">
        <f>Q11/Q3</f>
        <v>0.20076923076923076</v>
      </c>
      <c r="J36" s="98"/>
      <c r="N36" s="9"/>
      <c r="O36" s="10"/>
      <c r="AJ36" s="38"/>
      <c r="AK36" s="38"/>
      <c r="AL36" s="38"/>
    </row>
    <row r="37" spans="3:38" s="8" customFormat="1" ht="17.25" customHeight="1" x14ac:dyDescent="0.2">
      <c r="C37" s="99" t="s">
        <v>99</v>
      </c>
      <c r="F37" s="9"/>
      <c r="G37" s="83">
        <f>O11/G6</f>
        <v>0.36693333333333333</v>
      </c>
      <c r="H37" s="84"/>
      <c r="I37" s="85">
        <f>Q11/I6</f>
        <v>0.21354545454545454</v>
      </c>
      <c r="J37" s="98"/>
      <c r="N37" s="9"/>
      <c r="O37" s="10"/>
      <c r="AJ37" s="38"/>
      <c r="AK37" s="38"/>
      <c r="AL37" s="38"/>
    </row>
    <row r="38" spans="3:38" s="8" customFormat="1" ht="17.25" customHeight="1" x14ac:dyDescent="0.2">
      <c r="C38" s="99" t="s">
        <v>100</v>
      </c>
      <c r="F38" s="9"/>
      <c r="G38" s="83">
        <f>O11/G15</f>
        <v>1.1278688524590164</v>
      </c>
      <c r="H38" s="84"/>
      <c r="I38" s="85">
        <f>Q11/I15</f>
        <v>0.45611650485436894</v>
      </c>
      <c r="J38" s="98"/>
      <c r="N38" s="9"/>
      <c r="O38" s="10"/>
      <c r="AJ38" s="38"/>
      <c r="AK38" s="38"/>
      <c r="AL38" s="38"/>
    </row>
    <row r="39" spans="3:38" s="8" customFormat="1" ht="17.25" customHeight="1" x14ac:dyDescent="0.2">
      <c r="C39" s="99" t="s">
        <v>101</v>
      </c>
      <c r="F39" s="9"/>
      <c r="G39" s="86">
        <f>O3/G6</f>
        <v>0.97333333333333338</v>
      </c>
      <c r="H39" s="84"/>
      <c r="I39" s="87">
        <f>Q3/I6</f>
        <v>1.0636363636363637</v>
      </c>
      <c r="J39" s="98"/>
      <c r="N39" s="9"/>
      <c r="O39" s="10"/>
      <c r="AJ39" s="38"/>
      <c r="AK39" s="38"/>
      <c r="AL39" s="38"/>
    </row>
    <row r="40" spans="3:38" s="8" customFormat="1" ht="17.25" customHeight="1" thickBot="1" x14ac:dyDescent="0.25">
      <c r="C40" s="99" t="s">
        <v>103</v>
      </c>
      <c r="F40" s="9"/>
      <c r="G40" s="88">
        <f>W3/G8</f>
        <v>0.73275862068965514</v>
      </c>
      <c r="H40" s="89"/>
      <c r="I40" s="90">
        <f>Y3/I8</f>
        <v>0.79710144927536231</v>
      </c>
      <c r="J40" s="98"/>
      <c r="N40" s="9"/>
      <c r="O40" s="10"/>
      <c r="AJ40" s="38"/>
      <c r="AK40" s="38"/>
      <c r="AL40" s="38"/>
    </row>
    <row r="41" spans="3:38" s="8" customFormat="1" ht="17.25" customHeight="1" thickBot="1" x14ac:dyDescent="0.25">
      <c r="C41" s="103"/>
      <c r="D41" s="104"/>
      <c r="E41" s="104"/>
      <c r="F41" s="105"/>
      <c r="G41" s="67"/>
      <c r="H41" s="67"/>
      <c r="I41" s="67"/>
      <c r="J41" s="106"/>
      <c r="N41" s="9"/>
      <c r="O41" s="10"/>
      <c r="AJ41" s="38"/>
      <c r="AK41" s="38"/>
      <c r="AL41" s="38"/>
    </row>
    <row r="42" spans="3:38" s="8" customFormat="1" ht="17.25" customHeight="1" x14ac:dyDescent="0.2">
      <c r="F42" s="9"/>
      <c r="G42" s="10"/>
      <c r="H42" s="10"/>
      <c r="I42" s="10"/>
      <c r="N42" s="9"/>
      <c r="O42" s="10"/>
      <c r="AJ42" s="38"/>
      <c r="AK42" s="38"/>
      <c r="AL42" s="38"/>
    </row>
    <row r="43" spans="3:38" s="8" customFormat="1" ht="17.25" customHeight="1" thickBot="1" x14ac:dyDescent="0.25">
      <c r="N43" s="9"/>
      <c r="O43" s="10"/>
      <c r="AJ43" s="38"/>
      <c r="AK43" s="38"/>
      <c r="AL43" s="38"/>
    </row>
    <row r="44" spans="3:38" s="8" customFormat="1" ht="20" customHeight="1" x14ac:dyDescent="0.2">
      <c r="C44" s="110" t="s">
        <v>190</v>
      </c>
      <c r="D44" s="111"/>
      <c r="E44" s="111"/>
      <c r="F44" s="93"/>
      <c r="G44" s="95"/>
      <c r="H44" s="95"/>
      <c r="I44" s="95"/>
      <c r="J44" s="92"/>
      <c r="K44" s="92"/>
      <c r="L44" s="92"/>
      <c r="M44" s="116"/>
      <c r="N44" s="93"/>
      <c r="O44" s="95"/>
      <c r="P44" s="92"/>
      <c r="Q44" s="92"/>
      <c r="R44" s="92"/>
      <c r="S44" s="92"/>
      <c r="T44" s="92"/>
      <c r="U44" s="92"/>
      <c r="V44" s="92"/>
      <c r="W44" s="92"/>
      <c r="X44" s="92"/>
      <c r="Y44" s="96"/>
      <c r="AJ44" s="38"/>
      <c r="AK44" s="38"/>
      <c r="AL44" s="38"/>
    </row>
    <row r="45" spans="3:38" s="8" customFormat="1" ht="16" x14ac:dyDescent="0.2">
      <c r="C45" s="99"/>
      <c r="F45" s="9"/>
      <c r="G45" s="32"/>
      <c r="H45" s="32"/>
      <c r="I45" s="32"/>
      <c r="M45" s="108"/>
      <c r="N45" s="9"/>
      <c r="O45" s="32"/>
      <c r="Y45" s="98"/>
      <c r="AJ45" s="38"/>
      <c r="AK45" s="38"/>
      <c r="AL45" s="38"/>
    </row>
    <row r="46" spans="3:38" s="8" customFormat="1" ht="16" x14ac:dyDescent="0.2">
      <c r="C46" s="117" t="s">
        <v>189</v>
      </c>
      <c r="D46" s="112"/>
      <c r="E46" s="38"/>
      <c r="F46" s="38"/>
      <c r="G46" s="38"/>
      <c r="H46" s="38"/>
      <c r="I46" s="113"/>
      <c r="J46" s="112"/>
      <c r="K46" s="112"/>
      <c r="L46" s="112"/>
      <c r="M46" s="38"/>
      <c r="N46" s="38"/>
      <c r="O46" s="38"/>
      <c r="P46" s="38"/>
      <c r="Q46" s="38"/>
      <c r="R46" s="38"/>
      <c r="S46" s="38"/>
      <c r="T46" s="38"/>
      <c r="U46" s="38"/>
      <c r="V46" s="38"/>
      <c r="Y46" s="98"/>
      <c r="AJ46" s="38"/>
      <c r="AK46" s="38"/>
      <c r="AL46" s="38"/>
    </row>
    <row r="47" spans="3:38" s="8" customFormat="1" ht="16" x14ac:dyDescent="0.2">
      <c r="C47" s="117"/>
      <c r="D47" s="114"/>
      <c r="E47" s="38"/>
      <c r="F47" s="38"/>
      <c r="G47" s="38"/>
      <c r="H47" s="38"/>
      <c r="I47" s="113"/>
      <c r="J47" s="112"/>
      <c r="K47" s="112"/>
      <c r="L47" s="112"/>
      <c r="M47" s="38"/>
      <c r="N47" s="38"/>
      <c r="O47" s="38"/>
      <c r="P47" s="38"/>
      <c r="Q47" s="38"/>
      <c r="R47" s="38"/>
      <c r="S47" s="38"/>
      <c r="T47" s="38"/>
      <c r="U47" s="38"/>
      <c r="V47" s="38"/>
      <c r="Y47" s="98"/>
      <c r="AJ47" s="38"/>
      <c r="AK47" s="38"/>
      <c r="AL47" s="38"/>
    </row>
    <row r="48" spans="3:38" s="8" customFormat="1" ht="16" x14ac:dyDescent="0.2">
      <c r="C48" s="118" t="s">
        <v>109</v>
      </c>
      <c r="D48" s="112"/>
      <c r="E48" s="38"/>
      <c r="F48" s="38"/>
      <c r="G48" s="38"/>
      <c r="H48" s="38"/>
      <c r="I48" s="113"/>
      <c r="J48" s="112"/>
      <c r="K48" s="112"/>
      <c r="L48" s="112"/>
      <c r="M48" s="38"/>
      <c r="N48" s="38"/>
      <c r="O48" s="38"/>
      <c r="P48" s="38"/>
      <c r="Q48" s="38"/>
      <c r="R48" s="38"/>
      <c r="S48" s="38"/>
      <c r="T48" s="38"/>
      <c r="U48" s="38"/>
      <c r="V48" s="38"/>
      <c r="Y48" s="98"/>
      <c r="AJ48" s="38"/>
      <c r="AK48" s="38"/>
      <c r="AL48" s="38"/>
    </row>
    <row r="49" spans="3:38" s="8" customFormat="1" ht="16" x14ac:dyDescent="0.2">
      <c r="C49" s="117" t="s">
        <v>177</v>
      </c>
      <c r="D49" s="112"/>
      <c r="E49" s="38"/>
      <c r="F49" s="38"/>
      <c r="G49" s="38"/>
      <c r="H49" s="38"/>
      <c r="I49" s="113"/>
      <c r="J49" s="112"/>
      <c r="K49" s="112"/>
      <c r="L49" s="112"/>
      <c r="M49" s="38"/>
      <c r="N49" s="38"/>
      <c r="O49" s="38"/>
      <c r="P49" s="38"/>
      <c r="Q49" s="38"/>
      <c r="R49" s="38"/>
      <c r="S49" s="38"/>
      <c r="T49" s="38"/>
      <c r="U49" s="38"/>
      <c r="V49" s="38"/>
      <c r="Y49" s="98"/>
      <c r="AJ49" s="38"/>
      <c r="AK49" s="38"/>
      <c r="AL49" s="38"/>
    </row>
    <row r="50" spans="3:38" s="8" customFormat="1" ht="16" x14ac:dyDescent="0.2">
      <c r="C50" s="117"/>
      <c r="D50" s="112"/>
      <c r="E50" s="38"/>
      <c r="F50" s="38"/>
      <c r="G50" s="38"/>
      <c r="H50" s="38"/>
      <c r="I50" s="113"/>
      <c r="J50" s="112"/>
      <c r="K50" s="112"/>
      <c r="L50" s="112"/>
      <c r="M50" s="38"/>
      <c r="N50" s="38"/>
      <c r="O50" s="38"/>
      <c r="P50" s="38"/>
      <c r="Q50" s="38"/>
      <c r="R50" s="38"/>
      <c r="S50" s="38"/>
      <c r="T50" s="38"/>
      <c r="U50" s="38"/>
      <c r="V50" s="38"/>
      <c r="Y50" s="98"/>
      <c r="AJ50" s="38"/>
      <c r="AK50" s="38"/>
      <c r="AL50" s="38"/>
    </row>
    <row r="51" spans="3:38" s="8" customFormat="1" ht="16" x14ac:dyDescent="0.2">
      <c r="C51" s="118" t="s">
        <v>110</v>
      </c>
      <c r="D51" s="112"/>
      <c r="E51" s="38"/>
      <c r="F51" s="38"/>
      <c r="G51" s="38"/>
      <c r="H51" s="38"/>
      <c r="I51" s="113"/>
      <c r="J51" s="112"/>
      <c r="K51" s="112"/>
      <c r="L51" s="112"/>
      <c r="M51" s="38"/>
      <c r="N51" s="38"/>
      <c r="O51" s="38"/>
      <c r="P51" s="38"/>
      <c r="Q51" s="38"/>
      <c r="R51" s="38"/>
      <c r="S51" s="38"/>
      <c r="T51" s="38"/>
      <c r="U51" s="38"/>
      <c r="V51" s="38"/>
      <c r="Y51" s="98"/>
      <c r="AJ51" s="38"/>
      <c r="AK51" s="38"/>
      <c r="AL51" s="38"/>
    </row>
    <row r="52" spans="3:38" s="8" customFormat="1" ht="16" x14ac:dyDescent="0.2">
      <c r="C52" s="117" t="s">
        <v>178</v>
      </c>
      <c r="D52" s="112"/>
      <c r="E52" s="38"/>
      <c r="F52" s="38"/>
      <c r="G52" s="38"/>
      <c r="H52" s="38"/>
      <c r="I52" s="113"/>
      <c r="J52" s="112"/>
      <c r="K52" s="112"/>
      <c r="L52" s="112"/>
      <c r="M52" s="38"/>
      <c r="N52" s="38"/>
      <c r="O52" s="38"/>
      <c r="P52" s="38"/>
      <c r="Q52" s="38"/>
      <c r="R52" s="38"/>
      <c r="S52" s="38"/>
      <c r="T52" s="38"/>
      <c r="U52" s="38"/>
      <c r="V52" s="38"/>
      <c r="Y52" s="98"/>
      <c r="AJ52" s="38"/>
      <c r="AK52" s="38"/>
      <c r="AL52" s="38"/>
    </row>
    <row r="53" spans="3:38" s="8" customFormat="1" ht="16" x14ac:dyDescent="0.2">
      <c r="C53" s="117"/>
      <c r="D53" s="112"/>
      <c r="E53" s="38"/>
      <c r="F53" s="38"/>
      <c r="G53" s="38"/>
      <c r="H53" s="38"/>
      <c r="I53" s="113"/>
      <c r="J53" s="112"/>
      <c r="K53" s="112"/>
      <c r="L53" s="112"/>
      <c r="M53" s="38"/>
      <c r="N53" s="38"/>
      <c r="O53" s="38"/>
      <c r="P53" s="38"/>
      <c r="Q53" s="38"/>
      <c r="R53" s="38"/>
      <c r="S53" s="38"/>
      <c r="T53" s="38"/>
      <c r="U53" s="38"/>
      <c r="V53" s="38"/>
      <c r="Y53" s="98"/>
      <c r="AJ53" s="38"/>
      <c r="AK53" s="38"/>
      <c r="AL53" s="38"/>
    </row>
    <row r="54" spans="3:38" s="8" customFormat="1" ht="16" x14ac:dyDescent="0.2">
      <c r="C54" s="118" t="s">
        <v>111</v>
      </c>
      <c r="D54" s="112"/>
      <c r="E54" s="38"/>
      <c r="F54" s="38"/>
      <c r="G54" s="38"/>
      <c r="H54" s="38"/>
      <c r="I54" s="113"/>
      <c r="J54" s="112"/>
      <c r="K54" s="112"/>
      <c r="L54" s="112"/>
      <c r="M54" s="38"/>
      <c r="N54" s="38"/>
      <c r="O54" s="38"/>
      <c r="P54" s="38"/>
      <c r="Q54" s="38"/>
      <c r="R54" s="38"/>
      <c r="S54" s="38"/>
      <c r="T54" s="38"/>
      <c r="U54" s="38"/>
      <c r="V54" s="38"/>
      <c r="Y54" s="98"/>
      <c r="AJ54" s="38"/>
      <c r="AK54" s="38"/>
      <c r="AL54" s="38"/>
    </row>
    <row r="55" spans="3:38" s="8" customFormat="1" ht="16" x14ac:dyDescent="0.2">
      <c r="C55" s="117" t="s">
        <v>180</v>
      </c>
      <c r="D55" s="112"/>
      <c r="E55" s="38"/>
      <c r="F55" s="38"/>
      <c r="G55" s="38"/>
      <c r="H55" s="38"/>
      <c r="I55" s="113"/>
      <c r="J55" s="112"/>
      <c r="K55" s="112"/>
      <c r="L55" s="112"/>
      <c r="M55" s="38"/>
      <c r="N55" s="38"/>
      <c r="O55" s="38"/>
      <c r="P55" s="38"/>
      <c r="Q55" s="38"/>
      <c r="R55" s="38"/>
      <c r="S55" s="38"/>
      <c r="T55" s="38"/>
      <c r="U55" s="38"/>
      <c r="V55" s="38"/>
      <c r="Y55" s="98"/>
      <c r="AJ55" s="38"/>
      <c r="AK55" s="38"/>
      <c r="AL55" s="38"/>
    </row>
    <row r="56" spans="3:38" s="8" customFormat="1" ht="16" x14ac:dyDescent="0.2">
      <c r="C56" s="117"/>
      <c r="D56" s="112"/>
      <c r="E56" s="38"/>
      <c r="F56" s="38"/>
      <c r="G56" s="38"/>
      <c r="H56" s="38"/>
      <c r="I56" s="113"/>
      <c r="J56" s="112"/>
      <c r="K56" s="112"/>
      <c r="L56" s="112"/>
      <c r="M56" s="38"/>
      <c r="N56" s="38"/>
      <c r="O56" s="38"/>
      <c r="P56" s="38"/>
      <c r="Q56" s="38"/>
      <c r="R56" s="38"/>
      <c r="S56" s="38"/>
      <c r="T56" s="38"/>
      <c r="U56" s="38"/>
      <c r="V56" s="38"/>
      <c r="Y56" s="98"/>
      <c r="AJ56" s="38"/>
      <c r="AK56" s="38"/>
      <c r="AL56" s="38"/>
    </row>
    <row r="57" spans="3:38" s="8" customFormat="1" ht="16" x14ac:dyDescent="0.2">
      <c r="C57" s="118" t="s">
        <v>112</v>
      </c>
      <c r="D57" s="112"/>
      <c r="E57" s="38"/>
      <c r="F57" s="38"/>
      <c r="G57" s="38"/>
      <c r="H57" s="38"/>
      <c r="I57" s="113"/>
      <c r="J57" s="112"/>
      <c r="K57" s="112"/>
      <c r="L57" s="112"/>
      <c r="M57" s="38"/>
      <c r="N57" s="38"/>
      <c r="O57" s="38"/>
      <c r="P57" s="38"/>
      <c r="Q57" s="38"/>
      <c r="R57" s="38"/>
      <c r="S57" s="38"/>
      <c r="T57" s="38"/>
      <c r="U57" s="38"/>
      <c r="V57" s="38"/>
      <c r="Y57" s="98"/>
      <c r="AJ57" s="38"/>
      <c r="AK57" s="38"/>
      <c r="AL57" s="38"/>
    </row>
    <row r="58" spans="3:38" ht="16" x14ac:dyDescent="0.2">
      <c r="C58" s="117" t="s">
        <v>179</v>
      </c>
      <c r="D58" s="112"/>
      <c r="E58" s="38"/>
      <c r="F58" s="38"/>
      <c r="G58" s="38"/>
      <c r="H58" s="38"/>
      <c r="I58" s="113"/>
      <c r="J58" s="112"/>
      <c r="K58" s="112"/>
      <c r="L58" s="112"/>
      <c r="M58" s="38"/>
      <c r="N58" s="38"/>
      <c r="O58" s="38"/>
      <c r="P58" s="38"/>
      <c r="Q58" s="38"/>
      <c r="R58" s="38"/>
      <c r="S58" s="38"/>
      <c r="T58" s="38"/>
      <c r="U58" s="38"/>
      <c r="V58" s="38"/>
      <c r="W58" s="32"/>
      <c r="X58" s="32"/>
      <c r="Y58" s="65"/>
      <c r="AJ58" s="38"/>
      <c r="AK58" s="38"/>
      <c r="AL58" s="38"/>
    </row>
    <row r="59" spans="3:38" ht="16" x14ac:dyDescent="0.2">
      <c r="C59" s="117"/>
      <c r="D59" s="112"/>
      <c r="E59" s="38"/>
      <c r="F59" s="38"/>
      <c r="G59" s="38"/>
      <c r="H59" s="38"/>
      <c r="I59" s="113"/>
      <c r="J59" s="112"/>
      <c r="K59" s="112"/>
      <c r="L59" s="112"/>
      <c r="M59" s="38"/>
      <c r="N59" s="38"/>
      <c r="O59" s="38"/>
      <c r="P59" s="38"/>
      <c r="Q59" s="38"/>
      <c r="R59" s="38"/>
      <c r="S59" s="38"/>
      <c r="T59" s="38"/>
      <c r="U59" s="38"/>
      <c r="V59" s="38"/>
      <c r="W59" s="32"/>
      <c r="X59" s="32"/>
      <c r="Y59" s="65"/>
      <c r="AJ59" s="38"/>
      <c r="AK59" s="38"/>
      <c r="AL59" s="38"/>
    </row>
    <row r="60" spans="3:38" ht="16" x14ac:dyDescent="0.2">
      <c r="C60" s="118" t="s">
        <v>113</v>
      </c>
      <c r="D60" s="112"/>
      <c r="E60" s="38"/>
      <c r="F60" s="38"/>
      <c r="G60" s="38"/>
      <c r="H60" s="38"/>
      <c r="I60" s="113"/>
      <c r="J60" s="112"/>
      <c r="K60" s="112"/>
      <c r="L60" s="112"/>
      <c r="M60" s="38"/>
      <c r="N60" s="38"/>
      <c r="O60" s="38"/>
      <c r="P60" s="38"/>
      <c r="Q60" s="38"/>
      <c r="R60" s="38"/>
      <c r="S60" s="38"/>
      <c r="T60" s="38"/>
      <c r="U60" s="38"/>
      <c r="V60" s="38"/>
      <c r="W60" s="32"/>
      <c r="X60" s="32"/>
      <c r="Y60" s="65"/>
      <c r="AJ60" s="38"/>
      <c r="AK60" s="38"/>
      <c r="AL60" s="38"/>
    </row>
    <row r="61" spans="3:38" ht="16" x14ac:dyDescent="0.2">
      <c r="C61" s="117" t="s">
        <v>182</v>
      </c>
      <c r="D61" s="112"/>
      <c r="E61" s="38"/>
      <c r="F61" s="38"/>
      <c r="G61" s="38"/>
      <c r="H61" s="38"/>
      <c r="I61" s="113"/>
      <c r="J61" s="112"/>
      <c r="K61" s="112"/>
      <c r="L61" s="112"/>
      <c r="M61" s="38"/>
      <c r="N61" s="38"/>
      <c r="O61" s="38"/>
      <c r="P61" s="38"/>
      <c r="Q61" s="38"/>
      <c r="R61" s="38"/>
      <c r="S61" s="38"/>
      <c r="T61" s="38"/>
      <c r="U61" s="38"/>
      <c r="V61" s="38"/>
      <c r="W61" s="32"/>
      <c r="X61" s="32"/>
      <c r="Y61" s="65"/>
      <c r="AJ61" s="38"/>
      <c r="AK61" s="38"/>
      <c r="AL61" s="38"/>
    </row>
    <row r="62" spans="3:38" ht="16" x14ac:dyDescent="0.2">
      <c r="C62" s="117"/>
      <c r="D62" s="112"/>
      <c r="E62" s="38"/>
      <c r="F62" s="38"/>
      <c r="G62" s="38"/>
      <c r="H62" s="38"/>
      <c r="I62" s="113"/>
      <c r="J62" s="112"/>
      <c r="K62" s="112"/>
      <c r="L62" s="112"/>
      <c r="M62" s="38"/>
      <c r="N62" s="38"/>
      <c r="O62" s="38"/>
      <c r="P62" s="38"/>
      <c r="Q62" s="38"/>
      <c r="R62" s="38"/>
      <c r="S62" s="38"/>
      <c r="T62" s="38"/>
      <c r="U62" s="38"/>
      <c r="V62" s="38"/>
      <c r="W62" s="32"/>
      <c r="X62" s="32"/>
      <c r="Y62" s="65"/>
      <c r="AJ62" s="38"/>
      <c r="AK62" s="38"/>
      <c r="AL62" s="38"/>
    </row>
    <row r="63" spans="3:38" ht="16" x14ac:dyDescent="0.2">
      <c r="C63" s="118" t="s">
        <v>114</v>
      </c>
      <c r="D63" s="112"/>
      <c r="E63" s="38"/>
      <c r="F63" s="38"/>
      <c r="G63" s="38"/>
      <c r="H63" s="38"/>
      <c r="I63" s="113"/>
      <c r="J63" s="112"/>
      <c r="K63" s="112"/>
      <c r="L63" s="112"/>
      <c r="M63" s="38"/>
      <c r="N63" s="38"/>
      <c r="O63" s="38"/>
      <c r="P63" s="38"/>
      <c r="Q63" s="38"/>
      <c r="R63" s="38"/>
      <c r="S63" s="38"/>
      <c r="T63" s="38"/>
      <c r="U63" s="38"/>
      <c r="V63" s="38"/>
      <c r="W63" s="32"/>
      <c r="X63" s="32"/>
      <c r="Y63" s="65"/>
      <c r="AJ63" s="38"/>
      <c r="AK63" s="38"/>
      <c r="AL63" s="38"/>
    </row>
    <row r="64" spans="3:38" ht="16" x14ac:dyDescent="0.2">
      <c r="C64" s="117" t="s">
        <v>181</v>
      </c>
      <c r="D64" s="112"/>
      <c r="E64" s="38"/>
      <c r="F64" s="38"/>
      <c r="G64" s="38"/>
      <c r="H64" s="38"/>
      <c r="I64" s="113"/>
      <c r="J64" s="112"/>
      <c r="K64" s="112"/>
      <c r="L64" s="112"/>
      <c r="M64" s="38"/>
      <c r="N64" s="38"/>
      <c r="O64" s="38"/>
      <c r="P64" s="38"/>
      <c r="Q64" s="38"/>
      <c r="R64" s="38"/>
      <c r="S64" s="38"/>
      <c r="T64" s="38"/>
      <c r="U64" s="38"/>
      <c r="V64" s="38"/>
      <c r="W64" s="32"/>
      <c r="X64" s="32"/>
      <c r="Y64" s="65"/>
      <c r="AJ64" s="38"/>
      <c r="AK64" s="38"/>
      <c r="AL64" s="38"/>
    </row>
    <row r="65" spans="3:38" ht="16" x14ac:dyDescent="0.2">
      <c r="C65" s="117"/>
      <c r="D65" s="112"/>
      <c r="E65" s="38"/>
      <c r="F65" s="38"/>
      <c r="G65" s="38"/>
      <c r="H65" s="38"/>
      <c r="I65" s="113"/>
      <c r="J65" s="112"/>
      <c r="K65" s="112"/>
      <c r="L65" s="112"/>
      <c r="M65" s="38"/>
      <c r="N65" s="38"/>
      <c r="O65" s="38"/>
      <c r="P65" s="38"/>
      <c r="Q65" s="38"/>
      <c r="R65" s="38"/>
      <c r="S65" s="38"/>
      <c r="T65" s="38"/>
      <c r="U65" s="38"/>
      <c r="V65" s="38"/>
      <c r="W65" s="32"/>
      <c r="X65" s="32"/>
      <c r="Y65" s="65"/>
      <c r="AJ65" s="38"/>
      <c r="AK65" s="38"/>
      <c r="AL65" s="38"/>
    </row>
    <row r="66" spans="3:38" ht="16" x14ac:dyDescent="0.2">
      <c r="C66" s="118" t="s">
        <v>115</v>
      </c>
      <c r="D66" s="112"/>
      <c r="E66" s="38"/>
      <c r="F66" s="38"/>
      <c r="G66" s="38"/>
      <c r="H66" s="38"/>
      <c r="I66" s="113"/>
      <c r="J66" s="112"/>
      <c r="K66" s="112"/>
      <c r="L66" s="112"/>
      <c r="M66" s="38"/>
      <c r="N66" s="38"/>
      <c r="O66" s="38"/>
      <c r="P66" s="38"/>
      <c r="Q66" s="38"/>
      <c r="R66" s="38"/>
      <c r="S66" s="38"/>
      <c r="T66" s="38"/>
      <c r="U66" s="38"/>
      <c r="V66" s="38"/>
      <c r="W66" s="32"/>
      <c r="X66" s="32"/>
      <c r="Y66" s="65"/>
      <c r="AJ66" s="38"/>
      <c r="AK66" s="38"/>
      <c r="AL66" s="38"/>
    </row>
    <row r="67" spans="3:38" ht="16" x14ac:dyDescent="0.2">
      <c r="C67" s="117" t="s">
        <v>183</v>
      </c>
      <c r="D67" s="112"/>
      <c r="E67" s="38"/>
      <c r="F67" s="38"/>
      <c r="G67" s="38"/>
      <c r="H67" s="38"/>
      <c r="I67" s="113"/>
      <c r="J67" s="112"/>
      <c r="K67" s="112"/>
      <c r="L67" s="112"/>
      <c r="M67" s="38"/>
      <c r="N67" s="38"/>
      <c r="O67" s="38"/>
      <c r="P67" s="38"/>
      <c r="Q67" s="38"/>
      <c r="R67" s="38"/>
      <c r="S67" s="38"/>
      <c r="T67" s="38"/>
      <c r="U67" s="38"/>
      <c r="V67" s="38"/>
      <c r="W67" s="32"/>
      <c r="X67" s="32"/>
      <c r="Y67" s="65"/>
      <c r="AJ67" s="38"/>
      <c r="AK67" s="38"/>
      <c r="AL67" s="38"/>
    </row>
    <row r="68" spans="3:38" ht="16" x14ac:dyDescent="0.2">
      <c r="C68" s="117"/>
      <c r="D68" s="112"/>
      <c r="E68" s="38"/>
      <c r="F68" s="38"/>
      <c r="G68" s="38"/>
      <c r="H68" s="38"/>
      <c r="I68" s="113"/>
      <c r="J68" s="112"/>
      <c r="K68" s="112"/>
      <c r="L68" s="112"/>
      <c r="M68" s="38"/>
      <c r="N68" s="38"/>
      <c r="O68" s="38"/>
      <c r="P68" s="38"/>
      <c r="Q68" s="38"/>
      <c r="R68" s="38"/>
      <c r="S68" s="38"/>
      <c r="T68" s="38"/>
      <c r="U68" s="38"/>
      <c r="V68" s="38"/>
      <c r="W68" s="32"/>
      <c r="X68" s="32"/>
      <c r="Y68" s="65"/>
      <c r="AJ68" s="38"/>
      <c r="AK68" s="38"/>
      <c r="AL68" s="38"/>
    </row>
    <row r="69" spans="3:38" ht="16" x14ac:dyDescent="0.2">
      <c r="C69" s="118" t="s">
        <v>116</v>
      </c>
      <c r="D69" s="112"/>
      <c r="E69" s="38"/>
      <c r="F69" s="38"/>
      <c r="G69" s="38"/>
      <c r="H69" s="38"/>
      <c r="I69" s="113"/>
      <c r="J69" s="112"/>
      <c r="K69" s="112"/>
      <c r="L69" s="112"/>
      <c r="M69" s="38"/>
      <c r="N69" s="38"/>
      <c r="O69" s="38"/>
      <c r="P69" s="38"/>
      <c r="Q69" s="38"/>
      <c r="R69" s="38"/>
      <c r="S69" s="38"/>
      <c r="T69" s="38"/>
      <c r="U69" s="38"/>
      <c r="V69" s="38"/>
      <c r="W69" s="32"/>
      <c r="X69" s="32"/>
      <c r="Y69" s="65"/>
      <c r="AJ69" s="38"/>
      <c r="AK69" s="38"/>
      <c r="AL69" s="38"/>
    </row>
    <row r="70" spans="3:38" ht="16" x14ac:dyDescent="0.2">
      <c r="C70" s="117" t="s">
        <v>184</v>
      </c>
      <c r="D70" s="112"/>
      <c r="E70" s="38"/>
      <c r="F70" s="38"/>
      <c r="G70" s="38"/>
      <c r="H70" s="38"/>
      <c r="I70" s="113"/>
      <c r="J70" s="112"/>
      <c r="K70" s="112"/>
      <c r="L70" s="112"/>
      <c r="M70" s="38"/>
      <c r="N70" s="38"/>
      <c r="O70" s="38"/>
      <c r="P70" s="38"/>
      <c r="Q70" s="38"/>
      <c r="R70" s="38"/>
      <c r="S70" s="38"/>
      <c r="T70" s="38"/>
      <c r="U70" s="38"/>
      <c r="V70" s="38"/>
      <c r="W70" s="32"/>
      <c r="X70" s="32"/>
      <c r="Y70" s="65"/>
      <c r="AJ70" s="38"/>
      <c r="AK70" s="38"/>
      <c r="AL70" s="38"/>
    </row>
    <row r="71" spans="3:38" ht="16" x14ac:dyDescent="0.2">
      <c r="C71" s="117"/>
      <c r="D71" s="112"/>
      <c r="E71" s="38"/>
      <c r="F71" s="38"/>
      <c r="G71" s="38"/>
      <c r="H71" s="38"/>
      <c r="I71" s="113"/>
      <c r="J71" s="112"/>
      <c r="K71" s="112"/>
      <c r="L71" s="112"/>
      <c r="M71" s="38"/>
      <c r="N71" s="38"/>
      <c r="O71" s="38"/>
      <c r="P71" s="38"/>
      <c r="Q71" s="38"/>
      <c r="R71" s="38"/>
      <c r="S71" s="38"/>
      <c r="T71" s="38"/>
      <c r="U71" s="38"/>
      <c r="V71" s="38"/>
      <c r="W71" s="32"/>
      <c r="X71" s="32"/>
      <c r="Y71" s="65"/>
      <c r="AJ71" s="38"/>
      <c r="AK71" s="38"/>
      <c r="AL71" s="38"/>
    </row>
    <row r="72" spans="3:38" ht="16" x14ac:dyDescent="0.2">
      <c r="C72" s="118" t="s">
        <v>117</v>
      </c>
      <c r="D72" s="112"/>
      <c r="E72" s="38"/>
      <c r="F72" s="38"/>
      <c r="G72" s="38"/>
      <c r="H72" s="38"/>
      <c r="I72" s="113"/>
      <c r="J72" s="112"/>
      <c r="K72" s="112"/>
      <c r="L72" s="112"/>
      <c r="M72" s="38"/>
      <c r="N72" s="38"/>
      <c r="O72" s="38"/>
      <c r="P72" s="38"/>
      <c r="Q72" s="38"/>
      <c r="R72" s="38"/>
      <c r="S72" s="38"/>
      <c r="T72" s="38"/>
      <c r="U72" s="38"/>
      <c r="V72" s="38"/>
      <c r="W72" s="32"/>
      <c r="X72" s="32"/>
      <c r="Y72" s="65"/>
      <c r="AJ72" s="38"/>
      <c r="AK72" s="38"/>
      <c r="AL72" s="38"/>
    </row>
    <row r="73" spans="3:38" ht="16" x14ac:dyDescent="0.2">
      <c r="C73" s="117" t="s">
        <v>185</v>
      </c>
      <c r="D73" s="112"/>
      <c r="E73" s="38"/>
      <c r="F73" s="38"/>
      <c r="G73" s="38"/>
      <c r="H73" s="38"/>
      <c r="I73" s="113"/>
      <c r="J73" s="112"/>
      <c r="K73" s="112"/>
      <c r="L73" s="112"/>
      <c r="M73" s="38"/>
      <c r="N73" s="38"/>
      <c r="O73" s="38"/>
      <c r="P73" s="38"/>
      <c r="Q73" s="38"/>
      <c r="R73" s="38"/>
      <c r="S73" s="38"/>
      <c r="T73" s="38"/>
      <c r="U73" s="38"/>
      <c r="V73" s="38"/>
      <c r="W73" s="32"/>
      <c r="X73" s="32"/>
      <c r="Y73" s="65"/>
      <c r="AJ73" s="38"/>
      <c r="AK73" s="38"/>
      <c r="AL73" s="38"/>
    </row>
    <row r="74" spans="3:38" ht="16" x14ac:dyDescent="0.2">
      <c r="C74" s="117"/>
      <c r="D74" s="112"/>
      <c r="E74" s="38"/>
      <c r="F74" s="38"/>
      <c r="G74" s="38"/>
      <c r="H74" s="38"/>
      <c r="I74" s="113"/>
      <c r="J74" s="112"/>
      <c r="K74" s="112"/>
      <c r="L74" s="112"/>
      <c r="M74" s="38"/>
      <c r="N74" s="38"/>
      <c r="O74" s="38"/>
      <c r="P74" s="38"/>
      <c r="Q74" s="38"/>
      <c r="R74" s="38"/>
      <c r="S74" s="38"/>
      <c r="T74" s="38"/>
      <c r="U74" s="38"/>
      <c r="V74" s="38"/>
      <c r="W74" s="32"/>
      <c r="X74" s="32"/>
      <c r="Y74" s="65"/>
      <c r="AJ74" s="38"/>
      <c r="AK74" s="38"/>
      <c r="AL74" s="38"/>
    </row>
    <row r="75" spans="3:38" ht="16" x14ac:dyDescent="0.2">
      <c r="C75" s="118" t="s">
        <v>118</v>
      </c>
      <c r="D75" s="112"/>
      <c r="E75" s="38"/>
      <c r="F75" s="38"/>
      <c r="G75" s="38"/>
      <c r="H75" s="38"/>
      <c r="I75" s="113"/>
      <c r="J75" s="112"/>
      <c r="K75" s="112"/>
      <c r="L75" s="112"/>
      <c r="M75" s="38"/>
      <c r="N75" s="38"/>
      <c r="O75" s="38"/>
      <c r="P75" s="38"/>
      <c r="Q75" s="38"/>
      <c r="R75" s="38"/>
      <c r="S75" s="38"/>
      <c r="T75" s="38"/>
      <c r="U75" s="38"/>
      <c r="V75" s="38"/>
      <c r="W75" s="32"/>
      <c r="X75" s="32"/>
      <c r="Y75" s="65"/>
      <c r="AJ75" s="38"/>
      <c r="AK75" s="38"/>
      <c r="AL75" s="38"/>
    </row>
    <row r="76" spans="3:38" ht="16" x14ac:dyDescent="0.2">
      <c r="C76" s="117" t="s">
        <v>186</v>
      </c>
      <c r="D76" s="112"/>
      <c r="E76" s="38"/>
      <c r="F76" s="38"/>
      <c r="G76" s="38"/>
      <c r="H76" s="38"/>
      <c r="I76" s="113"/>
      <c r="J76" s="112"/>
      <c r="K76" s="112"/>
      <c r="L76" s="112"/>
      <c r="M76" s="38"/>
      <c r="N76" s="38"/>
      <c r="O76" s="38"/>
      <c r="P76" s="38"/>
      <c r="Q76" s="38"/>
      <c r="R76" s="38"/>
      <c r="S76" s="38"/>
      <c r="T76" s="38"/>
      <c r="U76" s="38"/>
      <c r="V76" s="38"/>
      <c r="W76" s="32"/>
      <c r="X76" s="32"/>
      <c r="Y76" s="65"/>
      <c r="AJ76" s="38"/>
      <c r="AK76" s="38"/>
      <c r="AL76" s="38"/>
    </row>
    <row r="77" spans="3:38" ht="16" x14ac:dyDescent="0.2">
      <c r="C77" s="117"/>
      <c r="D77" s="112"/>
      <c r="E77" s="38"/>
      <c r="F77" s="38"/>
      <c r="G77" s="38"/>
      <c r="H77" s="38"/>
      <c r="I77" s="113"/>
      <c r="J77" s="112"/>
      <c r="K77" s="112"/>
      <c r="L77" s="112"/>
      <c r="M77" s="38"/>
      <c r="N77" s="38"/>
      <c r="O77" s="38"/>
      <c r="P77" s="38"/>
      <c r="Q77" s="38"/>
      <c r="R77" s="38"/>
      <c r="S77" s="38"/>
      <c r="T77" s="38"/>
      <c r="U77" s="38"/>
      <c r="V77" s="38"/>
      <c r="W77" s="32"/>
      <c r="X77" s="32"/>
      <c r="Y77" s="65"/>
      <c r="AJ77" s="38"/>
      <c r="AK77" s="38"/>
      <c r="AL77" s="38"/>
    </row>
    <row r="78" spans="3:38" ht="16" x14ac:dyDescent="0.2">
      <c r="C78" s="118" t="s">
        <v>119</v>
      </c>
      <c r="D78" s="112"/>
      <c r="E78" s="38"/>
      <c r="F78" s="38"/>
      <c r="G78" s="38"/>
      <c r="H78" s="38"/>
      <c r="I78" s="113"/>
      <c r="J78" s="112"/>
      <c r="K78" s="112"/>
      <c r="L78" s="112"/>
      <c r="M78" s="38"/>
      <c r="N78" s="38"/>
      <c r="O78" s="38"/>
      <c r="P78" s="38"/>
      <c r="Q78" s="38"/>
      <c r="R78" s="38"/>
      <c r="S78" s="38"/>
      <c r="T78" s="38"/>
      <c r="U78" s="38"/>
      <c r="V78" s="38"/>
      <c r="W78" s="32"/>
      <c r="X78" s="32"/>
      <c r="Y78" s="65"/>
      <c r="AJ78" s="38"/>
      <c r="AK78" s="38"/>
      <c r="AL78" s="38"/>
    </row>
    <row r="79" spans="3:38" ht="16" x14ac:dyDescent="0.2">
      <c r="C79" s="117" t="s">
        <v>187</v>
      </c>
      <c r="D79" s="112"/>
      <c r="E79" s="38"/>
      <c r="F79" s="38"/>
      <c r="G79" s="38"/>
      <c r="H79" s="38"/>
      <c r="I79" s="113"/>
      <c r="J79" s="112"/>
      <c r="K79" s="112"/>
      <c r="L79" s="112"/>
      <c r="M79" s="38"/>
      <c r="N79" s="38"/>
      <c r="O79" s="38"/>
      <c r="P79" s="38"/>
      <c r="Q79" s="38"/>
      <c r="R79" s="38"/>
      <c r="S79" s="38"/>
      <c r="T79" s="38"/>
      <c r="U79" s="38"/>
      <c r="V79" s="38"/>
      <c r="W79" s="32"/>
      <c r="X79" s="32"/>
      <c r="Y79" s="65"/>
      <c r="AJ79" s="38"/>
      <c r="AK79" s="38"/>
      <c r="AL79" s="38"/>
    </row>
    <row r="80" spans="3:38" ht="16" x14ac:dyDescent="0.2">
      <c r="C80" s="117"/>
      <c r="D80" s="112"/>
      <c r="E80" s="38"/>
      <c r="F80" s="38"/>
      <c r="G80" s="38"/>
      <c r="H80" s="38"/>
      <c r="I80" s="113"/>
      <c r="J80" s="112"/>
      <c r="K80" s="112"/>
      <c r="L80" s="112"/>
      <c r="M80" s="38"/>
      <c r="N80" s="38"/>
      <c r="O80" s="38"/>
      <c r="P80" s="38"/>
      <c r="Q80" s="38"/>
      <c r="R80" s="38"/>
      <c r="S80" s="38"/>
      <c r="T80" s="38"/>
      <c r="U80" s="38"/>
      <c r="V80" s="38"/>
      <c r="W80" s="32"/>
      <c r="X80" s="32"/>
      <c r="Y80" s="65"/>
      <c r="AJ80" s="38"/>
      <c r="AK80" s="38"/>
      <c r="AL80" s="38"/>
    </row>
    <row r="81" spans="3:38" ht="16" x14ac:dyDescent="0.2">
      <c r="C81" s="118" t="s">
        <v>120</v>
      </c>
      <c r="D81" s="112"/>
      <c r="E81" s="38"/>
      <c r="F81" s="38"/>
      <c r="G81" s="38"/>
      <c r="H81" s="38"/>
      <c r="I81" s="113"/>
      <c r="J81" s="112"/>
      <c r="K81" s="112"/>
      <c r="L81" s="112"/>
      <c r="M81" s="38"/>
      <c r="N81" s="38"/>
      <c r="O81" s="38"/>
      <c r="P81" s="38"/>
      <c r="Q81" s="38"/>
      <c r="R81" s="38"/>
      <c r="S81" s="38"/>
      <c r="T81" s="38"/>
      <c r="U81" s="38"/>
      <c r="V81" s="38"/>
      <c r="W81" s="32"/>
      <c r="X81" s="32"/>
      <c r="Y81" s="65"/>
      <c r="AJ81" s="38"/>
      <c r="AK81" s="38"/>
      <c r="AL81" s="38"/>
    </row>
    <row r="82" spans="3:38" ht="16" x14ac:dyDescent="0.2">
      <c r="C82" s="119"/>
      <c r="D82" s="112"/>
      <c r="E82" s="38"/>
      <c r="F82" s="38"/>
      <c r="G82" s="38"/>
      <c r="H82" s="38"/>
      <c r="I82" s="113"/>
      <c r="J82" s="112"/>
      <c r="K82" s="112"/>
      <c r="L82" s="112"/>
      <c r="M82" s="38"/>
      <c r="N82" s="38"/>
      <c r="O82" s="38"/>
      <c r="P82" s="38"/>
      <c r="Q82" s="38"/>
      <c r="R82" s="38"/>
      <c r="S82" s="38"/>
      <c r="T82" s="38"/>
      <c r="U82" s="38"/>
      <c r="V82" s="38"/>
      <c r="W82" s="32"/>
      <c r="X82" s="32"/>
      <c r="Y82" s="65"/>
    </row>
    <row r="83" spans="3:38" ht="16" x14ac:dyDescent="0.2">
      <c r="C83" s="120" t="s">
        <v>121</v>
      </c>
      <c r="D83" s="115"/>
      <c r="E83" s="38"/>
      <c r="F83" s="38"/>
      <c r="G83" s="38"/>
      <c r="H83" s="38"/>
      <c r="I83" s="113"/>
      <c r="J83" s="112"/>
      <c r="K83" s="112"/>
      <c r="L83" s="112"/>
      <c r="M83" s="38"/>
      <c r="N83" s="38"/>
      <c r="O83" s="38"/>
      <c r="P83" s="38"/>
      <c r="Q83" s="38"/>
      <c r="R83" s="38"/>
      <c r="S83" s="38"/>
      <c r="T83" s="38"/>
      <c r="U83" s="38"/>
      <c r="V83" s="38"/>
      <c r="W83" s="32"/>
      <c r="X83" s="32"/>
      <c r="Y83" s="65"/>
    </row>
    <row r="84" spans="3:38" ht="16" x14ac:dyDescent="0.2">
      <c r="C84" s="119" t="s">
        <v>122</v>
      </c>
      <c r="D84" s="115"/>
      <c r="E84" s="56"/>
      <c r="F84" s="56"/>
      <c r="G84" s="56"/>
      <c r="H84" s="38"/>
      <c r="I84" s="113"/>
      <c r="J84" s="112"/>
      <c r="K84" s="112"/>
      <c r="L84" s="112"/>
      <c r="M84" s="38"/>
      <c r="N84" s="38"/>
      <c r="O84" s="38"/>
      <c r="P84" s="38"/>
      <c r="Q84" s="38"/>
      <c r="R84" s="38"/>
      <c r="S84" s="38"/>
      <c r="T84" s="38"/>
      <c r="U84" s="38"/>
      <c r="V84" s="38"/>
      <c r="W84" s="32"/>
      <c r="X84" s="32"/>
      <c r="Y84" s="65"/>
    </row>
    <row r="85" spans="3:38" x14ac:dyDescent="0.15">
      <c r="C85" s="121"/>
      <c r="D85" s="32"/>
      <c r="E85" s="8"/>
      <c r="F85" s="8"/>
      <c r="G85" s="8"/>
      <c r="H85" s="8"/>
      <c r="I85" s="9"/>
      <c r="J85" s="32"/>
      <c r="K85" s="32"/>
      <c r="L85" s="32"/>
      <c r="M85" s="8"/>
      <c r="N85" s="8"/>
      <c r="O85" s="8"/>
      <c r="P85" s="8"/>
      <c r="Q85" s="8"/>
      <c r="S85" s="8"/>
      <c r="T85" s="8"/>
      <c r="U85" s="8"/>
      <c r="V85" s="8"/>
      <c r="W85" s="32"/>
      <c r="X85" s="32"/>
      <c r="Y85" s="65"/>
    </row>
    <row r="86" spans="3:38" ht="15" thickBot="1" x14ac:dyDescent="0.2">
      <c r="C86" s="66"/>
      <c r="D86" s="67"/>
      <c r="E86" s="104"/>
      <c r="F86" s="104"/>
      <c r="G86" s="104"/>
      <c r="H86" s="104"/>
      <c r="I86" s="105"/>
      <c r="J86" s="67"/>
      <c r="K86" s="67"/>
      <c r="L86" s="67"/>
      <c r="M86" s="104"/>
      <c r="N86" s="104"/>
      <c r="O86" s="104"/>
      <c r="P86" s="104"/>
      <c r="Q86" s="104"/>
      <c r="R86" s="104"/>
      <c r="S86" s="104"/>
      <c r="T86" s="104"/>
      <c r="U86" s="104"/>
      <c r="V86" s="104"/>
      <c r="W86" s="67"/>
      <c r="X86" s="67"/>
      <c r="Y86" s="68"/>
    </row>
    <row r="87" spans="3:38" x14ac:dyDescent="0.15">
      <c r="C87" s="10"/>
      <c r="D87" s="10"/>
      <c r="E87" s="8"/>
      <c r="F87" s="8"/>
      <c r="G87" s="8"/>
      <c r="H87" s="8"/>
      <c r="I87" s="9"/>
      <c r="J87" s="10"/>
      <c r="K87" s="10"/>
      <c r="L87" s="10"/>
      <c r="M87" s="8"/>
      <c r="N87" s="8"/>
      <c r="O87" s="8"/>
      <c r="P87" s="8"/>
      <c r="Q87" s="8"/>
      <c r="S87" s="8"/>
      <c r="T87" s="8"/>
      <c r="U87" s="8"/>
      <c r="V87" s="8"/>
      <c r="W87" s="10"/>
      <c r="X87" s="10"/>
      <c r="Y87" s="10"/>
    </row>
    <row r="88" spans="3:38" x14ac:dyDescent="0.15">
      <c r="C88" s="10"/>
      <c r="D88" s="10"/>
      <c r="E88" s="8"/>
      <c r="F88" s="8"/>
      <c r="G88" s="8"/>
      <c r="H88" s="8"/>
      <c r="I88" s="9"/>
      <c r="J88" s="10"/>
      <c r="K88" s="10"/>
      <c r="L88" s="10"/>
      <c r="M88" s="8"/>
      <c r="N88" s="8"/>
      <c r="O88" s="8"/>
      <c r="P88" s="8"/>
      <c r="Q88" s="8"/>
      <c r="S88" s="8"/>
      <c r="T88" s="8"/>
      <c r="U88" s="8"/>
      <c r="V88" s="8"/>
      <c r="W88" s="10"/>
      <c r="X88" s="10"/>
      <c r="Y88" s="10"/>
    </row>
    <row r="89" spans="3:38" x14ac:dyDescent="0.15">
      <c r="C89" s="10"/>
      <c r="D89" s="10"/>
      <c r="E89" s="8"/>
      <c r="F89" s="8"/>
      <c r="G89" s="8"/>
      <c r="H89" s="8"/>
      <c r="I89" s="9"/>
      <c r="J89" s="10"/>
      <c r="K89" s="10"/>
      <c r="L89" s="10"/>
      <c r="M89" s="8"/>
      <c r="N89" s="8"/>
      <c r="O89" s="8"/>
      <c r="P89" s="8"/>
      <c r="Q89" s="8"/>
      <c r="S89" s="8"/>
      <c r="T89" s="8"/>
      <c r="U89" s="8"/>
      <c r="V89" s="8"/>
      <c r="W89" s="10"/>
      <c r="X89" s="10"/>
      <c r="Y89" s="10"/>
    </row>
    <row r="90" spans="3:38" x14ac:dyDescent="0.15">
      <c r="C90" s="10"/>
      <c r="D90" s="10"/>
      <c r="E90" s="8"/>
      <c r="F90" s="8"/>
      <c r="G90" s="8"/>
      <c r="H90" s="8"/>
      <c r="I90" s="9"/>
      <c r="J90" s="10"/>
      <c r="K90" s="10"/>
      <c r="L90" s="10"/>
      <c r="M90" s="8"/>
      <c r="N90" s="8"/>
      <c r="O90" s="8"/>
      <c r="P90" s="8"/>
      <c r="Q90" s="8"/>
      <c r="S90" s="8"/>
      <c r="T90" s="8"/>
      <c r="U90" s="8"/>
      <c r="V90" s="8"/>
      <c r="W90" s="10"/>
      <c r="X90" s="10"/>
      <c r="Y90" s="10"/>
    </row>
    <row r="91" spans="3:38" x14ac:dyDescent="0.15">
      <c r="C91" s="8"/>
      <c r="D91" s="8"/>
      <c r="E91" s="8"/>
      <c r="F91" s="9"/>
      <c r="G91" s="10"/>
      <c r="H91" s="10"/>
      <c r="I91" s="10"/>
      <c r="K91" s="8"/>
      <c r="L91" s="8"/>
      <c r="M91" s="8"/>
      <c r="N91" s="9"/>
      <c r="O91" s="10"/>
      <c r="P91" s="10"/>
      <c r="Q91" s="10"/>
      <c r="S91" s="8"/>
      <c r="T91" s="8"/>
      <c r="U91" s="8"/>
      <c r="V91" s="9"/>
      <c r="W91" s="10"/>
      <c r="X91" s="10"/>
      <c r="Y91" s="10"/>
    </row>
    <row r="92" spans="3:38" x14ac:dyDescent="0.15">
      <c r="C92" s="8"/>
      <c r="D92" s="8"/>
      <c r="E92" s="8"/>
      <c r="F92" s="9"/>
      <c r="G92" s="10"/>
      <c r="H92" s="10"/>
      <c r="I92" s="10"/>
      <c r="K92" s="8"/>
      <c r="L92" s="8"/>
      <c r="M92" s="8"/>
      <c r="N92" s="9"/>
      <c r="O92" s="10"/>
      <c r="P92" s="10"/>
      <c r="Q92" s="10"/>
      <c r="S92" s="8"/>
      <c r="T92" s="8"/>
      <c r="U92" s="8"/>
      <c r="V92" s="9"/>
      <c r="W92" s="10"/>
      <c r="X92" s="10"/>
      <c r="Y92" s="10"/>
    </row>
    <row r="93" spans="3:38" x14ac:dyDescent="0.15">
      <c r="C93" s="8"/>
      <c r="D93" s="8"/>
      <c r="E93" s="8"/>
      <c r="F93" s="9"/>
      <c r="G93" s="10"/>
      <c r="H93" s="10"/>
      <c r="I93" s="10"/>
      <c r="K93" s="8"/>
      <c r="L93" s="8"/>
      <c r="M93" s="8"/>
      <c r="N93" s="9"/>
      <c r="O93" s="10"/>
      <c r="P93" s="10"/>
      <c r="Q93" s="10"/>
      <c r="S93" s="8"/>
      <c r="T93" s="8"/>
      <c r="U93" s="8"/>
      <c r="V93" s="9"/>
      <c r="W93" s="10"/>
      <c r="X93" s="10"/>
      <c r="Y93" s="10"/>
    </row>
    <row r="94" spans="3:38" x14ac:dyDescent="0.15">
      <c r="C94" s="8"/>
      <c r="D94" s="8"/>
      <c r="E94" s="8"/>
      <c r="F94" s="9"/>
      <c r="G94" s="10"/>
      <c r="H94" s="10"/>
      <c r="I94" s="10"/>
      <c r="K94" s="8"/>
      <c r="L94" s="8"/>
      <c r="M94" s="8"/>
      <c r="N94" s="9"/>
      <c r="O94" s="10"/>
      <c r="P94" s="10"/>
      <c r="Q94" s="10"/>
      <c r="S94" s="8"/>
      <c r="T94" s="8"/>
      <c r="U94" s="8"/>
      <c r="V94" s="9"/>
      <c r="W94" s="10"/>
      <c r="X94" s="10"/>
      <c r="Y94" s="10"/>
    </row>
    <row r="95" spans="3:38" x14ac:dyDescent="0.15">
      <c r="C95" s="8"/>
      <c r="D95" s="8"/>
      <c r="E95" s="8"/>
      <c r="F95" s="9"/>
      <c r="G95" s="10"/>
      <c r="H95" s="10"/>
      <c r="I95" s="10"/>
      <c r="K95" s="8"/>
      <c r="L95" s="8"/>
      <c r="M95" s="8"/>
      <c r="N95" s="9"/>
      <c r="O95" s="10"/>
      <c r="P95" s="10"/>
      <c r="Q95" s="10"/>
      <c r="S95" s="8"/>
      <c r="T95" s="8"/>
      <c r="U95" s="8"/>
      <c r="V95" s="9"/>
      <c r="W95" s="10"/>
      <c r="X95" s="10"/>
      <c r="Y95" s="10"/>
    </row>
    <row r="96" spans="3:38" x14ac:dyDescent="0.15">
      <c r="C96" s="8"/>
      <c r="D96" s="8"/>
      <c r="E96" s="8"/>
      <c r="F96" s="9"/>
      <c r="G96" s="10"/>
      <c r="H96" s="10"/>
      <c r="I96" s="10"/>
      <c r="K96" s="8"/>
      <c r="L96" s="8"/>
      <c r="M96" s="8"/>
      <c r="N96" s="9"/>
      <c r="O96" s="10"/>
      <c r="P96" s="10"/>
      <c r="Q96" s="10"/>
      <c r="S96" s="8"/>
      <c r="T96" s="8"/>
      <c r="U96" s="8"/>
      <c r="V96" s="9"/>
      <c r="W96" s="10"/>
      <c r="X96" s="10"/>
      <c r="Y96" s="10"/>
    </row>
    <row r="97" spans="3:25" x14ac:dyDescent="0.15">
      <c r="C97" s="8"/>
      <c r="D97" s="8"/>
      <c r="E97" s="8"/>
      <c r="F97" s="9"/>
      <c r="G97" s="10"/>
      <c r="H97" s="10"/>
      <c r="I97" s="10"/>
      <c r="K97" s="8"/>
      <c r="L97" s="8"/>
      <c r="M97" s="8"/>
      <c r="N97" s="9"/>
      <c r="O97" s="10"/>
      <c r="P97" s="10"/>
      <c r="Q97" s="10"/>
      <c r="S97" s="8"/>
      <c r="T97" s="8"/>
      <c r="U97" s="8"/>
      <c r="V97" s="9"/>
      <c r="W97" s="10"/>
      <c r="X97" s="10"/>
      <c r="Y97" s="10"/>
    </row>
    <row r="98" spans="3:25" x14ac:dyDescent="0.15">
      <c r="C98" s="8"/>
      <c r="D98" s="8"/>
      <c r="E98" s="8"/>
      <c r="F98" s="9"/>
      <c r="G98" s="10"/>
      <c r="H98" s="10"/>
      <c r="I98" s="10"/>
      <c r="K98" s="8"/>
      <c r="L98" s="8"/>
      <c r="M98" s="8"/>
      <c r="N98" s="9"/>
      <c r="O98" s="10"/>
      <c r="P98" s="10"/>
      <c r="Q98" s="10"/>
      <c r="S98" s="8"/>
      <c r="T98" s="8"/>
      <c r="U98" s="8"/>
      <c r="V98" s="9"/>
      <c r="W98" s="10"/>
      <c r="X98" s="10"/>
      <c r="Y98" s="10"/>
    </row>
    <row r="99" spans="3:25" x14ac:dyDescent="0.15">
      <c r="C99" s="8"/>
      <c r="D99" s="8"/>
      <c r="E99" s="8"/>
      <c r="F99" s="9"/>
      <c r="G99" s="10"/>
      <c r="H99" s="10"/>
      <c r="I99" s="10"/>
      <c r="K99" s="8"/>
      <c r="L99" s="8"/>
      <c r="M99" s="8"/>
      <c r="N99" s="9"/>
      <c r="O99" s="10"/>
      <c r="P99" s="10"/>
      <c r="Q99" s="10"/>
      <c r="S99" s="8"/>
      <c r="T99" s="8"/>
      <c r="U99" s="8"/>
      <c r="V99" s="9"/>
      <c r="W99" s="10"/>
      <c r="X99" s="10"/>
      <c r="Y99" s="10"/>
    </row>
    <row r="100" spans="3:25" x14ac:dyDescent="0.15">
      <c r="C100" s="8"/>
      <c r="D100" s="8"/>
      <c r="E100" s="8"/>
      <c r="F100" s="9"/>
      <c r="G100" s="10"/>
      <c r="H100" s="10"/>
      <c r="I100" s="10"/>
      <c r="K100" s="8"/>
      <c r="L100" s="8"/>
      <c r="M100" s="8"/>
      <c r="N100" s="9"/>
      <c r="O100" s="10"/>
      <c r="P100" s="10"/>
      <c r="Q100" s="10"/>
      <c r="S100" s="8"/>
      <c r="T100" s="8"/>
      <c r="U100" s="8"/>
      <c r="V100" s="9"/>
      <c r="W100" s="10"/>
      <c r="X100" s="10"/>
      <c r="Y100" s="10"/>
    </row>
    <row r="101" spans="3:25" x14ac:dyDescent="0.15">
      <c r="C101" s="8"/>
      <c r="D101" s="8"/>
      <c r="E101" s="8"/>
      <c r="F101" s="9"/>
      <c r="G101" s="10"/>
      <c r="H101" s="10"/>
      <c r="I101" s="10"/>
      <c r="K101" s="8"/>
      <c r="L101" s="8"/>
      <c r="M101" s="8"/>
      <c r="N101" s="9"/>
      <c r="O101" s="10"/>
      <c r="P101" s="10"/>
      <c r="Q101" s="10"/>
      <c r="S101" s="8"/>
      <c r="T101" s="8"/>
      <c r="U101" s="8"/>
      <c r="V101" s="9"/>
      <c r="W101" s="10"/>
      <c r="X101" s="10"/>
      <c r="Y101" s="10"/>
    </row>
    <row r="102" spans="3:25" x14ac:dyDescent="0.15">
      <c r="C102" s="8"/>
      <c r="D102" s="8"/>
      <c r="E102" s="8"/>
      <c r="F102" s="9"/>
      <c r="G102" s="10"/>
      <c r="H102" s="10"/>
      <c r="I102" s="10"/>
      <c r="K102" s="8"/>
      <c r="L102" s="8"/>
      <c r="M102" s="8"/>
      <c r="N102" s="9"/>
      <c r="O102" s="10"/>
      <c r="P102" s="10"/>
      <c r="Q102" s="10"/>
      <c r="S102" s="8"/>
      <c r="T102" s="8"/>
      <c r="U102" s="8"/>
      <c r="V102" s="9"/>
      <c r="W102" s="10"/>
      <c r="X102" s="10"/>
      <c r="Y102" s="10"/>
    </row>
    <row r="103" spans="3:25" x14ac:dyDescent="0.15">
      <c r="C103" s="8"/>
      <c r="D103" s="8"/>
      <c r="E103" s="8"/>
      <c r="F103" s="9"/>
      <c r="G103" s="10"/>
      <c r="H103" s="10"/>
      <c r="I103" s="10"/>
      <c r="K103" s="8"/>
      <c r="L103" s="8"/>
      <c r="M103" s="8"/>
      <c r="N103" s="9"/>
      <c r="O103" s="10"/>
      <c r="P103" s="10"/>
      <c r="Q103" s="10"/>
      <c r="S103" s="8"/>
      <c r="T103" s="8"/>
      <c r="U103" s="8"/>
      <c r="V103" s="9"/>
      <c r="W103" s="10"/>
      <c r="X103" s="10"/>
      <c r="Y103" s="10"/>
    </row>
    <row r="104" spans="3:25" x14ac:dyDescent="0.15">
      <c r="C104" s="8"/>
      <c r="D104" s="8"/>
      <c r="E104" s="8"/>
      <c r="F104" s="9"/>
      <c r="G104" s="10"/>
      <c r="H104" s="10"/>
      <c r="I104" s="10"/>
      <c r="K104" s="8"/>
      <c r="L104" s="8"/>
      <c r="M104" s="8"/>
      <c r="N104" s="9"/>
      <c r="O104" s="10"/>
      <c r="P104" s="10"/>
      <c r="Q104" s="10"/>
      <c r="S104" s="8"/>
      <c r="T104" s="8"/>
      <c r="U104" s="8"/>
      <c r="V104" s="9"/>
      <c r="W104" s="10"/>
      <c r="X104" s="10"/>
      <c r="Y104" s="10"/>
    </row>
    <row r="105" spans="3:25" x14ac:dyDescent="0.15">
      <c r="C105" s="8"/>
      <c r="D105" s="8"/>
      <c r="E105" s="8"/>
      <c r="F105" s="9"/>
      <c r="G105" s="10"/>
      <c r="H105" s="10"/>
      <c r="I105" s="10"/>
      <c r="K105" s="8"/>
      <c r="L105" s="8"/>
      <c r="M105" s="8"/>
      <c r="N105" s="9"/>
      <c r="O105" s="10"/>
      <c r="P105" s="10"/>
      <c r="Q105" s="10"/>
      <c r="S105" s="8"/>
      <c r="T105" s="8"/>
      <c r="U105" s="8"/>
      <c r="V105" s="9"/>
      <c r="W105" s="10"/>
      <c r="X105" s="10"/>
      <c r="Y105" s="10"/>
    </row>
    <row r="106" spans="3:25" x14ac:dyDescent="0.15">
      <c r="C106" s="8"/>
      <c r="D106" s="8"/>
      <c r="E106" s="8"/>
      <c r="F106" s="9"/>
      <c r="G106" s="10"/>
      <c r="H106" s="10"/>
      <c r="I106" s="10"/>
      <c r="K106" s="8"/>
      <c r="L106" s="8"/>
      <c r="M106" s="8"/>
      <c r="N106" s="9"/>
      <c r="O106" s="10"/>
      <c r="P106" s="10"/>
      <c r="Q106" s="10"/>
      <c r="S106" s="8"/>
      <c r="T106" s="8"/>
      <c r="U106" s="8"/>
      <c r="V106" s="9"/>
      <c r="W106" s="10"/>
      <c r="X106" s="10"/>
      <c r="Y106" s="10"/>
    </row>
    <row r="107" spans="3:25" x14ac:dyDescent="0.15">
      <c r="C107" s="8"/>
      <c r="D107" s="8"/>
      <c r="E107" s="8"/>
      <c r="F107" s="9"/>
      <c r="G107" s="10"/>
      <c r="H107" s="10"/>
      <c r="I107" s="10"/>
      <c r="K107" s="8"/>
      <c r="L107" s="8"/>
      <c r="M107" s="8"/>
      <c r="N107" s="9"/>
      <c r="O107" s="10"/>
      <c r="P107" s="10"/>
      <c r="Q107" s="10"/>
      <c r="S107" s="8"/>
      <c r="T107" s="8"/>
      <c r="U107" s="8"/>
      <c r="V107" s="9"/>
      <c r="W107" s="10"/>
      <c r="X107" s="10"/>
      <c r="Y107" s="10"/>
    </row>
    <row r="108" spans="3:25" x14ac:dyDescent="0.15">
      <c r="C108" s="8"/>
      <c r="D108" s="8"/>
      <c r="E108" s="8"/>
      <c r="F108" s="9"/>
      <c r="G108" s="10"/>
      <c r="H108" s="10"/>
      <c r="I108" s="10"/>
      <c r="K108" s="8"/>
      <c r="L108" s="8"/>
      <c r="M108" s="8"/>
      <c r="N108" s="9"/>
      <c r="O108" s="10"/>
      <c r="P108" s="10"/>
      <c r="Q108" s="10"/>
      <c r="S108" s="8"/>
      <c r="T108" s="8"/>
      <c r="U108" s="8"/>
      <c r="V108" s="9"/>
      <c r="W108" s="10"/>
      <c r="X108" s="10"/>
      <c r="Y108" s="10"/>
    </row>
    <row r="109" spans="3:25" x14ac:dyDescent="0.15">
      <c r="C109" s="8"/>
      <c r="D109" s="8"/>
      <c r="E109" s="8"/>
      <c r="F109" s="9"/>
      <c r="G109" s="10"/>
      <c r="H109" s="10"/>
      <c r="I109" s="10"/>
      <c r="K109" s="8"/>
      <c r="L109" s="8"/>
      <c r="M109" s="8"/>
      <c r="N109" s="9"/>
      <c r="O109" s="10"/>
      <c r="P109" s="10"/>
      <c r="Q109" s="10"/>
      <c r="S109" s="8"/>
      <c r="T109" s="8"/>
      <c r="U109" s="8"/>
      <c r="V109" s="9"/>
      <c r="W109" s="10"/>
      <c r="X109" s="10"/>
      <c r="Y109" s="10"/>
    </row>
    <row r="110" spans="3:25" x14ac:dyDescent="0.15">
      <c r="C110" s="8"/>
      <c r="D110" s="8"/>
      <c r="E110" s="8"/>
      <c r="F110" s="9"/>
      <c r="G110" s="10"/>
      <c r="H110" s="10"/>
      <c r="I110" s="10"/>
      <c r="K110" s="8"/>
      <c r="L110" s="8"/>
      <c r="M110" s="8"/>
      <c r="N110" s="9"/>
      <c r="O110" s="10"/>
      <c r="P110" s="10"/>
      <c r="Q110" s="10"/>
      <c r="S110" s="8"/>
      <c r="T110" s="8"/>
      <c r="U110" s="8"/>
      <c r="V110" s="9"/>
      <c r="W110" s="10"/>
      <c r="X110" s="10"/>
      <c r="Y110" s="10"/>
    </row>
    <row r="111" spans="3:25" x14ac:dyDescent="0.15">
      <c r="C111" s="8"/>
      <c r="D111" s="8"/>
      <c r="E111" s="8"/>
      <c r="F111" s="9"/>
      <c r="G111" s="10"/>
      <c r="H111" s="10"/>
      <c r="I111" s="10"/>
      <c r="K111" s="8"/>
      <c r="L111" s="8"/>
      <c r="M111" s="8"/>
      <c r="N111" s="9"/>
      <c r="O111" s="10"/>
      <c r="P111" s="10"/>
      <c r="Q111" s="10"/>
      <c r="S111" s="8"/>
      <c r="T111" s="8"/>
      <c r="U111" s="8"/>
      <c r="V111" s="9"/>
      <c r="W111" s="10"/>
      <c r="X111" s="10"/>
      <c r="Y111" s="10"/>
    </row>
    <row r="112" spans="3:25" x14ac:dyDescent="0.15">
      <c r="C112" s="8"/>
      <c r="D112" s="8"/>
      <c r="E112" s="8"/>
      <c r="F112" s="9"/>
      <c r="G112" s="10"/>
      <c r="H112" s="10"/>
      <c r="I112" s="10"/>
      <c r="K112" s="8"/>
      <c r="L112" s="8"/>
      <c r="M112" s="8"/>
      <c r="N112" s="9"/>
      <c r="O112" s="10"/>
      <c r="P112" s="10"/>
      <c r="Q112" s="10"/>
      <c r="S112" s="8"/>
      <c r="T112" s="8"/>
      <c r="U112" s="8"/>
      <c r="V112" s="9"/>
      <c r="W112" s="10"/>
      <c r="X112" s="10"/>
      <c r="Y112" s="10"/>
    </row>
    <row r="113" spans="3:25" x14ac:dyDescent="0.15">
      <c r="C113" s="8"/>
      <c r="D113" s="8"/>
      <c r="E113" s="8"/>
      <c r="F113" s="9"/>
      <c r="G113" s="10"/>
      <c r="H113" s="10"/>
      <c r="I113" s="10"/>
      <c r="K113" s="8"/>
      <c r="L113" s="8"/>
      <c r="M113" s="8"/>
      <c r="N113" s="9"/>
      <c r="O113" s="10"/>
      <c r="P113" s="10"/>
      <c r="Q113" s="10"/>
      <c r="S113" s="8"/>
      <c r="T113" s="8"/>
      <c r="U113" s="8"/>
      <c r="V113" s="9"/>
      <c r="W113" s="10"/>
      <c r="X113" s="10"/>
      <c r="Y113" s="10"/>
    </row>
    <row r="114" spans="3:25" x14ac:dyDescent="0.15">
      <c r="C114" s="8"/>
      <c r="D114" s="8"/>
      <c r="E114" s="8"/>
      <c r="F114" s="9"/>
      <c r="G114" s="10"/>
      <c r="H114" s="10"/>
      <c r="I114" s="10"/>
      <c r="K114" s="8"/>
      <c r="L114" s="8"/>
      <c r="M114" s="8"/>
      <c r="N114" s="9"/>
      <c r="O114" s="10"/>
      <c r="P114" s="10"/>
      <c r="Q114" s="10"/>
      <c r="S114" s="8"/>
      <c r="T114" s="8"/>
      <c r="U114" s="8"/>
      <c r="V114" s="9"/>
      <c r="W114" s="10"/>
      <c r="X114" s="10"/>
      <c r="Y114" s="10"/>
    </row>
    <row r="115" spans="3:25" x14ac:dyDescent="0.15">
      <c r="C115" s="8"/>
      <c r="D115" s="8"/>
      <c r="E115" s="8"/>
      <c r="F115" s="9"/>
      <c r="G115" s="10"/>
      <c r="H115" s="10"/>
      <c r="I115" s="10"/>
      <c r="K115" s="8"/>
      <c r="L115" s="8"/>
      <c r="M115" s="8"/>
      <c r="N115" s="9"/>
      <c r="O115" s="10"/>
      <c r="P115" s="10"/>
      <c r="Q115" s="10"/>
      <c r="S115" s="8"/>
      <c r="T115" s="8"/>
      <c r="U115" s="8"/>
      <c r="V115" s="9"/>
      <c r="W115" s="10"/>
      <c r="X115" s="10"/>
      <c r="Y115" s="10"/>
    </row>
    <row r="116" spans="3:25" x14ac:dyDescent="0.15">
      <c r="C116" s="8"/>
      <c r="D116" s="8"/>
      <c r="E116" s="8"/>
      <c r="F116" s="9"/>
      <c r="G116" s="10"/>
      <c r="H116" s="10"/>
      <c r="I116" s="10"/>
      <c r="K116" s="8"/>
      <c r="L116" s="8"/>
      <c r="M116" s="8"/>
      <c r="N116" s="9"/>
      <c r="O116" s="10"/>
      <c r="P116" s="10"/>
      <c r="Q116" s="10"/>
      <c r="S116" s="8"/>
      <c r="T116" s="8"/>
      <c r="U116" s="8"/>
      <c r="V116" s="9"/>
      <c r="W116" s="10"/>
      <c r="X116" s="10"/>
      <c r="Y116" s="10"/>
    </row>
    <row r="117" spans="3:25" x14ac:dyDescent="0.15">
      <c r="C117" s="8"/>
      <c r="D117" s="8"/>
      <c r="E117" s="8"/>
      <c r="F117" s="9"/>
      <c r="G117" s="10"/>
      <c r="H117" s="10"/>
      <c r="I117" s="10"/>
      <c r="K117" s="8"/>
      <c r="L117" s="8"/>
      <c r="M117" s="8"/>
      <c r="N117" s="9"/>
      <c r="O117" s="10"/>
      <c r="P117" s="10"/>
      <c r="Q117" s="10"/>
      <c r="S117" s="8"/>
      <c r="T117" s="8"/>
      <c r="U117" s="8"/>
      <c r="V117" s="9"/>
      <c r="W117" s="10"/>
      <c r="X117" s="10"/>
      <c r="Y117" s="10"/>
    </row>
    <row r="118" spans="3:25" x14ac:dyDescent="0.15">
      <c r="C118" s="8"/>
      <c r="D118" s="8"/>
      <c r="E118" s="8"/>
      <c r="F118" s="9"/>
      <c r="G118" s="10"/>
      <c r="H118" s="10"/>
      <c r="I118" s="10"/>
      <c r="K118" s="8"/>
      <c r="L118" s="8"/>
      <c r="M118" s="8"/>
      <c r="N118" s="9"/>
      <c r="O118" s="10"/>
      <c r="P118" s="10"/>
      <c r="Q118" s="10"/>
      <c r="S118" s="8"/>
      <c r="T118" s="8"/>
      <c r="U118" s="8"/>
      <c r="V118" s="9"/>
      <c r="W118" s="10"/>
      <c r="X118" s="10"/>
      <c r="Y118" s="10"/>
    </row>
    <row r="119" spans="3:25" x14ac:dyDescent="0.15">
      <c r="C119" s="8"/>
      <c r="D119" s="8"/>
      <c r="E119" s="8"/>
      <c r="F119" s="9"/>
      <c r="G119" s="10"/>
      <c r="H119" s="10"/>
      <c r="I119" s="10"/>
      <c r="K119" s="8"/>
      <c r="L119" s="8"/>
      <c r="M119" s="8"/>
      <c r="N119" s="9"/>
      <c r="O119" s="10"/>
      <c r="P119" s="10"/>
      <c r="Q119" s="10"/>
      <c r="S119" s="8"/>
      <c r="T119" s="8"/>
      <c r="U119" s="8"/>
      <c r="V119" s="9"/>
      <c r="W119" s="10"/>
      <c r="X119" s="10"/>
      <c r="Y119" s="10"/>
    </row>
    <row r="120" spans="3:25" x14ac:dyDescent="0.15">
      <c r="C120" s="8"/>
      <c r="D120" s="8"/>
      <c r="E120" s="8"/>
      <c r="F120" s="9"/>
      <c r="G120" s="10"/>
      <c r="H120" s="10"/>
      <c r="I120" s="10"/>
      <c r="K120" s="8"/>
      <c r="L120" s="8"/>
      <c r="M120" s="8"/>
      <c r="N120" s="9"/>
      <c r="O120" s="10"/>
      <c r="P120" s="10"/>
      <c r="Q120" s="10"/>
      <c r="S120" s="8"/>
      <c r="T120" s="8"/>
      <c r="U120" s="8"/>
      <c r="V120" s="9"/>
      <c r="W120" s="10"/>
      <c r="X120" s="10"/>
      <c r="Y120" s="10"/>
    </row>
    <row r="121" spans="3:25" x14ac:dyDescent="0.15">
      <c r="C121" s="8"/>
      <c r="D121" s="8"/>
      <c r="E121" s="8"/>
      <c r="F121" s="9"/>
      <c r="G121" s="10"/>
      <c r="H121" s="10"/>
      <c r="I121" s="10"/>
      <c r="K121" s="8"/>
      <c r="L121" s="8"/>
      <c r="M121" s="8"/>
      <c r="N121" s="9"/>
      <c r="O121" s="10"/>
      <c r="P121" s="10"/>
      <c r="Q121" s="10"/>
      <c r="S121" s="8"/>
      <c r="T121" s="8"/>
      <c r="U121" s="8"/>
      <c r="V121" s="9"/>
      <c r="W121" s="10"/>
      <c r="X121" s="10"/>
      <c r="Y121" s="10"/>
    </row>
    <row r="122" spans="3:25" x14ac:dyDescent="0.15">
      <c r="C122" s="8"/>
      <c r="D122" s="8"/>
      <c r="E122" s="8"/>
      <c r="F122" s="9"/>
      <c r="G122" s="10"/>
      <c r="H122" s="10"/>
      <c r="I122" s="10"/>
      <c r="K122" s="8"/>
      <c r="L122" s="8"/>
      <c r="M122" s="8"/>
      <c r="N122" s="9"/>
      <c r="O122" s="10"/>
      <c r="P122" s="10"/>
      <c r="Q122" s="10"/>
      <c r="S122" s="8"/>
      <c r="T122" s="8"/>
      <c r="U122" s="8"/>
      <c r="V122" s="9"/>
      <c r="W122" s="10"/>
      <c r="X122" s="10"/>
      <c r="Y122" s="10"/>
    </row>
    <row r="123" spans="3:25" x14ac:dyDescent="0.15">
      <c r="C123" s="8"/>
      <c r="D123" s="8"/>
      <c r="E123" s="8"/>
      <c r="F123" s="9"/>
      <c r="G123" s="10"/>
      <c r="H123" s="10"/>
      <c r="I123" s="10"/>
      <c r="K123" s="8"/>
      <c r="L123" s="8"/>
      <c r="M123" s="8"/>
      <c r="N123" s="9"/>
      <c r="O123" s="10"/>
      <c r="P123" s="10"/>
      <c r="Q123" s="10"/>
      <c r="S123" s="8"/>
      <c r="T123" s="8"/>
      <c r="U123" s="8"/>
      <c r="V123" s="9"/>
      <c r="W123" s="10"/>
      <c r="X123" s="10"/>
      <c r="Y123" s="10"/>
    </row>
    <row r="124" spans="3:25" x14ac:dyDescent="0.15">
      <c r="C124" s="8"/>
      <c r="D124" s="8"/>
      <c r="E124" s="8"/>
      <c r="F124" s="9"/>
      <c r="G124" s="10"/>
      <c r="H124" s="10"/>
      <c r="I124" s="10"/>
      <c r="K124" s="8"/>
      <c r="L124" s="8"/>
      <c r="M124" s="8"/>
      <c r="N124" s="9"/>
      <c r="O124" s="10"/>
      <c r="P124" s="10"/>
      <c r="Q124" s="10"/>
      <c r="S124" s="8"/>
      <c r="T124" s="8"/>
      <c r="U124" s="8"/>
      <c r="V124" s="9"/>
      <c r="W124" s="10"/>
      <c r="X124" s="10"/>
      <c r="Y124" s="10"/>
    </row>
    <row r="125" spans="3:25" x14ac:dyDescent="0.15">
      <c r="C125" s="8"/>
      <c r="D125" s="8"/>
      <c r="E125" s="8"/>
      <c r="F125" s="9"/>
      <c r="G125" s="10"/>
      <c r="H125" s="10"/>
      <c r="I125" s="10"/>
      <c r="K125" s="8"/>
      <c r="L125" s="8"/>
      <c r="M125" s="8"/>
      <c r="N125" s="9"/>
      <c r="O125" s="10"/>
      <c r="P125" s="10"/>
      <c r="Q125" s="10"/>
      <c r="S125" s="8"/>
      <c r="T125" s="8"/>
      <c r="U125" s="8"/>
      <c r="V125" s="9"/>
      <c r="W125" s="10"/>
      <c r="X125" s="10"/>
      <c r="Y125" s="10"/>
    </row>
    <row r="126" spans="3:25" x14ac:dyDescent="0.15">
      <c r="C126" s="8"/>
      <c r="D126" s="8"/>
      <c r="E126" s="8"/>
      <c r="F126" s="9"/>
      <c r="G126" s="10"/>
      <c r="H126" s="10"/>
      <c r="I126" s="10"/>
      <c r="K126" s="8"/>
      <c r="L126" s="8"/>
      <c r="M126" s="8"/>
      <c r="N126" s="9"/>
      <c r="O126" s="10"/>
      <c r="P126" s="10"/>
      <c r="Q126" s="10"/>
      <c r="S126" s="8"/>
      <c r="T126" s="8"/>
      <c r="U126" s="8"/>
      <c r="V126" s="9"/>
      <c r="W126" s="10"/>
      <c r="X126" s="10"/>
      <c r="Y126" s="10"/>
    </row>
    <row r="127" spans="3:25" x14ac:dyDescent="0.15">
      <c r="C127" s="8"/>
      <c r="D127" s="8"/>
      <c r="E127" s="8"/>
      <c r="F127" s="9"/>
      <c r="G127" s="10"/>
      <c r="H127" s="10"/>
      <c r="I127" s="10"/>
      <c r="K127" s="8"/>
      <c r="L127" s="8"/>
      <c r="M127" s="8"/>
      <c r="N127" s="9"/>
      <c r="O127" s="10"/>
      <c r="P127" s="10"/>
      <c r="Q127" s="10"/>
      <c r="S127" s="8"/>
      <c r="T127" s="8"/>
      <c r="U127" s="8"/>
      <c r="V127" s="9"/>
      <c r="W127" s="10"/>
      <c r="X127" s="10"/>
      <c r="Y127" s="10"/>
    </row>
    <row r="128" spans="3:25" x14ac:dyDescent="0.15">
      <c r="C128" s="8"/>
      <c r="D128" s="8"/>
      <c r="E128" s="8"/>
      <c r="F128" s="9"/>
      <c r="G128" s="10"/>
      <c r="H128" s="10"/>
      <c r="I128" s="10"/>
      <c r="K128" s="8"/>
      <c r="L128" s="8"/>
      <c r="M128" s="8"/>
      <c r="N128" s="9"/>
      <c r="O128" s="10"/>
      <c r="P128" s="10"/>
      <c r="Q128" s="10"/>
      <c r="S128" s="8"/>
      <c r="T128" s="8"/>
      <c r="U128" s="8"/>
      <c r="V128" s="9"/>
      <c r="W128" s="10"/>
      <c r="X128" s="10"/>
      <c r="Y128" s="10"/>
    </row>
    <row r="129" spans="3:25" x14ac:dyDescent="0.15">
      <c r="C129" s="8"/>
      <c r="D129" s="8"/>
      <c r="E129" s="8"/>
      <c r="F129" s="9"/>
      <c r="G129" s="10"/>
      <c r="H129" s="10"/>
      <c r="I129" s="10"/>
      <c r="K129" s="8"/>
      <c r="L129" s="8"/>
      <c r="M129" s="8"/>
      <c r="N129" s="9"/>
      <c r="O129" s="10"/>
      <c r="P129" s="10"/>
      <c r="Q129" s="10"/>
      <c r="S129" s="8"/>
      <c r="T129" s="8"/>
      <c r="U129" s="8"/>
      <c r="V129" s="9"/>
      <c r="W129" s="10"/>
      <c r="X129" s="10"/>
      <c r="Y129" s="10"/>
    </row>
    <row r="130" spans="3:25" x14ac:dyDescent="0.15">
      <c r="C130" s="8"/>
      <c r="D130" s="8"/>
      <c r="E130" s="8"/>
      <c r="F130" s="9"/>
      <c r="G130" s="10"/>
      <c r="H130" s="10"/>
      <c r="I130" s="10"/>
      <c r="K130" s="8"/>
      <c r="L130" s="8"/>
      <c r="M130" s="8"/>
      <c r="N130" s="9"/>
      <c r="O130" s="10"/>
      <c r="P130" s="10"/>
      <c r="Q130" s="10"/>
      <c r="S130" s="8"/>
      <c r="T130" s="8"/>
      <c r="U130" s="8"/>
      <c r="V130" s="9"/>
      <c r="W130" s="10"/>
      <c r="X130" s="10"/>
      <c r="Y130" s="10"/>
    </row>
    <row r="131" spans="3:25" x14ac:dyDescent="0.15">
      <c r="C131" s="8"/>
      <c r="D131" s="8"/>
      <c r="E131" s="8"/>
      <c r="F131" s="9"/>
      <c r="G131" s="10"/>
      <c r="H131" s="10"/>
      <c r="I131" s="10"/>
      <c r="K131" s="8"/>
      <c r="L131" s="8"/>
      <c r="M131" s="8"/>
      <c r="N131" s="9"/>
      <c r="O131" s="10"/>
      <c r="P131" s="10"/>
      <c r="Q131" s="10"/>
      <c r="S131" s="8"/>
      <c r="T131" s="8"/>
      <c r="U131" s="8"/>
      <c r="V131" s="9"/>
      <c r="W131" s="10"/>
      <c r="X131" s="10"/>
      <c r="Y131" s="10"/>
    </row>
    <row r="132" spans="3:25" x14ac:dyDescent="0.15">
      <c r="C132" s="8"/>
      <c r="D132" s="8"/>
      <c r="E132" s="8"/>
      <c r="F132" s="9"/>
      <c r="G132" s="10"/>
      <c r="H132" s="10"/>
      <c r="I132" s="10"/>
      <c r="K132" s="8"/>
      <c r="L132" s="8"/>
      <c r="M132" s="8"/>
      <c r="N132" s="9"/>
      <c r="O132" s="10"/>
      <c r="P132" s="10"/>
      <c r="Q132" s="10"/>
      <c r="S132" s="8"/>
      <c r="T132" s="8"/>
      <c r="U132" s="8"/>
      <c r="V132" s="9"/>
      <c r="W132" s="10"/>
      <c r="X132" s="10"/>
      <c r="Y132" s="10"/>
    </row>
    <row r="133" spans="3:25" x14ac:dyDescent="0.15">
      <c r="C133" s="8"/>
      <c r="D133" s="8"/>
      <c r="E133" s="8"/>
      <c r="F133" s="9"/>
      <c r="G133" s="10"/>
      <c r="H133" s="10"/>
      <c r="I133" s="10"/>
      <c r="K133" s="8"/>
      <c r="L133" s="8"/>
      <c r="M133" s="8"/>
      <c r="N133" s="9"/>
      <c r="O133" s="10"/>
      <c r="P133" s="10"/>
      <c r="Q133" s="10"/>
      <c r="S133" s="8"/>
      <c r="T133" s="8"/>
      <c r="U133" s="8"/>
      <c r="V133" s="9"/>
      <c r="W133" s="10"/>
      <c r="X133" s="10"/>
      <c r="Y133" s="10"/>
    </row>
    <row r="134" spans="3:25" x14ac:dyDescent="0.15">
      <c r="C134" s="8"/>
      <c r="D134" s="8"/>
      <c r="E134" s="8"/>
      <c r="F134" s="9"/>
      <c r="G134" s="10"/>
      <c r="H134" s="10"/>
      <c r="I134" s="10"/>
      <c r="K134" s="8"/>
      <c r="L134" s="8"/>
      <c r="M134" s="8"/>
      <c r="N134" s="9"/>
      <c r="O134" s="10"/>
      <c r="P134" s="10"/>
      <c r="Q134" s="10"/>
      <c r="S134" s="8"/>
      <c r="T134" s="8"/>
      <c r="U134" s="8"/>
      <c r="V134" s="9"/>
      <c r="W134" s="10"/>
      <c r="X134" s="10"/>
      <c r="Y134" s="10"/>
    </row>
    <row r="135" spans="3:25" x14ac:dyDescent="0.15">
      <c r="C135" s="8"/>
      <c r="D135" s="8"/>
      <c r="E135" s="8"/>
      <c r="F135" s="9"/>
      <c r="G135" s="10"/>
      <c r="H135" s="10"/>
      <c r="I135" s="10"/>
      <c r="K135" s="8"/>
      <c r="L135" s="8"/>
      <c r="M135" s="8"/>
      <c r="N135" s="9"/>
      <c r="O135" s="10"/>
      <c r="P135" s="10"/>
      <c r="Q135" s="10"/>
      <c r="S135" s="8"/>
      <c r="T135" s="8"/>
      <c r="U135" s="8"/>
      <c r="V135" s="9"/>
      <c r="W135" s="10"/>
      <c r="X135" s="10"/>
      <c r="Y135" s="10"/>
    </row>
    <row r="136" spans="3:25" x14ac:dyDescent="0.15">
      <c r="C136" s="8"/>
      <c r="D136" s="8"/>
      <c r="E136" s="8"/>
      <c r="F136" s="9"/>
      <c r="G136" s="10"/>
      <c r="H136" s="10"/>
      <c r="I136" s="10"/>
      <c r="K136" s="8"/>
      <c r="L136" s="8"/>
      <c r="M136" s="8"/>
      <c r="N136" s="9"/>
      <c r="O136" s="10"/>
      <c r="P136" s="10"/>
      <c r="Q136" s="10"/>
      <c r="S136" s="8"/>
      <c r="T136" s="8"/>
      <c r="U136" s="8"/>
      <c r="V136" s="9"/>
      <c r="W136" s="10"/>
      <c r="X136" s="10"/>
      <c r="Y136" s="10"/>
    </row>
    <row r="137" spans="3:25" x14ac:dyDescent="0.15">
      <c r="C137" s="8"/>
      <c r="D137" s="8"/>
      <c r="E137" s="8"/>
      <c r="F137" s="9"/>
      <c r="G137" s="10"/>
      <c r="H137" s="10"/>
      <c r="I137" s="10"/>
      <c r="K137" s="8"/>
      <c r="L137" s="8"/>
      <c r="M137" s="8"/>
      <c r="N137" s="9"/>
      <c r="O137" s="10"/>
      <c r="P137" s="10"/>
      <c r="Q137" s="10"/>
      <c r="S137" s="8"/>
      <c r="T137" s="8"/>
      <c r="U137" s="8"/>
      <c r="V137" s="9"/>
      <c r="W137" s="10"/>
      <c r="X137" s="10"/>
      <c r="Y137" s="10"/>
    </row>
    <row r="138" spans="3:25" x14ac:dyDescent="0.15">
      <c r="C138" s="8"/>
      <c r="D138" s="8"/>
      <c r="E138" s="8"/>
      <c r="F138" s="9"/>
      <c r="G138" s="10"/>
      <c r="H138" s="10"/>
      <c r="I138" s="10"/>
      <c r="K138" s="8"/>
      <c r="L138" s="8"/>
      <c r="M138" s="8"/>
      <c r="N138" s="9"/>
      <c r="O138" s="10"/>
      <c r="P138" s="10"/>
      <c r="Q138" s="10"/>
      <c r="S138" s="8"/>
      <c r="T138" s="8"/>
      <c r="U138" s="8"/>
      <c r="V138" s="9"/>
      <c r="W138" s="10"/>
      <c r="X138" s="10"/>
      <c r="Y138" s="10"/>
    </row>
    <row r="139" spans="3:25" x14ac:dyDescent="0.15">
      <c r="C139" s="8"/>
      <c r="D139" s="8"/>
      <c r="E139" s="8"/>
      <c r="F139" s="9"/>
      <c r="G139" s="10"/>
      <c r="H139" s="10"/>
      <c r="I139" s="10"/>
      <c r="K139" s="8"/>
      <c r="L139" s="8"/>
      <c r="M139" s="8"/>
      <c r="N139" s="9"/>
      <c r="O139" s="10"/>
      <c r="P139" s="10"/>
      <c r="Q139" s="10"/>
      <c r="S139" s="8"/>
      <c r="T139" s="8"/>
      <c r="U139" s="8"/>
      <c r="V139" s="9"/>
      <c r="W139" s="10"/>
      <c r="X139" s="10"/>
      <c r="Y139" s="10"/>
    </row>
    <row r="140" spans="3:25" x14ac:dyDescent="0.15">
      <c r="C140" s="8"/>
      <c r="D140" s="8"/>
      <c r="E140" s="8"/>
      <c r="F140" s="9"/>
      <c r="G140" s="10"/>
      <c r="H140" s="10"/>
      <c r="I140" s="10"/>
      <c r="K140" s="8"/>
      <c r="L140" s="8"/>
      <c r="M140" s="8"/>
      <c r="N140" s="9"/>
      <c r="O140" s="10"/>
      <c r="P140" s="10"/>
      <c r="Q140" s="10"/>
      <c r="S140" s="8"/>
      <c r="T140" s="8"/>
      <c r="U140" s="8"/>
      <c r="V140" s="9"/>
      <c r="W140" s="10"/>
      <c r="X140" s="10"/>
      <c r="Y140" s="10"/>
    </row>
    <row r="141" spans="3:25" x14ac:dyDescent="0.15">
      <c r="C141" s="8"/>
      <c r="D141" s="8"/>
      <c r="E141" s="8"/>
      <c r="F141" s="9"/>
      <c r="G141" s="10"/>
      <c r="H141" s="10"/>
      <c r="I141" s="10"/>
      <c r="K141" s="8"/>
      <c r="L141" s="8"/>
      <c r="M141" s="8"/>
      <c r="N141" s="9"/>
      <c r="O141" s="10"/>
      <c r="P141" s="10"/>
      <c r="Q141" s="10"/>
      <c r="S141" s="8"/>
      <c r="T141" s="8"/>
      <c r="U141" s="8"/>
      <c r="V141" s="9"/>
      <c r="W141" s="10"/>
      <c r="X141" s="10"/>
      <c r="Y141" s="10"/>
    </row>
    <row r="142" spans="3:25" x14ac:dyDescent="0.15">
      <c r="C142" s="8"/>
      <c r="D142" s="8"/>
      <c r="E142" s="8"/>
      <c r="F142" s="9"/>
      <c r="G142" s="10"/>
      <c r="H142" s="10"/>
      <c r="I142" s="10"/>
      <c r="K142" s="8"/>
      <c r="L142" s="8"/>
      <c r="M142" s="8"/>
      <c r="N142" s="9"/>
      <c r="O142" s="10"/>
      <c r="P142" s="10"/>
      <c r="Q142" s="10"/>
      <c r="S142" s="8"/>
      <c r="T142" s="8"/>
      <c r="U142" s="8"/>
      <c r="V142" s="9"/>
      <c r="W142" s="10"/>
      <c r="X142" s="10"/>
      <c r="Y142" s="10"/>
    </row>
    <row r="143" spans="3:25" x14ac:dyDescent="0.15">
      <c r="C143" s="8"/>
      <c r="D143" s="8"/>
      <c r="E143" s="8"/>
      <c r="F143" s="9"/>
      <c r="G143" s="10"/>
      <c r="H143" s="10"/>
      <c r="I143" s="10"/>
      <c r="K143" s="8"/>
      <c r="L143" s="8"/>
      <c r="M143" s="8"/>
      <c r="N143" s="9"/>
      <c r="O143" s="10"/>
      <c r="P143" s="10"/>
      <c r="Q143" s="10"/>
      <c r="S143" s="8"/>
      <c r="T143" s="8"/>
      <c r="U143" s="8"/>
      <c r="V143" s="9"/>
      <c r="W143" s="10"/>
      <c r="X143" s="10"/>
      <c r="Y143" s="10"/>
    </row>
    <row r="144" spans="3:25" x14ac:dyDescent="0.15">
      <c r="C144" s="8"/>
      <c r="D144" s="8"/>
      <c r="E144" s="8"/>
      <c r="F144" s="9"/>
      <c r="G144" s="10"/>
      <c r="H144" s="10"/>
      <c r="I144" s="10"/>
      <c r="K144" s="8"/>
      <c r="L144" s="8"/>
      <c r="M144" s="8"/>
      <c r="N144" s="9"/>
      <c r="O144" s="10"/>
      <c r="P144" s="10"/>
      <c r="Q144" s="10"/>
      <c r="S144" s="8"/>
      <c r="T144" s="8"/>
      <c r="U144" s="8"/>
      <c r="V144" s="9"/>
      <c r="W144" s="10"/>
      <c r="X144" s="10"/>
      <c r="Y144" s="10"/>
    </row>
    <row r="145" spans="3:25" x14ac:dyDescent="0.15">
      <c r="C145" s="8"/>
      <c r="D145" s="8"/>
      <c r="E145" s="8"/>
      <c r="F145" s="9"/>
      <c r="G145" s="10"/>
      <c r="H145" s="10"/>
      <c r="I145" s="10"/>
      <c r="K145" s="8"/>
      <c r="L145" s="8"/>
      <c r="M145" s="8"/>
      <c r="N145" s="9"/>
      <c r="O145" s="10"/>
      <c r="P145" s="10"/>
      <c r="Q145" s="10"/>
      <c r="S145" s="8"/>
      <c r="T145" s="8"/>
      <c r="U145" s="8"/>
      <c r="V145" s="9"/>
      <c r="W145" s="10"/>
      <c r="X145" s="10"/>
      <c r="Y145" s="10"/>
    </row>
    <row r="146" spans="3:25" x14ac:dyDescent="0.15">
      <c r="C146" s="8"/>
      <c r="D146" s="8"/>
      <c r="E146" s="8"/>
      <c r="F146" s="9"/>
      <c r="G146" s="10"/>
      <c r="H146" s="10"/>
      <c r="I146" s="10"/>
      <c r="K146" s="8"/>
      <c r="L146" s="8"/>
      <c r="M146" s="8"/>
      <c r="N146" s="9"/>
      <c r="O146" s="10"/>
      <c r="P146" s="10"/>
      <c r="Q146" s="10"/>
      <c r="S146" s="8"/>
      <c r="T146" s="8"/>
      <c r="U146" s="8"/>
      <c r="V146" s="9"/>
      <c r="W146" s="10"/>
      <c r="X146" s="10"/>
      <c r="Y146" s="10"/>
    </row>
    <row r="147" spans="3:25" x14ac:dyDescent="0.15">
      <c r="C147" s="8"/>
      <c r="D147" s="8"/>
      <c r="E147" s="8"/>
      <c r="F147" s="9"/>
      <c r="G147" s="10"/>
      <c r="H147" s="10"/>
      <c r="I147" s="10"/>
      <c r="K147" s="8"/>
      <c r="L147" s="8"/>
      <c r="M147" s="8"/>
      <c r="N147" s="9"/>
      <c r="O147" s="10"/>
      <c r="P147" s="10"/>
      <c r="Q147" s="10"/>
      <c r="S147" s="8"/>
      <c r="T147" s="8"/>
      <c r="U147" s="8"/>
      <c r="V147" s="9"/>
      <c r="W147" s="10"/>
      <c r="X147" s="10"/>
      <c r="Y147" s="10"/>
    </row>
    <row r="148" spans="3:25" x14ac:dyDescent="0.15">
      <c r="C148" s="8"/>
      <c r="D148" s="8"/>
      <c r="E148" s="8"/>
      <c r="F148" s="9"/>
      <c r="G148" s="10"/>
      <c r="H148" s="10"/>
      <c r="I148" s="10"/>
      <c r="K148" s="8"/>
      <c r="L148" s="8"/>
      <c r="M148" s="8"/>
      <c r="N148" s="9"/>
      <c r="O148" s="10"/>
      <c r="P148" s="10"/>
      <c r="Q148" s="10"/>
      <c r="S148" s="8"/>
      <c r="T148" s="8"/>
      <c r="U148" s="8"/>
      <c r="V148" s="9"/>
      <c r="W148" s="10"/>
      <c r="X148" s="10"/>
      <c r="Y148" s="10"/>
    </row>
    <row r="149" spans="3:25" x14ac:dyDescent="0.15">
      <c r="C149" s="8"/>
      <c r="D149" s="8"/>
      <c r="E149" s="8"/>
      <c r="F149" s="9"/>
      <c r="G149" s="10"/>
      <c r="H149" s="10"/>
      <c r="I149" s="10"/>
      <c r="K149" s="8"/>
      <c r="L149" s="8"/>
      <c r="M149" s="8"/>
      <c r="N149" s="9"/>
      <c r="O149" s="10"/>
      <c r="P149" s="10"/>
      <c r="Q149" s="10"/>
      <c r="S149" s="8"/>
      <c r="T149" s="8"/>
      <c r="U149" s="8"/>
      <c r="V149" s="9"/>
      <c r="W149" s="10"/>
      <c r="X149" s="10"/>
      <c r="Y149" s="10"/>
    </row>
    <row r="150" spans="3:25" x14ac:dyDescent="0.15">
      <c r="C150" s="8"/>
      <c r="D150" s="8"/>
      <c r="E150" s="8"/>
      <c r="F150" s="9"/>
      <c r="G150" s="10"/>
      <c r="H150" s="10"/>
      <c r="I150" s="10"/>
      <c r="K150" s="8"/>
      <c r="L150" s="8"/>
      <c r="M150" s="8"/>
      <c r="N150" s="9"/>
      <c r="O150" s="10"/>
      <c r="P150" s="10"/>
      <c r="Q150" s="10"/>
      <c r="S150" s="8"/>
      <c r="T150" s="8"/>
      <c r="U150" s="8"/>
      <c r="V150" s="9"/>
      <c r="W150" s="10"/>
      <c r="X150" s="10"/>
      <c r="Y150" s="10"/>
    </row>
    <row r="151" spans="3:25" x14ac:dyDescent="0.15">
      <c r="C151" s="8"/>
      <c r="D151" s="8"/>
      <c r="E151" s="8"/>
      <c r="F151" s="9"/>
      <c r="G151" s="10"/>
      <c r="H151" s="10"/>
      <c r="I151" s="10"/>
      <c r="K151" s="8"/>
      <c r="L151" s="8"/>
      <c r="M151" s="8"/>
      <c r="N151" s="9"/>
      <c r="O151" s="10"/>
      <c r="P151" s="10"/>
      <c r="Q151" s="10"/>
      <c r="S151" s="8"/>
      <c r="T151" s="8"/>
      <c r="U151" s="8"/>
      <c r="V151" s="9"/>
      <c r="W151" s="10"/>
      <c r="X151" s="10"/>
      <c r="Y151" s="10"/>
    </row>
    <row r="152" spans="3:25" x14ac:dyDescent="0.15">
      <c r="C152" s="8"/>
      <c r="D152" s="8"/>
      <c r="E152" s="8"/>
      <c r="F152" s="9"/>
      <c r="G152" s="10"/>
      <c r="H152" s="10"/>
      <c r="I152" s="10"/>
      <c r="K152" s="8"/>
      <c r="L152" s="8"/>
      <c r="M152" s="8"/>
      <c r="N152" s="9"/>
      <c r="O152" s="10"/>
      <c r="P152" s="10"/>
      <c r="Q152" s="10"/>
      <c r="S152" s="8"/>
      <c r="T152" s="8"/>
      <c r="U152" s="8"/>
      <c r="V152" s="9"/>
      <c r="W152" s="10"/>
      <c r="X152" s="10"/>
      <c r="Y152" s="10"/>
    </row>
    <row r="153" spans="3:25" x14ac:dyDescent="0.15">
      <c r="C153" s="8"/>
      <c r="D153" s="8"/>
      <c r="E153" s="8"/>
      <c r="F153" s="9"/>
      <c r="G153" s="10"/>
      <c r="H153" s="10"/>
      <c r="I153" s="10"/>
      <c r="K153" s="8"/>
      <c r="L153" s="8"/>
      <c r="M153" s="8"/>
      <c r="N153" s="9"/>
      <c r="O153" s="10"/>
      <c r="P153" s="10"/>
      <c r="Q153" s="10"/>
      <c r="S153" s="8"/>
      <c r="T153" s="8"/>
      <c r="U153" s="8"/>
      <c r="V153" s="9"/>
      <c r="W153" s="10"/>
      <c r="X153" s="10"/>
      <c r="Y153" s="10"/>
    </row>
    <row r="154" spans="3:25" x14ac:dyDescent="0.15">
      <c r="C154" s="8"/>
      <c r="D154" s="8"/>
      <c r="E154" s="8"/>
      <c r="F154" s="9"/>
      <c r="G154" s="10"/>
      <c r="H154" s="10"/>
      <c r="I154" s="10"/>
      <c r="K154" s="8"/>
      <c r="L154" s="8"/>
      <c r="M154" s="8"/>
      <c r="N154" s="9"/>
      <c r="O154" s="10"/>
      <c r="P154" s="10"/>
      <c r="Q154" s="10"/>
      <c r="S154" s="8"/>
      <c r="T154" s="8"/>
      <c r="U154" s="8"/>
      <c r="V154" s="9"/>
      <c r="W154" s="10"/>
      <c r="X154" s="10"/>
      <c r="Y154" s="10"/>
    </row>
    <row r="155" spans="3:25" x14ac:dyDescent="0.15">
      <c r="C155" s="8"/>
      <c r="D155" s="8"/>
      <c r="E155" s="8"/>
      <c r="F155" s="9"/>
      <c r="G155" s="10"/>
      <c r="H155" s="10"/>
      <c r="I155" s="10"/>
      <c r="K155" s="8"/>
      <c r="L155" s="8"/>
      <c r="M155" s="8"/>
      <c r="N155" s="9"/>
      <c r="O155" s="10"/>
      <c r="P155" s="10"/>
      <c r="Q155" s="10"/>
      <c r="S155" s="8"/>
      <c r="T155" s="8"/>
      <c r="U155" s="8"/>
      <c r="V155" s="9"/>
      <c r="W155" s="10"/>
      <c r="X155" s="10"/>
      <c r="Y155" s="10"/>
    </row>
    <row r="156" spans="3:25" x14ac:dyDescent="0.15">
      <c r="C156" s="8"/>
      <c r="D156" s="8"/>
      <c r="E156" s="8"/>
      <c r="F156" s="9"/>
      <c r="G156" s="10"/>
      <c r="H156" s="10"/>
      <c r="I156" s="10"/>
      <c r="K156" s="8"/>
      <c r="L156" s="8"/>
      <c r="M156" s="8"/>
      <c r="N156" s="9"/>
      <c r="O156" s="10"/>
      <c r="P156" s="10"/>
      <c r="Q156" s="10"/>
      <c r="S156" s="8"/>
      <c r="T156" s="8"/>
      <c r="U156" s="8"/>
      <c r="V156" s="9"/>
      <c r="W156" s="10"/>
      <c r="X156" s="10"/>
      <c r="Y156" s="10"/>
    </row>
    <row r="157" spans="3:25" x14ac:dyDescent="0.15">
      <c r="C157" s="8"/>
      <c r="D157" s="8"/>
      <c r="E157" s="8"/>
      <c r="F157" s="9"/>
      <c r="G157" s="10"/>
      <c r="H157" s="10"/>
      <c r="I157" s="10"/>
      <c r="K157" s="8"/>
      <c r="L157" s="8"/>
      <c r="M157" s="8"/>
      <c r="N157" s="9"/>
      <c r="O157" s="10"/>
      <c r="P157" s="10"/>
      <c r="Q157" s="10"/>
      <c r="S157" s="8"/>
      <c r="T157" s="8"/>
      <c r="U157" s="8"/>
      <c r="V157" s="9"/>
      <c r="W157" s="10"/>
      <c r="X157" s="10"/>
      <c r="Y157" s="10"/>
    </row>
    <row r="158" spans="3:25" x14ac:dyDescent="0.15">
      <c r="C158" s="8"/>
      <c r="D158" s="8"/>
      <c r="E158" s="8"/>
      <c r="F158" s="9"/>
      <c r="G158" s="10"/>
      <c r="H158" s="10"/>
      <c r="I158" s="10"/>
      <c r="K158" s="8"/>
      <c r="L158" s="8"/>
      <c r="M158" s="8"/>
      <c r="N158" s="9"/>
      <c r="O158" s="10"/>
      <c r="P158" s="10"/>
      <c r="Q158" s="10"/>
      <c r="S158" s="8"/>
      <c r="T158" s="8"/>
      <c r="U158" s="8"/>
      <c r="V158" s="9"/>
      <c r="W158" s="10"/>
      <c r="X158" s="10"/>
      <c r="Y158" s="10"/>
    </row>
    <row r="159" spans="3:25" x14ac:dyDescent="0.15">
      <c r="C159" s="8"/>
      <c r="D159" s="8"/>
      <c r="E159" s="8"/>
      <c r="F159" s="9"/>
      <c r="G159" s="10"/>
      <c r="H159" s="10"/>
      <c r="I159" s="10"/>
      <c r="K159" s="8"/>
      <c r="L159" s="8"/>
      <c r="M159" s="8"/>
      <c r="N159" s="9"/>
      <c r="O159" s="10"/>
      <c r="P159" s="10"/>
      <c r="Q159" s="10"/>
      <c r="S159" s="8"/>
      <c r="T159" s="8"/>
      <c r="U159" s="8"/>
      <c r="V159" s="9"/>
      <c r="W159" s="10"/>
      <c r="X159" s="10"/>
      <c r="Y159" s="10"/>
    </row>
    <row r="160" spans="3:25" x14ac:dyDescent="0.15">
      <c r="C160" s="8"/>
      <c r="D160" s="8"/>
      <c r="E160" s="8"/>
      <c r="F160" s="9"/>
      <c r="G160" s="10"/>
      <c r="H160" s="10"/>
      <c r="I160" s="10"/>
      <c r="K160" s="8"/>
      <c r="L160" s="8"/>
      <c r="M160" s="8"/>
      <c r="N160" s="9"/>
      <c r="O160" s="10"/>
      <c r="P160" s="10"/>
      <c r="Q160" s="10"/>
      <c r="S160" s="8"/>
      <c r="T160" s="8"/>
      <c r="U160" s="8"/>
      <c r="V160" s="9"/>
      <c r="W160" s="10"/>
      <c r="X160" s="10"/>
      <c r="Y160" s="10"/>
    </row>
    <row r="161" spans="3:25" x14ac:dyDescent="0.15">
      <c r="C161" s="8"/>
      <c r="D161" s="8"/>
      <c r="E161" s="8"/>
      <c r="F161" s="9"/>
      <c r="G161" s="10"/>
      <c r="H161" s="10"/>
      <c r="I161" s="10"/>
      <c r="K161" s="8"/>
      <c r="L161" s="8"/>
      <c r="M161" s="8"/>
      <c r="N161" s="9"/>
      <c r="O161" s="10"/>
      <c r="P161" s="10"/>
      <c r="Q161" s="10"/>
      <c r="S161" s="8"/>
      <c r="T161" s="8"/>
      <c r="U161" s="8"/>
      <c r="V161" s="9"/>
      <c r="W161" s="10"/>
      <c r="X161" s="10"/>
      <c r="Y161" s="10"/>
    </row>
    <row r="162" spans="3:25" x14ac:dyDescent="0.15">
      <c r="C162" s="8"/>
      <c r="D162" s="8"/>
      <c r="E162" s="8"/>
      <c r="F162" s="9"/>
      <c r="G162" s="10"/>
      <c r="H162" s="10"/>
      <c r="I162" s="10"/>
      <c r="K162" s="8"/>
      <c r="L162" s="8"/>
      <c r="M162" s="8"/>
      <c r="N162" s="9"/>
      <c r="O162" s="10"/>
      <c r="P162" s="10"/>
      <c r="Q162" s="10"/>
      <c r="S162" s="8"/>
      <c r="T162" s="8"/>
      <c r="U162" s="8"/>
      <c r="V162" s="9"/>
      <c r="W162" s="10"/>
      <c r="X162" s="10"/>
      <c r="Y162" s="10"/>
    </row>
    <row r="163" spans="3:25" x14ac:dyDescent="0.15">
      <c r="C163" s="8"/>
      <c r="D163" s="8"/>
      <c r="E163" s="8"/>
      <c r="F163" s="9"/>
      <c r="G163" s="10"/>
      <c r="H163" s="10"/>
      <c r="I163" s="10"/>
      <c r="K163" s="8"/>
      <c r="L163" s="8"/>
      <c r="M163" s="8"/>
      <c r="N163" s="9"/>
      <c r="O163" s="10"/>
      <c r="P163" s="10"/>
      <c r="Q163" s="10"/>
      <c r="S163" s="8"/>
      <c r="T163" s="8"/>
      <c r="U163" s="8"/>
      <c r="V163" s="9"/>
      <c r="W163" s="10"/>
      <c r="X163" s="10"/>
      <c r="Y163" s="10"/>
    </row>
    <row r="164" spans="3:25" x14ac:dyDescent="0.15">
      <c r="C164" s="8"/>
      <c r="D164" s="8"/>
      <c r="E164" s="8"/>
      <c r="F164" s="9"/>
      <c r="G164" s="10"/>
      <c r="H164" s="10"/>
      <c r="I164" s="10"/>
      <c r="K164" s="8"/>
      <c r="L164" s="8"/>
      <c r="M164" s="8"/>
      <c r="N164" s="9"/>
      <c r="O164" s="10"/>
      <c r="P164" s="10"/>
      <c r="Q164" s="10"/>
      <c r="S164" s="8"/>
      <c r="T164" s="8"/>
      <c r="U164" s="8"/>
      <c r="V164" s="9"/>
      <c r="W164" s="10"/>
      <c r="X164" s="10"/>
      <c r="Y164" s="10"/>
    </row>
    <row r="165" spans="3:25" x14ac:dyDescent="0.15">
      <c r="C165" s="8"/>
      <c r="D165" s="8"/>
      <c r="E165" s="8"/>
      <c r="F165" s="9"/>
      <c r="G165" s="10"/>
      <c r="H165" s="10"/>
      <c r="I165" s="10"/>
      <c r="K165" s="8"/>
      <c r="L165" s="8"/>
      <c r="M165" s="8"/>
      <c r="N165" s="9"/>
      <c r="O165" s="10"/>
      <c r="P165" s="10"/>
      <c r="Q165" s="10"/>
      <c r="S165" s="8"/>
      <c r="T165" s="8"/>
      <c r="U165" s="8"/>
      <c r="V165" s="9"/>
      <c r="W165" s="10"/>
      <c r="X165" s="10"/>
      <c r="Y165" s="10"/>
    </row>
    <row r="166" spans="3:25" x14ac:dyDescent="0.15">
      <c r="C166" s="8"/>
      <c r="D166" s="8"/>
      <c r="E166" s="8"/>
      <c r="F166" s="9"/>
      <c r="G166" s="10"/>
      <c r="H166" s="10"/>
      <c r="I166" s="10"/>
      <c r="K166" s="8"/>
      <c r="L166" s="8"/>
      <c r="M166" s="8"/>
      <c r="N166" s="9"/>
      <c r="O166" s="10"/>
      <c r="P166" s="10"/>
      <c r="Q166" s="10"/>
      <c r="S166" s="8"/>
      <c r="T166" s="8"/>
      <c r="U166" s="8"/>
      <c r="V166" s="9"/>
      <c r="W166" s="10"/>
      <c r="X166" s="10"/>
      <c r="Y166" s="10"/>
    </row>
    <row r="167" spans="3:25" x14ac:dyDescent="0.15">
      <c r="C167" s="8"/>
      <c r="D167" s="8"/>
      <c r="E167" s="8"/>
      <c r="F167" s="9"/>
      <c r="G167" s="10"/>
      <c r="H167" s="10"/>
      <c r="I167" s="10"/>
      <c r="K167" s="8"/>
      <c r="L167" s="8"/>
      <c r="M167" s="8"/>
      <c r="N167" s="9"/>
      <c r="O167" s="10"/>
      <c r="P167" s="10"/>
      <c r="Q167" s="10"/>
      <c r="S167" s="8"/>
      <c r="T167" s="8"/>
      <c r="U167" s="8"/>
      <c r="V167" s="9"/>
      <c r="W167" s="10"/>
      <c r="X167" s="10"/>
      <c r="Y167" s="10"/>
    </row>
    <row r="168" spans="3:25" x14ac:dyDescent="0.15">
      <c r="C168" s="8"/>
      <c r="D168" s="8"/>
      <c r="E168" s="8"/>
      <c r="F168" s="9"/>
      <c r="G168" s="10"/>
      <c r="H168" s="10"/>
      <c r="I168" s="10"/>
      <c r="K168" s="8"/>
      <c r="L168" s="8"/>
      <c r="M168" s="8"/>
      <c r="N168" s="9"/>
      <c r="O168" s="10"/>
      <c r="P168" s="10"/>
      <c r="Q168" s="10"/>
      <c r="S168" s="8"/>
      <c r="T168" s="8"/>
      <c r="U168" s="8"/>
      <c r="V168" s="9"/>
      <c r="W168" s="10"/>
      <c r="X168" s="10"/>
      <c r="Y168" s="10"/>
    </row>
    <row r="169" spans="3:25" x14ac:dyDescent="0.15">
      <c r="C169" s="8"/>
      <c r="D169" s="8"/>
      <c r="E169" s="8"/>
      <c r="F169" s="9"/>
      <c r="G169" s="10"/>
      <c r="H169" s="10"/>
      <c r="I169" s="10"/>
      <c r="K169" s="8"/>
      <c r="L169" s="8"/>
      <c r="M169" s="8"/>
      <c r="N169" s="9"/>
      <c r="O169" s="10"/>
      <c r="P169" s="10"/>
      <c r="Q169" s="10"/>
      <c r="S169" s="8"/>
      <c r="T169" s="8"/>
      <c r="U169" s="8"/>
      <c r="V169" s="9"/>
      <c r="W169" s="10"/>
      <c r="X169" s="10"/>
      <c r="Y169" s="10"/>
    </row>
    <row r="170" spans="3:25" x14ac:dyDescent="0.15">
      <c r="C170" s="8"/>
      <c r="D170" s="8"/>
      <c r="E170" s="8"/>
      <c r="F170" s="9"/>
      <c r="G170" s="10"/>
      <c r="H170" s="10"/>
      <c r="I170" s="10"/>
      <c r="K170" s="8"/>
      <c r="L170" s="8"/>
      <c r="M170" s="8"/>
      <c r="N170" s="9"/>
      <c r="O170" s="10"/>
      <c r="P170" s="10"/>
      <c r="Q170" s="10"/>
      <c r="S170" s="8"/>
      <c r="T170" s="8"/>
      <c r="U170" s="8"/>
      <c r="V170" s="9"/>
      <c r="W170" s="10"/>
      <c r="X170" s="10"/>
      <c r="Y170" s="10"/>
    </row>
    <row r="171" spans="3:25" x14ac:dyDescent="0.15">
      <c r="C171" s="8"/>
      <c r="D171" s="8"/>
      <c r="E171" s="8"/>
      <c r="F171" s="9"/>
      <c r="G171" s="10"/>
      <c r="H171" s="10"/>
      <c r="I171" s="10"/>
      <c r="K171" s="8"/>
      <c r="L171" s="8"/>
      <c r="M171" s="8"/>
      <c r="N171" s="9"/>
      <c r="O171" s="10"/>
      <c r="P171" s="10"/>
      <c r="Q171" s="10"/>
      <c r="S171" s="8"/>
      <c r="T171" s="8"/>
      <c r="U171" s="8"/>
      <c r="V171" s="9"/>
      <c r="W171" s="10"/>
      <c r="X171" s="10"/>
      <c r="Y171" s="10"/>
    </row>
    <row r="172" spans="3:25" x14ac:dyDescent="0.15">
      <c r="C172" s="8"/>
      <c r="D172" s="8"/>
      <c r="E172" s="8"/>
      <c r="F172" s="9"/>
      <c r="G172" s="10"/>
      <c r="H172" s="10"/>
      <c r="I172" s="10"/>
      <c r="K172" s="8"/>
      <c r="L172" s="8"/>
      <c r="M172" s="8"/>
      <c r="N172" s="9"/>
      <c r="O172" s="10"/>
      <c r="P172" s="10"/>
      <c r="Q172" s="10"/>
      <c r="S172" s="8"/>
      <c r="T172" s="8"/>
      <c r="U172" s="8"/>
      <c r="V172" s="9"/>
      <c r="W172" s="10"/>
      <c r="X172" s="10"/>
      <c r="Y172" s="10"/>
    </row>
    <row r="173" spans="3:25" x14ac:dyDescent="0.15">
      <c r="C173" s="8"/>
      <c r="D173" s="8"/>
      <c r="E173" s="8"/>
      <c r="F173" s="9"/>
      <c r="G173" s="10"/>
      <c r="H173" s="10"/>
      <c r="I173" s="10"/>
      <c r="K173" s="8"/>
      <c r="L173" s="8"/>
      <c r="M173" s="8"/>
      <c r="N173" s="9"/>
      <c r="O173" s="10"/>
      <c r="P173" s="10"/>
      <c r="Q173" s="10"/>
      <c r="S173" s="8"/>
      <c r="T173" s="8"/>
      <c r="U173" s="8"/>
      <c r="V173" s="9"/>
      <c r="W173" s="10"/>
      <c r="X173" s="10"/>
      <c r="Y173" s="10"/>
    </row>
    <row r="174" spans="3:25" x14ac:dyDescent="0.15">
      <c r="C174" s="8"/>
      <c r="D174" s="8"/>
      <c r="E174" s="8"/>
      <c r="F174" s="9"/>
      <c r="G174" s="10"/>
      <c r="H174" s="10"/>
      <c r="I174" s="10"/>
      <c r="K174" s="8"/>
      <c r="L174" s="8"/>
      <c r="M174" s="8"/>
      <c r="N174" s="9"/>
      <c r="O174" s="10"/>
      <c r="P174" s="10"/>
      <c r="Q174" s="10"/>
      <c r="S174" s="8"/>
      <c r="T174" s="8"/>
      <c r="U174" s="8"/>
      <c r="V174" s="9"/>
      <c r="W174" s="10"/>
      <c r="X174" s="10"/>
      <c r="Y174" s="10"/>
    </row>
    <row r="175" spans="3:25" x14ac:dyDescent="0.15">
      <c r="C175" s="8"/>
      <c r="D175" s="8"/>
      <c r="E175" s="8"/>
      <c r="F175" s="9"/>
      <c r="G175" s="10"/>
      <c r="H175" s="10"/>
      <c r="I175" s="10"/>
      <c r="K175" s="8"/>
      <c r="L175" s="8"/>
      <c r="M175" s="8"/>
      <c r="N175" s="9"/>
      <c r="O175" s="10"/>
      <c r="P175" s="10"/>
      <c r="Q175" s="10"/>
      <c r="S175" s="8"/>
      <c r="T175" s="8"/>
      <c r="U175" s="8"/>
      <c r="V175" s="9"/>
      <c r="W175" s="10"/>
      <c r="X175" s="10"/>
      <c r="Y175" s="10"/>
    </row>
    <row r="176" spans="3:25" x14ac:dyDescent="0.15">
      <c r="C176" s="8"/>
      <c r="D176" s="8"/>
      <c r="E176" s="8"/>
      <c r="F176" s="9"/>
      <c r="G176" s="10"/>
      <c r="H176" s="10"/>
      <c r="I176" s="10"/>
      <c r="K176" s="8"/>
      <c r="L176" s="8"/>
      <c r="M176" s="8"/>
      <c r="N176" s="9"/>
      <c r="O176" s="10"/>
      <c r="P176" s="10"/>
      <c r="Q176" s="10"/>
      <c r="S176" s="8"/>
      <c r="T176" s="8"/>
      <c r="U176" s="8"/>
      <c r="V176" s="9"/>
      <c r="W176" s="10"/>
      <c r="X176" s="10"/>
      <c r="Y176" s="10"/>
    </row>
    <row r="177" spans="3:25" x14ac:dyDescent="0.15">
      <c r="C177" s="8"/>
      <c r="D177" s="8"/>
      <c r="E177" s="8"/>
      <c r="F177" s="9"/>
      <c r="G177" s="10"/>
      <c r="H177" s="10"/>
      <c r="I177" s="10"/>
      <c r="K177" s="8"/>
      <c r="L177" s="8"/>
      <c r="M177" s="8"/>
      <c r="N177" s="9"/>
      <c r="O177" s="10"/>
      <c r="P177" s="10"/>
      <c r="Q177" s="10"/>
      <c r="S177" s="8"/>
      <c r="T177" s="8"/>
      <c r="U177" s="8"/>
      <c r="V177" s="9"/>
      <c r="W177" s="10"/>
      <c r="X177" s="10"/>
      <c r="Y177" s="10"/>
    </row>
    <row r="178" spans="3:25" x14ac:dyDescent="0.15">
      <c r="C178" s="8"/>
      <c r="D178" s="8"/>
      <c r="E178" s="8"/>
      <c r="F178" s="9"/>
      <c r="G178" s="10"/>
      <c r="H178" s="10"/>
      <c r="I178" s="10"/>
      <c r="K178" s="8"/>
      <c r="L178" s="8"/>
      <c r="M178" s="8"/>
      <c r="N178" s="9"/>
      <c r="O178" s="10"/>
      <c r="P178" s="10"/>
      <c r="Q178" s="10"/>
      <c r="S178" s="8"/>
      <c r="T178" s="8"/>
      <c r="U178" s="8"/>
      <c r="V178" s="9"/>
      <c r="W178" s="10"/>
      <c r="X178" s="10"/>
      <c r="Y178" s="10"/>
    </row>
    <row r="179" spans="3:25" x14ac:dyDescent="0.15">
      <c r="C179" s="8"/>
      <c r="D179" s="8"/>
      <c r="E179" s="8"/>
      <c r="F179" s="9"/>
      <c r="G179" s="10"/>
      <c r="H179" s="10"/>
      <c r="I179" s="10"/>
      <c r="K179" s="8"/>
      <c r="L179" s="8"/>
      <c r="M179" s="8"/>
      <c r="N179" s="9"/>
      <c r="O179" s="10"/>
      <c r="P179" s="10"/>
      <c r="Q179" s="10"/>
      <c r="S179" s="8"/>
      <c r="T179" s="8"/>
      <c r="U179" s="8"/>
      <c r="V179" s="9"/>
      <c r="W179" s="10"/>
      <c r="X179" s="10"/>
      <c r="Y179" s="10"/>
    </row>
    <row r="180" spans="3:25" x14ac:dyDescent="0.15">
      <c r="C180" s="8"/>
      <c r="D180" s="8"/>
      <c r="E180" s="8"/>
      <c r="F180" s="9"/>
      <c r="G180" s="10"/>
      <c r="H180" s="10"/>
      <c r="I180" s="10"/>
      <c r="K180" s="8"/>
      <c r="L180" s="8"/>
      <c r="M180" s="8"/>
      <c r="N180" s="9"/>
      <c r="O180" s="10"/>
      <c r="P180" s="10"/>
      <c r="Q180" s="10"/>
      <c r="S180" s="8"/>
      <c r="T180" s="8"/>
      <c r="U180" s="8"/>
      <c r="V180" s="9"/>
      <c r="W180" s="10"/>
      <c r="X180" s="10"/>
      <c r="Y180" s="10"/>
    </row>
    <row r="181" spans="3:25" x14ac:dyDescent="0.15">
      <c r="C181" s="8"/>
      <c r="D181" s="8"/>
      <c r="E181" s="8"/>
      <c r="F181" s="9"/>
      <c r="G181" s="10"/>
      <c r="H181" s="10"/>
      <c r="I181" s="10"/>
      <c r="K181" s="8"/>
      <c r="L181" s="8"/>
      <c r="M181" s="8"/>
      <c r="N181" s="9"/>
      <c r="O181" s="10"/>
      <c r="P181" s="10"/>
      <c r="Q181" s="10"/>
      <c r="S181" s="8"/>
      <c r="T181" s="8"/>
      <c r="U181" s="8"/>
      <c r="V181" s="9"/>
      <c r="W181" s="10"/>
      <c r="X181" s="10"/>
      <c r="Y181" s="10"/>
    </row>
    <row r="182" spans="3:25" x14ac:dyDescent="0.15">
      <c r="C182" s="8"/>
      <c r="D182" s="8"/>
      <c r="E182" s="8"/>
      <c r="F182" s="9"/>
      <c r="G182" s="10"/>
      <c r="H182" s="10"/>
      <c r="I182" s="10"/>
      <c r="K182" s="8"/>
      <c r="L182" s="8"/>
      <c r="M182" s="8"/>
      <c r="N182" s="9"/>
      <c r="O182" s="10"/>
      <c r="P182" s="10"/>
      <c r="Q182" s="10"/>
      <c r="S182" s="8"/>
      <c r="T182" s="8"/>
      <c r="U182" s="8"/>
      <c r="V182" s="9"/>
      <c r="W182" s="10"/>
      <c r="X182" s="10"/>
      <c r="Y182" s="10"/>
    </row>
    <row r="183" spans="3:25" x14ac:dyDescent="0.15">
      <c r="C183" s="8"/>
      <c r="D183" s="8"/>
      <c r="E183" s="8"/>
      <c r="F183" s="9"/>
      <c r="G183" s="10"/>
      <c r="H183" s="10"/>
      <c r="I183" s="10"/>
      <c r="K183" s="8"/>
      <c r="L183" s="8"/>
      <c r="M183" s="8"/>
      <c r="N183" s="9"/>
      <c r="O183" s="10"/>
      <c r="P183" s="10"/>
      <c r="Q183" s="10"/>
      <c r="S183" s="8"/>
      <c r="T183" s="8"/>
      <c r="U183" s="8"/>
      <c r="V183" s="9"/>
      <c r="W183" s="10"/>
      <c r="X183" s="10"/>
      <c r="Y183" s="10"/>
    </row>
    <row r="184" spans="3:25" x14ac:dyDescent="0.15">
      <c r="C184" s="8"/>
      <c r="D184" s="8"/>
      <c r="E184" s="8"/>
      <c r="F184" s="9"/>
      <c r="G184" s="10"/>
      <c r="H184" s="10"/>
      <c r="I184" s="10"/>
      <c r="K184" s="8"/>
      <c r="L184" s="8"/>
      <c r="M184" s="8"/>
      <c r="N184" s="9"/>
      <c r="O184" s="10"/>
      <c r="P184" s="10"/>
      <c r="Q184" s="10"/>
      <c r="S184" s="8"/>
      <c r="T184" s="8"/>
      <c r="U184" s="8"/>
      <c r="V184" s="9"/>
      <c r="W184" s="10"/>
      <c r="X184" s="10"/>
      <c r="Y184" s="10"/>
    </row>
    <row r="185" spans="3:25" x14ac:dyDescent="0.15">
      <c r="C185" s="8"/>
      <c r="D185" s="8"/>
      <c r="E185" s="8"/>
      <c r="F185" s="9"/>
      <c r="G185" s="10"/>
      <c r="H185" s="10"/>
      <c r="I185" s="10"/>
      <c r="K185" s="8"/>
      <c r="L185" s="8"/>
      <c r="M185" s="8"/>
      <c r="N185" s="9"/>
      <c r="O185" s="10"/>
      <c r="P185" s="10"/>
      <c r="Q185" s="10"/>
      <c r="S185" s="8"/>
      <c r="T185" s="8"/>
      <c r="U185" s="8"/>
      <c r="V185" s="9"/>
      <c r="W185" s="10"/>
      <c r="X185" s="10"/>
      <c r="Y185" s="10"/>
    </row>
    <row r="186" spans="3:25" x14ac:dyDescent="0.15">
      <c r="C186" s="8"/>
      <c r="D186" s="8"/>
      <c r="E186" s="8"/>
      <c r="F186" s="9"/>
      <c r="G186" s="10"/>
      <c r="H186" s="10"/>
      <c r="I186" s="10"/>
      <c r="K186" s="8"/>
      <c r="L186" s="8"/>
      <c r="M186" s="8"/>
      <c r="N186" s="9"/>
      <c r="O186" s="10"/>
      <c r="P186" s="10"/>
      <c r="Q186" s="10"/>
      <c r="S186" s="8"/>
      <c r="T186" s="8"/>
      <c r="U186" s="8"/>
      <c r="V186" s="9"/>
      <c r="W186" s="10"/>
      <c r="X186" s="10"/>
      <c r="Y186" s="10"/>
    </row>
    <row r="187" spans="3:25" x14ac:dyDescent="0.15">
      <c r="C187" s="8"/>
      <c r="D187" s="8"/>
      <c r="E187" s="8"/>
      <c r="F187" s="9"/>
      <c r="G187" s="10"/>
      <c r="H187" s="10"/>
      <c r="I187" s="10"/>
      <c r="K187" s="8"/>
      <c r="L187" s="8"/>
      <c r="M187" s="8"/>
      <c r="N187" s="9"/>
      <c r="O187" s="10"/>
      <c r="P187" s="10"/>
      <c r="Q187" s="10"/>
      <c r="S187" s="8"/>
      <c r="T187" s="8"/>
      <c r="U187" s="8"/>
      <c r="V187" s="9"/>
      <c r="W187" s="10"/>
      <c r="X187" s="10"/>
      <c r="Y187" s="10"/>
    </row>
    <row r="188" spans="3:25" x14ac:dyDescent="0.15">
      <c r="C188" s="8"/>
      <c r="D188" s="8"/>
      <c r="E188" s="8"/>
      <c r="F188" s="9"/>
      <c r="G188" s="10"/>
      <c r="H188" s="10"/>
      <c r="I188" s="10"/>
      <c r="K188" s="8"/>
      <c r="L188" s="8"/>
      <c r="M188" s="8"/>
      <c r="N188" s="9"/>
      <c r="O188" s="10"/>
      <c r="P188" s="10"/>
      <c r="Q188" s="10"/>
      <c r="S188" s="8"/>
      <c r="T188" s="8"/>
      <c r="U188" s="8"/>
      <c r="V188" s="9"/>
      <c r="W188" s="10"/>
      <c r="X188" s="10"/>
      <c r="Y188" s="10"/>
    </row>
    <row r="189" spans="3:25" x14ac:dyDescent="0.15">
      <c r="C189" s="8"/>
      <c r="D189" s="8"/>
      <c r="E189" s="8"/>
      <c r="F189" s="9"/>
      <c r="G189" s="10"/>
      <c r="H189" s="10"/>
      <c r="I189" s="10"/>
      <c r="K189" s="8"/>
      <c r="L189" s="8"/>
      <c r="M189" s="8"/>
      <c r="N189" s="9"/>
      <c r="O189" s="10"/>
      <c r="P189" s="10"/>
      <c r="Q189" s="10"/>
      <c r="S189" s="8"/>
      <c r="T189" s="8"/>
      <c r="U189" s="8"/>
      <c r="V189" s="9"/>
      <c r="W189" s="10"/>
      <c r="X189" s="10"/>
      <c r="Y189" s="10"/>
    </row>
    <row r="190" spans="3:25" x14ac:dyDescent="0.15">
      <c r="C190" s="8"/>
      <c r="D190" s="8"/>
      <c r="E190" s="8"/>
      <c r="F190" s="9"/>
      <c r="G190" s="10"/>
      <c r="H190" s="10"/>
      <c r="I190" s="10"/>
      <c r="K190" s="8"/>
      <c r="L190" s="8"/>
      <c r="M190" s="8"/>
      <c r="N190" s="9"/>
      <c r="O190" s="10"/>
      <c r="P190" s="10"/>
      <c r="Q190" s="10"/>
      <c r="S190" s="8"/>
      <c r="T190" s="8"/>
      <c r="U190" s="8"/>
      <c r="V190" s="9"/>
      <c r="W190" s="10"/>
      <c r="X190" s="10"/>
      <c r="Y190" s="10"/>
    </row>
    <row r="191" spans="3:25" x14ac:dyDescent="0.15">
      <c r="C191" s="8"/>
      <c r="D191" s="8"/>
      <c r="E191" s="8"/>
      <c r="F191" s="9"/>
      <c r="G191" s="10"/>
      <c r="H191" s="10"/>
      <c r="I191" s="10"/>
      <c r="K191" s="8"/>
      <c r="L191" s="8"/>
      <c r="M191" s="8"/>
      <c r="N191" s="9"/>
      <c r="O191" s="10"/>
      <c r="P191" s="10"/>
      <c r="Q191" s="10"/>
      <c r="S191" s="8"/>
      <c r="T191" s="8"/>
      <c r="U191" s="8"/>
      <c r="V191" s="9"/>
      <c r="W191" s="10"/>
      <c r="X191" s="10"/>
      <c r="Y191" s="10"/>
    </row>
    <row r="192" spans="3:25" x14ac:dyDescent="0.15">
      <c r="C192" s="8"/>
      <c r="D192" s="8"/>
      <c r="E192" s="8"/>
      <c r="F192" s="9"/>
      <c r="G192" s="10"/>
      <c r="H192" s="10"/>
      <c r="I192" s="10"/>
      <c r="K192" s="8"/>
      <c r="L192" s="8"/>
      <c r="M192" s="8"/>
      <c r="N192" s="9"/>
      <c r="O192" s="10"/>
      <c r="P192" s="10"/>
      <c r="Q192" s="10"/>
      <c r="S192" s="8"/>
      <c r="T192" s="8"/>
      <c r="U192" s="8"/>
      <c r="V192" s="9"/>
      <c r="W192" s="10"/>
      <c r="X192" s="10"/>
      <c r="Y192" s="10"/>
    </row>
    <row r="193" spans="3:25" x14ac:dyDescent="0.15">
      <c r="C193" s="8"/>
      <c r="D193" s="8"/>
      <c r="E193" s="8"/>
      <c r="F193" s="9"/>
      <c r="G193" s="10"/>
      <c r="H193" s="10"/>
      <c r="I193" s="10"/>
      <c r="K193" s="8"/>
      <c r="L193" s="8"/>
      <c r="M193" s="8"/>
      <c r="N193" s="9"/>
      <c r="O193" s="10"/>
      <c r="P193" s="10"/>
      <c r="Q193" s="10"/>
      <c r="S193" s="8"/>
      <c r="T193" s="8"/>
      <c r="U193" s="8"/>
      <c r="V193" s="9"/>
      <c r="W193" s="10"/>
      <c r="X193" s="10"/>
      <c r="Y193" s="10"/>
    </row>
    <row r="194" spans="3:25" x14ac:dyDescent="0.15">
      <c r="C194" s="8"/>
      <c r="D194" s="8"/>
      <c r="E194" s="8"/>
      <c r="F194" s="9"/>
      <c r="G194" s="10"/>
      <c r="H194" s="10"/>
      <c r="I194" s="10"/>
      <c r="K194" s="8"/>
      <c r="L194" s="8"/>
      <c r="M194" s="8"/>
      <c r="N194" s="9"/>
      <c r="O194" s="10"/>
      <c r="P194" s="10"/>
      <c r="Q194" s="10"/>
      <c r="S194" s="8"/>
      <c r="T194" s="8"/>
      <c r="U194" s="8"/>
      <c r="V194" s="9"/>
      <c r="W194" s="10"/>
      <c r="X194" s="10"/>
      <c r="Y194" s="10"/>
    </row>
    <row r="195" spans="3:25" x14ac:dyDescent="0.15">
      <c r="C195" s="8"/>
      <c r="D195" s="8"/>
      <c r="E195" s="8"/>
      <c r="F195" s="9"/>
      <c r="G195" s="10"/>
      <c r="H195" s="10"/>
      <c r="I195" s="10"/>
      <c r="K195" s="8"/>
      <c r="L195" s="8"/>
      <c r="M195" s="8"/>
      <c r="N195" s="9"/>
      <c r="O195" s="10"/>
      <c r="P195" s="10"/>
      <c r="Q195" s="10"/>
      <c r="S195" s="8"/>
      <c r="T195" s="8"/>
      <c r="U195" s="8"/>
      <c r="V195" s="9"/>
      <c r="W195" s="10"/>
      <c r="X195" s="10"/>
      <c r="Y195" s="10"/>
    </row>
    <row r="196" spans="3:25" x14ac:dyDescent="0.15">
      <c r="C196" s="8"/>
      <c r="D196" s="8"/>
      <c r="E196" s="8"/>
      <c r="F196" s="9"/>
      <c r="G196" s="10"/>
      <c r="H196" s="10"/>
      <c r="I196" s="10"/>
      <c r="K196" s="8"/>
      <c r="L196" s="8"/>
      <c r="M196" s="8"/>
      <c r="N196" s="9"/>
      <c r="O196" s="10"/>
      <c r="P196" s="10"/>
      <c r="Q196" s="10"/>
      <c r="S196" s="8"/>
      <c r="T196" s="8"/>
      <c r="U196" s="8"/>
      <c r="V196" s="9"/>
      <c r="W196" s="10"/>
      <c r="X196" s="10"/>
      <c r="Y196" s="10"/>
    </row>
    <row r="197" spans="3:25" x14ac:dyDescent="0.15">
      <c r="C197" s="8"/>
      <c r="D197" s="8"/>
      <c r="E197" s="8"/>
      <c r="F197" s="9"/>
      <c r="G197" s="10"/>
      <c r="H197" s="10"/>
      <c r="I197" s="10"/>
      <c r="K197" s="8"/>
      <c r="L197" s="8"/>
      <c r="M197" s="8"/>
      <c r="N197" s="9"/>
      <c r="O197" s="10"/>
      <c r="P197" s="10"/>
      <c r="Q197" s="10"/>
      <c r="S197" s="8"/>
      <c r="T197" s="8"/>
      <c r="U197" s="8"/>
      <c r="V197" s="9"/>
      <c r="W197" s="10"/>
      <c r="X197" s="10"/>
      <c r="Y197" s="10"/>
    </row>
    <row r="198" spans="3:25" x14ac:dyDescent="0.15">
      <c r="C198" s="8"/>
      <c r="D198" s="8"/>
      <c r="E198" s="8"/>
      <c r="F198" s="9"/>
      <c r="G198" s="10"/>
      <c r="H198" s="10"/>
      <c r="I198" s="10"/>
      <c r="K198" s="8"/>
      <c r="L198" s="8"/>
      <c r="M198" s="8"/>
      <c r="N198" s="9"/>
      <c r="O198" s="10"/>
      <c r="P198" s="10"/>
      <c r="Q198" s="10"/>
      <c r="S198" s="8"/>
      <c r="T198" s="8"/>
      <c r="U198" s="8"/>
      <c r="V198" s="9"/>
      <c r="W198" s="10"/>
      <c r="X198" s="10"/>
      <c r="Y198" s="10"/>
    </row>
    <row r="199" spans="3:25" x14ac:dyDescent="0.15">
      <c r="C199" s="8"/>
      <c r="D199" s="8"/>
      <c r="E199" s="8"/>
      <c r="F199" s="9"/>
      <c r="G199" s="10"/>
      <c r="H199" s="10"/>
      <c r="I199" s="10"/>
      <c r="K199" s="8"/>
      <c r="L199" s="8"/>
      <c r="M199" s="8"/>
      <c r="N199" s="9"/>
      <c r="O199" s="10"/>
      <c r="P199" s="10"/>
      <c r="Q199" s="10"/>
      <c r="S199" s="8"/>
      <c r="T199" s="8"/>
      <c r="U199" s="8"/>
      <c r="V199" s="9"/>
      <c r="W199" s="10"/>
      <c r="X199" s="10"/>
      <c r="Y199" s="10"/>
    </row>
    <row r="200" spans="3:25" x14ac:dyDescent="0.15">
      <c r="C200" s="8"/>
      <c r="D200" s="8"/>
      <c r="E200" s="8"/>
      <c r="F200" s="9"/>
      <c r="G200" s="10"/>
      <c r="H200" s="10"/>
      <c r="I200" s="10"/>
      <c r="K200" s="8"/>
      <c r="L200" s="8"/>
      <c r="M200" s="8"/>
      <c r="N200" s="9"/>
      <c r="O200" s="10"/>
      <c r="P200" s="10"/>
      <c r="Q200" s="10"/>
      <c r="S200" s="8"/>
      <c r="T200" s="8"/>
      <c r="U200" s="8"/>
      <c r="V200" s="9"/>
      <c r="W200" s="10"/>
      <c r="X200" s="10"/>
      <c r="Y200" s="10"/>
    </row>
    <row r="201" spans="3:25" x14ac:dyDescent="0.15">
      <c r="C201" s="8"/>
      <c r="D201" s="8"/>
      <c r="E201" s="8"/>
      <c r="F201" s="9"/>
      <c r="G201" s="10"/>
      <c r="H201" s="10"/>
      <c r="I201" s="10"/>
      <c r="K201" s="8"/>
      <c r="L201" s="8"/>
      <c r="M201" s="8"/>
      <c r="N201" s="9"/>
      <c r="O201" s="10"/>
      <c r="P201" s="10"/>
      <c r="Q201" s="10"/>
      <c r="S201" s="8"/>
      <c r="T201" s="8"/>
      <c r="U201" s="8"/>
      <c r="V201" s="9"/>
      <c r="W201" s="10"/>
      <c r="X201" s="10"/>
      <c r="Y201" s="10"/>
    </row>
    <row r="202" spans="3:25" x14ac:dyDescent="0.15">
      <c r="C202" s="8"/>
      <c r="D202" s="8"/>
      <c r="E202" s="8"/>
      <c r="F202" s="9"/>
      <c r="G202" s="10"/>
      <c r="H202" s="10"/>
      <c r="I202" s="10"/>
      <c r="K202" s="8"/>
      <c r="L202" s="8"/>
      <c r="M202" s="8"/>
      <c r="N202" s="9"/>
      <c r="O202" s="10"/>
      <c r="P202" s="10"/>
      <c r="Q202" s="10"/>
      <c r="S202" s="8"/>
      <c r="T202" s="8"/>
      <c r="U202" s="8"/>
      <c r="V202" s="9"/>
      <c r="W202" s="10"/>
      <c r="X202" s="10"/>
      <c r="Y202" s="10"/>
    </row>
    <row r="203" spans="3:25" x14ac:dyDescent="0.15">
      <c r="C203" s="8"/>
      <c r="D203" s="8"/>
      <c r="E203" s="8"/>
      <c r="F203" s="9"/>
      <c r="G203" s="10"/>
      <c r="H203" s="10"/>
      <c r="I203" s="10"/>
      <c r="K203" s="8"/>
      <c r="L203" s="8"/>
      <c r="M203" s="8"/>
      <c r="N203" s="9"/>
      <c r="O203" s="10"/>
      <c r="P203" s="10"/>
      <c r="Q203" s="10"/>
      <c r="S203" s="8"/>
      <c r="T203" s="8"/>
      <c r="U203" s="8"/>
      <c r="V203" s="9"/>
      <c r="W203" s="10"/>
      <c r="X203" s="10"/>
      <c r="Y203" s="10"/>
    </row>
    <row r="204" spans="3:25" x14ac:dyDescent="0.15">
      <c r="C204" s="8"/>
      <c r="D204" s="8"/>
      <c r="E204" s="8"/>
      <c r="F204" s="9"/>
      <c r="G204" s="10"/>
      <c r="H204" s="10"/>
      <c r="I204" s="10"/>
      <c r="K204" s="8"/>
      <c r="L204" s="8"/>
      <c r="M204" s="8"/>
      <c r="N204" s="9"/>
      <c r="O204" s="10"/>
      <c r="P204" s="10"/>
      <c r="Q204" s="10"/>
      <c r="S204" s="8"/>
      <c r="T204" s="8"/>
      <c r="U204" s="8"/>
      <c r="V204" s="9"/>
      <c r="W204" s="10"/>
      <c r="X204" s="10"/>
      <c r="Y204" s="10"/>
    </row>
    <row r="205" spans="3:25" x14ac:dyDescent="0.15">
      <c r="C205" s="8"/>
      <c r="D205" s="8"/>
      <c r="E205" s="8"/>
      <c r="F205" s="9"/>
      <c r="G205" s="10"/>
      <c r="H205" s="10"/>
      <c r="I205" s="10"/>
      <c r="K205" s="8"/>
      <c r="L205" s="8"/>
      <c r="M205" s="8"/>
      <c r="N205" s="9"/>
      <c r="O205" s="10"/>
      <c r="P205" s="10"/>
      <c r="Q205" s="10"/>
      <c r="S205" s="8"/>
      <c r="T205" s="8"/>
      <c r="U205" s="8"/>
      <c r="V205" s="9"/>
      <c r="W205" s="10"/>
      <c r="X205" s="10"/>
      <c r="Y205" s="10"/>
    </row>
    <row r="206" spans="3:25" x14ac:dyDescent="0.15">
      <c r="C206" s="8"/>
      <c r="D206" s="8"/>
      <c r="E206" s="8"/>
      <c r="F206" s="9"/>
      <c r="G206" s="10"/>
      <c r="H206" s="10"/>
      <c r="I206" s="10"/>
      <c r="K206" s="8"/>
      <c r="L206" s="8"/>
      <c r="M206" s="8"/>
      <c r="N206" s="9"/>
      <c r="O206" s="10"/>
      <c r="P206" s="10"/>
      <c r="Q206" s="10"/>
      <c r="S206" s="8"/>
      <c r="T206" s="8"/>
      <c r="U206" s="8"/>
      <c r="V206" s="9"/>
      <c r="W206" s="10"/>
      <c r="X206" s="10"/>
      <c r="Y206" s="10"/>
    </row>
    <row r="207" spans="3:25" x14ac:dyDescent="0.15">
      <c r="C207" s="8"/>
      <c r="D207" s="8"/>
      <c r="E207" s="8"/>
      <c r="F207" s="9"/>
      <c r="G207" s="10"/>
      <c r="H207" s="10"/>
      <c r="I207" s="10"/>
      <c r="K207" s="8"/>
      <c r="L207" s="8"/>
      <c r="M207" s="8"/>
      <c r="N207" s="9"/>
      <c r="O207" s="10"/>
      <c r="P207" s="10"/>
      <c r="Q207" s="10"/>
      <c r="S207" s="8"/>
      <c r="T207" s="8"/>
      <c r="U207" s="8"/>
      <c r="V207" s="9"/>
      <c r="W207" s="10"/>
      <c r="X207" s="10"/>
      <c r="Y207" s="10"/>
    </row>
    <row r="208" spans="3:25" x14ac:dyDescent="0.15">
      <c r="C208" s="8"/>
      <c r="D208" s="8"/>
      <c r="E208" s="8"/>
      <c r="F208" s="9"/>
      <c r="G208" s="10"/>
      <c r="H208" s="10"/>
      <c r="I208" s="10"/>
      <c r="K208" s="8"/>
      <c r="L208" s="8"/>
      <c r="M208" s="8"/>
      <c r="N208" s="9"/>
      <c r="O208" s="10"/>
      <c r="P208" s="10"/>
      <c r="Q208" s="10"/>
      <c r="S208" s="8"/>
      <c r="T208" s="8"/>
      <c r="U208" s="8"/>
      <c r="V208" s="9"/>
      <c r="W208" s="10"/>
      <c r="X208" s="10"/>
      <c r="Y208" s="10"/>
    </row>
    <row r="209" spans="3:25" x14ac:dyDescent="0.15">
      <c r="C209" s="8"/>
      <c r="D209" s="8"/>
      <c r="E209" s="8"/>
      <c r="F209" s="9"/>
      <c r="G209" s="10"/>
      <c r="H209" s="10"/>
      <c r="I209" s="10"/>
      <c r="K209" s="8"/>
      <c r="L209" s="8"/>
      <c r="M209" s="8"/>
      <c r="N209" s="9"/>
      <c r="O209" s="10"/>
      <c r="P209" s="10"/>
      <c r="Q209" s="10"/>
      <c r="S209" s="8"/>
      <c r="T209" s="8"/>
      <c r="U209" s="8"/>
      <c r="V209" s="9"/>
      <c r="W209" s="10"/>
      <c r="X209" s="10"/>
      <c r="Y209" s="10"/>
    </row>
    <row r="210" spans="3:25" x14ac:dyDescent="0.15">
      <c r="C210" s="8"/>
      <c r="D210" s="8"/>
      <c r="E210" s="8"/>
      <c r="F210" s="9"/>
      <c r="G210" s="10"/>
      <c r="H210" s="10"/>
      <c r="I210" s="10"/>
      <c r="K210" s="8"/>
      <c r="L210" s="8"/>
      <c r="M210" s="8"/>
      <c r="N210" s="9"/>
      <c r="O210" s="10"/>
      <c r="P210" s="10"/>
      <c r="Q210" s="10"/>
      <c r="S210" s="8"/>
      <c r="T210" s="8"/>
      <c r="U210" s="8"/>
      <c r="V210" s="9"/>
      <c r="W210" s="10"/>
      <c r="X210" s="10"/>
      <c r="Y210" s="10"/>
    </row>
    <row r="211" spans="3:25" x14ac:dyDescent="0.15">
      <c r="C211" s="8"/>
      <c r="D211" s="8"/>
      <c r="E211" s="8"/>
      <c r="F211" s="9"/>
      <c r="G211" s="10"/>
      <c r="H211" s="10"/>
      <c r="I211" s="10"/>
      <c r="K211" s="8"/>
      <c r="L211" s="8"/>
      <c r="M211" s="8"/>
      <c r="N211" s="9"/>
      <c r="O211" s="10"/>
      <c r="P211" s="10"/>
      <c r="Q211" s="10"/>
      <c r="S211" s="8"/>
      <c r="T211" s="8"/>
      <c r="U211" s="8"/>
      <c r="V211" s="9"/>
      <c r="W211" s="10"/>
      <c r="X211" s="10"/>
      <c r="Y211" s="10"/>
    </row>
    <row r="212" spans="3:25" x14ac:dyDescent="0.15">
      <c r="C212" s="8"/>
      <c r="D212" s="8"/>
      <c r="E212" s="8"/>
      <c r="F212" s="9"/>
      <c r="G212" s="10"/>
      <c r="H212" s="10"/>
      <c r="I212" s="10"/>
      <c r="K212" s="8"/>
      <c r="L212" s="8"/>
      <c r="M212" s="8"/>
      <c r="N212" s="9"/>
      <c r="O212" s="10"/>
      <c r="P212" s="10"/>
      <c r="Q212" s="10"/>
      <c r="S212" s="8"/>
      <c r="T212" s="8"/>
      <c r="U212" s="8"/>
      <c r="V212" s="9"/>
      <c r="W212" s="10"/>
      <c r="X212" s="10"/>
      <c r="Y212" s="10"/>
    </row>
    <row r="213" spans="3:25" x14ac:dyDescent="0.15">
      <c r="C213" s="8"/>
      <c r="D213" s="8"/>
      <c r="E213" s="8"/>
      <c r="F213" s="9"/>
      <c r="G213" s="10"/>
      <c r="H213" s="10"/>
      <c r="I213" s="10"/>
      <c r="K213" s="8"/>
      <c r="L213" s="8"/>
      <c r="M213" s="8"/>
      <c r="N213" s="9"/>
      <c r="O213" s="10"/>
      <c r="P213" s="10"/>
      <c r="Q213" s="10"/>
      <c r="S213" s="8"/>
      <c r="T213" s="8"/>
      <c r="U213" s="8"/>
      <c r="V213" s="9"/>
      <c r="W213" s="10"/>
      <c r="X213" s="10"/>
      <c r="Y213" s="10"/>
    </row>
    <row r="214" spans="3:25" x14ac:dyDescent="0.15">
      <c r="C214" s="8"/>
      <c r="D214" s="8"/>
      <c r="E214" s="8"/>
      <c r="F214" s="9"/>
      <c r="G214" s="10"/>
      <c r="H214" s="10"/>
      <c r="I214" s="10"/>
      <c r="K214" s="8"/>
      <c r="L214" s="8"/>
      <c r="M214" s="8"/>
      <c r="N214" s="9"/>
      <c r="O214" s="10"/>
      <c r="P214" s="10"/>
      <c r="Q214" s="10"/>
      <c r="S214" s="8"/>
      <c r="T214" s="8"/>
      <c r="U214" s="8"/>
      <c r="V214" s="9"/>
      <c r="W214" s="10"/>
      <c r="X214" s="10"/>
      <c r="Y214" s="10"/>
    </row>
    <row r="215" spans="3:25" x14ac:dyDescent="0.15">
      <c r="C215" s="8"/>
      <c r="D215" s="8"/>
      <c r="E215" s="8"/>
      <c r="F215" s="9"/>
      <c r="G215" s="10"/>
      <c r="H215" s="10"/>
      <c r="I215" s="10"/>
      <c r="K215" s="8"/>
      <c r="L215" s="8"/>
      <c r="M215" s="8"/>
      <c r="N215" s="9"/>
      <c r="O215" s="10"/>
      <c r="P215" s="10"/>
      <c r="Q215" s="10"/>
      <c r="S215" s="8"/>
      <c r="T215" s="8"/>
      <c r="U215" s="8"/>
      <c r="V215" s="9"/>
      <c r="W215" s="10"/>
      <c r="X215" s="10"/>
      <c r="Y215" s="10"/>
    </row>
    <row r="216" spans="3:25" x14ac:dyDescent="0.15">
      <c r="C216" s="8"/>
      <c r="D216" s="8"/>
      <c r="E216" s="8"/>
      <c r="F216" s="9"/>
      <c r="G216" s="10"/>
      <c r="H216" s="10"/>
      <c r="I216" s="10"/>
      <c r="K216" s="8"/>
      <c r="L216" s="8"/>
      <c r="M216" s="8"/>
      <c r="N216" s="9"/>
      <c r="O216" s="10"/>
      <c r="P216" s="10"/>
      <c r="Q216" s="10"/>
      <c r="S216" s="8"/>
      <c r="T216" s="8"/>
      <c r="U216" s="8"/>
      <c r="V216" s="9"/>
      <c r="W216" s="10"/>
      <c r="X216" s="10"/>
      <c r="Y216" s="10"/>
    </row>
    <row r="217" spans="3:25" x14ac:dyDescent="0.15">
      <c r="C217" s="8"/>
      <c r="D217" s="8"/>
      <c r="E217" s="8"/>
      <c r="F217" s="9"/>
      <c r="G217" s="10"/>
      <c r="H217" s="10"/>
      <c r="I217" s="10"/>
      <c r="K217" s="8"/>
      <c r="L217" s="8"/>
      <c r="M217" s="8"/>
      <c r="N217" s="9"/>
      <c r="O217" s="10"/>
      <c r="P217" s="10"/>
      <c r="Q217" s="10"/>
      <c r="S217" s="8"/>
      <c r="T217" s="8"/>
      <c r="U217" s="8"/>
      <c r="V217" s="9"/>
      <c r="W217" s="10"/>
      <c r="X217" s="10"/>
      <c r="Y217" s="10"/>
    </row>
    <row r="218" spans="3:25" x14ac:dyDescent="0.15">
      <c r="C218" s="8"/>
      <c r="D218" s="8"/>
      <c r="E218" s="8"/>
      <c r="F218" s="9"/>
      <c r="G218" s="10"/>
      <c r="H218" s="10"/>
      <c r="I218" s="10"/>
      <c r="K218" s="8"/>
      <c r="L218" s="8"/>
      <c r="M218" s="8"/>
      <c r="N218" s="9"/>
      <c r="O218" s="10"/>
      <c r="P218" s="10"/>
      <c r="Q218" s="10"/>
      <c r="S218" s="8"/>
      <c r="T218" s="8"/>
      <c r="U218" s="8"/>
      <c r="V218" s="9"/>
      <c r="W218" s="10"/>
      <c r="X218" s="10"/>
      <c r="Y218" s="10"/>
    </row>
    <row r="219" spans="3:25" x14ac:dyDescent="0.15">
      <c r="C219" s="8"/>
      <c r="D219" s="8"/>
      <c r="E219" s="8"/>
      <c r="F219" s="9"/>
      <c r="G219" s="10"/>
      <c r="H219" s="10"/>
      <c r="I219" s="10"/>
      <c r="K219" s="8"/>
      <c r="L219" s="8"/>
      <c r="M219" s="8"/>
      <c r="N219" s="9"/>
      <c r="O219" s="10"/>
      <c r="P219" s="10"/>
      <c r="Q219" s="10"/>
      <c r="S219" s="8"/>
      <c r="T219" s="8"/>
      <c r="U219" s="8"/>
      <c r="V219" s="9"/>
      <c r="W219" s="10"/>
      <c r="X219" s="10"/>
      <c r="Y219" s="10"/>
    </row>
    <row r="220" spans="3:25" x14ac:dyDescent="0.15">
      <c r="C220" s="8"/>
      <c r="D220" s="8"/>
      <c r="E220" s="8"/>
      <c r="F220" s="9"/>
      <c r="G220" s="10"/>
      <c r="H220" s="10"/>
      <c r="I220" s="10"/>
      <c r="K220" s="8"/>
      <c r="L220" s="8"/>
      <c r="M220" s="8"/>
      <c r="N220" s="9"/>
      <c r="O220" s="10"/>
      <c r="P220" s="10"/>
      <c r="Q220" s="10"/>
      <c r="S220" s="8"/>
      <c r="T220" s="8"/>
      <c r="U220" s="8"/>
      <c r="V220" s="9"/>
      <c r="W220" s="10"/>
      <c r="X220" s="10"/>
      <c r="Y220" s="10"/>
    </row>
    <row r="221" spans="3:25" x14ac:dyDescent="0.15">
      <c r="C221" s="8"/>
      <c r="D221" s="8"/>
      <c r="E221" s="8"/>
      <c r="F221" s="9"/>
      <c r="G221" s="10"/>
      <c r="H221" s="10"/>
      <c r="I221" s="10"/>
      <c r="K221" s="8"/>
      <c r="L221" s="8"/>
      <c r="M221" s="8"/>
      <c r="N221" s="9"/>
      <c r="O221" s="10"/>
      <c r="P221" s="10"/>
      <c r="Q221" s="10"/>
      <c r="S221" s="8"/>
      <c r="T221" s="8"/>
      <c r="U221" s="8"/>
      <c r="V221" s="9"/>
      <c r="W221" s="10"/>
      <c r="X221" s="10"/>
      <c r="Y221" s="10"/>
    </row>
    <row r="222" spans="3:25" x14ac:dyDescent="0.15">
      <c r="C222" s="8"/>
      <c r="D222" s="8"/>
      <c r="E222" s="8"/>
      <c r="F222" s="9"/>
      <c r="G222" s="10"/>
      <c r="H222" s="10"/>
      <c r="I222" s="10"/>
      <c r="K222" s="8"/>
      <c r="L222" s="8"/>
      <c r="M222" s="8"/>
      <c r="N222" s="9"/>
      <c r="O222" s="10"/>
      <c r="P222" s="10"/>
      <c r="Q222" s="10"/>
      <c r="S222" s="8"/>
      <c r="T222" s="8"/>
      <c r="U222" s="8"/>
      <c r="V222" s="9"/>
      <c r="W222" s="10"/>
      <c r="X222" s="10"/>
      <c r="Y222" s="10"/>
    </row>
    <row r="223" spans="3:25" x14ac:dyDescent="0.15">
      <c r="C223" s="8"/>
      <c r="D223" s="8"/>
      <c r="E223" s="8"/>
      <c r="F223" s="9"/>
      <c r="G223" s="10"/>
      <c r="H223" s="10"/>
      <c r="I223" s="10"/>
      <c r="K223" s="8"/>
      <c r="L223" s="8"/>
      <c r="M223" s="8"/>
      <c r="N223" s="9"/>
      <c r="O223" s="10"/>
      <c r="P223" s="10"/>
      <c r="Q223" s="10"/>
      <c r="S223" s="8"/>
      <c r="T223" s="8"/>
      <c r="U223" s="8"/>
      <c r="V223" s="9"/>
      <c r="W223" s="10"/>
      <c r="X223" s="10"/>
      <c r="Y223" s="10"/>
    </row>
    <row r="224" spans="3:25" x14ac:dyDescent="0.15">
      <c r="C224" s="8"/>
      <c r="D224" s="8"/>
      <c r="E224" s="8"/>
      <c r="F224" s="9"/>
      <c r="G224" s="10"/>
      <c r="H224" s="10"/>
      <c r="I224" s="10"/>
      <c r="K224" s="8"/>
      <c r="L224" s="8"/>
      <c r="M224" s="8"/>
      <c r="N224" s="9"/>
      <c r="O224" s="10"/>
      <c r="P224" s="10"/>
      <c r="Q224" s="10"/>
      <c r="S224" s="8"/>
      <c r="T224" s="8"/>
      <c r="U224" s="8"/>
      <c r="V224" s="9"/>
      <c r="W224" s="10"/>
      <c r="X224" s="10"/>
      <c r="Y224" s="10"/>
    </row>
    <row r="225" spans="3:25" x14ac:dyDescent="0.15">
      <c r="C225" s="8"/>
      <c r="D225" s="8"/>
      <c r="E225" s="8"/>
      <c r="F225" s="9"/>
      <c r="G225" s="10"/>
      <c r="H225" s="10"/>
      <c r="I225" s="10"/>
      <c r="K225" s="8"/>
      <c r="L225" s="8"/>
      <c r="M225" s="8"/>
      <c r="N225" s="9"/>
      <c r="O225" s="10"/>
      <c r="P225" s="10"/>
      <c r="Q225" s="10"/>
      <c r="S225" s="8"/>
      <c r="T225" s="8"/>
      <c r="U225" s="8"/>
      <c r="V225" s="9"/>
      <c r="W225" s="10"/>
      <c r="X225" s="10"/>
      <c r="Y225" s="10"/>
    </row>
    <row r="226" spans="3:25" x14ac:dyDescent="0.15">
      <c r="C226" s="8"/>
      <c r="D226" s="8"/>
      <c r="E226" s="8"/>
      <c r="F226" s="9"/>
      <c r="G226" s="10"/>
      <c r="H226" s="10"/>
      <c r="I226" s="10"/>
      <c r="K226" s="8"/>
      <c r="L226" s="8"/>
      <c r="M226" s="8"/>
      <c r="N226" s="9"/>
      <c r="O226" s="10"/>
      <c r="P226" s="10"/>
      <c r="Q226" s="10"/>
      <c r="S226" s="8"/>
      <c r="T226" s="8"/>
      <c r="U226" s="8"/>
      <c r="V226" s="9"/>
      <c r="W226" s="10"/>
      <c r="X226" s="10"/>
      <c r="Y226" s="10"/>
    </row>
    <row r="227" spans="3:25" x14ac:dyDescent="0.15">
      <c r="C227" s="8"/>
      <c r="D227" s="8"/>
      <c r="E227" s="8"/>
      <c r="F227" s="9"/>
      <c r="G227" s="10"/>
      <c r="H227" s="10"/>
      <c r="I227" s="10"/>
      <c r="K227" s="8"/>
      <c r="L227" s="8"/>
      <c r="M227" s="8"/>
      <c r="N227" s="9"/>
      <c r="O227" s="10"/>
      <c r="P227" s="10"/>
      <c r="Q227" s="10"/>
      <c r="S227" s="8"/>
      <c r="T227" s="8"/>
      <c r="U227" s="8"/>
      <c r="V227" s="9"/>
      <c r="W227" s="10"/>
      <c r="X227" s="10"/>
      <c r="Y227" s="10"/>
    </row>
    <row r="228" spans="3:25" x14ac:dyDescent="0.15">
      <c r="C228" s="8"/>
      <c r="D228" s="8"/>
      <c r="E228" s="8"/>
      <c r="F228" s="9"/>
      <c r="G228" s="10"/>
      <c r="H228" s="10"/>
      <c r="I228" s="10"/>
      <c r="K228" s="8"/>
      <c r="L228" s="8"/>
      <c r="M228" s="8"/>
      <c r="N228" s="9"/>
      <c r="O228" s="10"/>
      <c r="P228" s="10"/>
      <c r="Q228" s="10"/>
      <c r="S228" s="8"/>
      <c r="T228" s="8"/>
      <c r="U228" s="8"/>
      <c r="V228" s="9"/>
      <c r="W228" s="10"/>
      <c r="X228" s="10"/>
      <c r="Y228" s="10"/>
    </row>
    <row r="229" spans="3:25" x14ac:dyDescent="0.15">
      <c r="C229" s="8"/>
      <c r="D229" s="8"/>
      <c r="E229" s="8"/>
      <c r="F229" s="9"/>
      <c r="G229" s="10"/>
      <c r="H229" s="10"/>
      <c r="I229" s="10"/>
      <c r="K229" s="8"/>
      <c r="L229" s="8"/>
      <c r="M229" s="8"/>
      <c r="N229" s="9"/>
      <c r="O229" s="10"/>
      <c r="P229" s="10"/>
      <c r="Q229" s="10"/>
      <c r="S229" s="8"/>
      <c r="T229" s="8"/>
      <c r="U229" s="8"/>
      <c r="V229" s="9"/>
      <c r="W229" s="10"/>
      <c r="X229" s="10"/>
      <c r="Y229" s="10"/>
    </row>
    <row r="230" spans="3:25" x14ac:dyDescent="0.15">
      <c r="C230" s="8"/>
      <c r="D230" s="8"/>
      <c r="E230" s="8"/>
      <c r="F230" s="9"/>
      <c r="G230" s="10"/>
      <c r="H230" s="10"/>
      <c r="I230" s="10"/>
      <c r="K230" s="8"/>
      <c r="L230" s="8"/>
      <c r="M230" s="8"/>
      <c r="N230" s="9"/>
      <c r="O230" s="10"/>
      <c r="P230" s="10"/>
      <c r="Q230" s="10"/>
      <c r="S230" s="8"/>
      <c r="T230" s="8"/>
      <c r="U230" s="8"/>
      <c r="V230" s="9"/>
      <c r="W230" s="10"/>
      <c r="X230" s="10"/>
      <c r="Y230" s="10"/>
    </row>
    <row r="231" spans="3:25" x14ac:dyDescent="0.15">
      <c r="C231" s="8"/>
      <c r="D231" s="8"/>
      <c r="E231" s="8"/>
      <c r="F231" s="9"/>
      <c r="G231" s="10"/>
      <c r="H231" s="10"/>
      <c r="I231" s="10"/>
      <c r="K231" s="8"/>
      <c r="L231" s="8"/>
      <c r="M231" s="8"/>
      <c r="N231" s="9"/>
      <c r="O231" s="10"/>
      <c r="P231" s="10"/>
      <c r="Q231" s="10"/>
      <c r="S231" s="8"/>
      <c r="T231" s="8"/>
      <c r="U231" s="8"/>
      <c r="V231" s="9"/>
      <c r="W231" s="10"/>
      <c r="X231" s="10"/>
      <c r="Y231" s="10"/>
    </row>
    <row r="232" spans="3:25" x14ac:dyDescent="0.15">
      <c r="C232" s="8"/>
      <c r="D232" s="8"/>
      <c r="E232" s="8"/>
      <c r="F232" s="9"/>
      <c r="G232" s="10"/>
      <c r="H232" s="10"/>
      <c r="I232" s="10"/>
      <c r="K232" s="8"/>
      <c r="L232" s="8"/>
      <c r="M232" s="8"/>
      <c r="N232" s="9"/>
      <c r="O232" s="10"/>
      <c r="P232" s="10"/>
      <c r="Q232" s="10"/>
      <c r="S232" s="8"/>
      <c r="T232" s="8"/>
      <c r="U232" s="8"/>
      <c r="V232" s="9"/>
      <c r="W232" s="10"/>
      <c r="X232" s="10"/>
      <c r="Y232" s="10"/>
    </row>
    <row r="233" spans="3:25" x14ac:dyDescent="0.15">
      <c r="C233" s="8"/>
      <c r="D233" s="8"/>
      <c r="E233" s="8"/>
      <c r="F233" s="9"/>
      <c r="G233" s="10"/>
      <c r="H233" s="10"/>
      <c r="I233" s="10"/>
      <c r="K233" s="8"/>
      <c r="L233" s="8"/>
      <c r="M233" s="8"/>
      <c r="N233" s="9"/>
      <c r="O233" s="10"/>
      <c r="P233" s="10"/>
      <c r="Q233" s="10"/>
      <c r="S233" s="8"/>
      <c r="T233" s="8"/>
      <c r="U233" s="8"/>
      <c r="V233" s="9"/>
      <c r="W233" s="10"/>
      <c r="X233" s="10"/>
      <c r="Y233" s="10"/>
    </row>
    <row r="234" spans="3:25" x14ac:dyDescent="0.15">
      <c r="C234" s="8"/>
      <c r="D234" s="8"/>
      <c r="E234" s="8"/>
      <c r="F234" s="9"/>
      <c r="G234" s="10"/>
      <c r="H234" s="10"/>
      <c r="I234" s="10"/>
      <c r="K234" s="8"/>
      <c r="L234" s="8"/>
      <c r="M234" s="8"/>
      <c r="N234" s="9"/>
      <c r="O234" s="10"/>
      <c r="P234" s="10"/>
      <c r="Q234" s="10"/>
      <c r="S234" s="8"/>
      <c r="T234" s="8"/>
      <c r="U234" s="8"/>
      <c r="V234" s="9"/>
      <c r="W234" s="10"/>
      <c r="X234" s="10"/>
      <c r="Y234" s="10"/>
    </row>
    <row r="235" spans="3:25" x14ac:dyDescent="0.15">
      <c r="C235" s="8"/>
      <c r="D235" s="8"/>
      <c r="E235" s="8"/>
      <c r="F235" s="9"/>
      <c r="G235" s="10"/>
      <c r="H235" s="10"/>
      <c r="I235" s="10"/>
      <c r="K235" s="8"/>
      <c r="L235" s="8"/>
      <c r="M235" s="8"/>
      <c r="N235" s="9"/>
      <c r="O235" s="10"/>
      <c r="P235" s="10"/>
      <c r="Q235" s="10"/>
      <c r="S235" s="8"/>
      <c r="T235" s="8"/>
      <c r="U235" s="8"/>
      <c r="V235" s="9"/>
      <c r="W235" s="10"/>
      <c r="X235" s="10"/>
      <c r="Y235" s="10"/>
    </row>
    <row r="236" spans="3:25" x14ac:dyDescent="0.15">
      <c r="C236" s="8"/>
      <c r="D236" s="8"/>
      <c r="E236" s="8"/>
      <c r="F236" s="9"/>
      <c r="G236" s="10"/>
      <c r="H236" s="10"/>
      <c r="I236" s="10"/>
      <c r="K236" s="8"/>
      <c r="L236" s="8"/>
      <c r="M236" s="8"/>
      <c r="N236" s="9"/>
      <c r="O236" s="10"/>
      <c r="P236" s="10"/>
      <c r="Q236" s="10"/>
      <c r="S236" s="8"/>
      <c r="T236" s="8"/>
      <c r="U236" s="8"/>
      <c r="V236" s="9"/>
      <c r="W236" s="10"/>
      <c r="X236" s="10"/>
      <c r="Y236" s="10"/>
    </row>
    <row r="237" spans="3:25" x14ac:dyDescent="0.15">
      <c r="C237" s="8"/>
      <c r="D237" s="8"/>
      <c r="E237" s="8"/>
      <c r="F237" s="9"/>
      <c r="G237" s="10"/>
      <c r="H237" s="10"/>
      <c r="I237" s="10"/>
      <c r="K237" s="8"/>
      <c r="L237" s="8"/>
      <c r="M237" s="8"/>
      <c r="N237" s="9"/>
      <c r="O237" s="10"/>
      <c r="P237" s="10"/>
      <c r="Q237" s="10"/>
      <c r="S237" s="8"/>
      <c r="T237" s="8"/>
      <c r="U237" s="8"/>
      <c r="V237" s="9"/>
      <c r="W237" s="10"/>
      <c r="X237" s="10"/>
      <c r="Y237" s="10"/>
    </row>
    <row r="238" spans="3:25" x14ac:dyDescent="0.15">
      <c r="C238" s="8"/>
      <c r="D238" s="8"/>
      <c r="E238" s="8"/>
      <c r="F238" s="9"/>
      <c r="G238" s="10"/>
      <c r="H238" s="10"/>
      <c r="I238" s="10"/>
      <c r="K238" s="8"/>
      <c r="L238" s="8"/>
      <c r="M238" s="8"/>
      <c r="N238" s="9"/>
      <c r="O238" s="10"/>
      <c r="P238" s="10"/>
      <c r="Q238" s="10"/>
      <c r="S238" s="8"/>
      <c r="T238" s="8"/>
      <c r="U238" s="8"/>
      <c r="V238" s="9"/>
      <c r="W238" s="10"/>
      <c r="X238" s="10"/>
      <c r="Y238" s="10"/>
    </row>
    <row r="239" spans="3:25" x14ac:dyDescent="0.15">
      <c r="C239" s="8"/>
      <c r="D239" s="8"/>
      <c r="E239" s="8"/>
      <c r="F239" s="9"/>
      <c r="G239" s="10"/>
      <c r="H239" s="10"/>
      <c r="I239" s="10"/>
      <c r="K239" s="8"/>
      <c r="L239" s="8"/>
      <c r="M239" s="8"/>
      <c r="N239" s="9"/>
      <c r="O239" s="10"/>
      <c r="P239" s="10"/>
      <c r="Q239" s="10"/>
      <c r="S239" s="8"/>
      <c r="T239" s="8"/>
      <c r="U239" s="8"/>
      <c r="V239" s="9"/>
      <c r="W239" s="10"/>
      <c r="X239" s="10"/>
      <c r="Y239" s="10"/>
    </row>
    <row r="240" spans="3:25" x14ac:dyDescent="0.15">
      <c r="C240" s="8"/>
      <c r="D240" s="8"/>
      <c r="E240" s="8"/>
      <c r="F240" s="9"/>
      <c r="G240" s="10"/>
      <c r="H240" s="10"/>
      <c r="I240" s="10"/>
      <c r="K240" s="8"/>
      <c r="L240" s="8"/>
      <c r="M240" s="8"/>
      <c r="N240" s="9"/>
      <c r="O240" s="10"/>
      <c r="P240" s="10"/>
      <c r="Q240" s="10"/>
      <c r="S240" s="8"/>
      <c r="T240" s="8"/>
      <c r="U240" s="8"/>
      <c r="V240" s="9"/>
      <c r="W240" s="10"/>
      <c r="X240" s="10"/>
      <c r="Y240" s="10"/>
    </row>
    <row r="241" spans="3:25" x14ac:dyDescent="0.15">
      <c r="C241" s="8"/>
      <c r="D241" s="8"/>
      <c r="E241" s="8"/>
      <c r="F241" s="9"/>
      <c r="G241" s="10"/>
      <c r="H241" s="10"/>
      <c r="I241" s="10"/>
      <c r="K241" s="8"/>
      <c r="L241" s="8"/>
      <c r="M241" s="8"/>
      <c r="N241" s="9"/>
      <c r="O241" s="10"/>
      <c r="P241" s="10"/>
      <c r="Q241" s="10"/>
      <c r="S241" s="8"/>
      <c r="T241" s="8"/>
      <c r="U241" s="8"/>
      <c r="V241" s="9"/>
      <c r="W241" s="10"/>
      <c r="X241" s="10"/>
      <c r="Y241" s="10"/>
    </row>
    <row r="242" spans="3:25" x14ac:dyDescent="0.15">
      <c r="C242" s="8"/>
      <c r="D242" s="8"/>
      <c r="E242" s="8"/>
      <c r="F242" s="9"/>
      <c r="G242" s="10"/>
      <c r="H242" s="10"/>
      <c r="I242" s="10"/>
      <c r="K242" s="8"/>
      <c r="L242" s="8"/>
      <c r="M242" s="8"/>
      <c r="N242" s="9"/>
      <c r="O242" s="10"/>
      <c r="P242" s="10"/>
      <c r="Q242" s="10"/>
      <c r="S242" s="8"/>
      <c r="T242" s="8"/>
      <c r="U242" s="8"/>
      <c r="V242" s="9"/>
      <c r="W242" s="10"/>
      <c r="X242" s="10"/>
      <c r="Y242" s="10"/>
    </row>
    <row r="243" spans="3:25" x14ac:dyDescent="0.15">
      <c r="C243" s="8"/>
      <c r="D243" s="8"/>
      <c r="E243" s="8"/>
      <c r="F243" s="9"/>
      <c r="G243" s="10"/>
      <c r="H243" s="10"/>
      <c r="I243" s="10"/>
      <c r="K243" s="8"/>
      <c r="L243" s="8"/>
      <c r="M243" s="8"/>
      <c r="N243" s="9"/>
      <c r="O243" s="10"/>
      <c r="P243" s="10"/>
      <c r="Q243" s="10"/>
      <c r="S243" s="8"/>
      <c r="T243" s="8"/>
      <c r="U243" s="8"/>
      <c r="V243" s="9"/>
      <c r="W243" s="10"/>
      <c r="X243" s="10"/>
      <c r="Y243" s="10"/>
    </row>
    <row r="244" spans="3:25" x14ac:dyDescent="0.15">
      <c r="C244" s="8"/>
      <c r="D244" s="8"/>
      <c r="E244" s="8"/>
      <c r="F244" s="9"/>
      <c r="G244" s="10"/>
      <c r="H244" s="10"/>
      <c r="I244" s="10"/>
      <c r="K244" s="8"/>
      <c r="L244" s="8"/>
      <c r="M244" s="8"/>
      <c r="N244" s="9"/>
      <c r="O244" s="10"/>
      <c r="P244" s="10"/>
      <c r="Q244" s="10"/>
      <c r="S244" s="8"/>
      <c r="T244" s="8"/>
      <c r="U244" s="8"/>
      <c r="V244" s="9"/>
      <c r="W244" s="10"/>
      <c r="X244" s="10"/>
      <c r="Y244" s="10"/>
    </row>
    <row r="245" spans="3:25" x14ac:dyDescent="0.15">
      <c r="C245" s="8"/>
      <c r="D245" s="8"/>
      <c r="E245" s="8"/>
      <c r="F245" s="9"/>
      <c r="G245" s="10"/>
      <c r="H245" s="10"/>
      <c r="I245" s="10"/>
      <c r="K245" s="8"/>
      <c r="L245" s="8"/>
      <c r="M245" s="8"/>
      <c r="N245" s="9"/>
      <c r="O245" s="10"/>
      <c r="P245" s="10"/>
      <c r="Q245" s="10"/>
      <c r="S245" s="8"/>
      <c r="T245" s="8"/>
      <c r="U245" s="8"/>
      <c r="V245" s="9"/>
      <c r="W245" s="10"/>
      <c r="X245" s="10"/>
      <c r="Y245" s="10"/>
    </row>
    <row r="246" spans="3:25" x14ac:dyDescent="0.15">
      <c r="C246" s="8"/>
      <c r="D246" s="8"/>
      <c r="E246" s="8"/>
      <c r="F246" s="9"/>
      <c r="G246" s="10"/>
      <c r="H246" s="10"/>
      <c r="I246" s="10"/>
      <c r="K246" s="8"/>
      <c r="L246" s="8"/>
      <c r="M246" s="8"/>
      <c r="N246" s="9"/>
      <c r="O246" s="10"/>
      <c r="P246" s="10"/>
      <c r="Q246" s="10"/>
      <c r="S246" s="8"/>
      <c r="T246" s="8"/>
      <c r="U246" s="8"/>
      <c r="V246" s="9"/>
      <c r="W246" s="10"/>
      <c r="X246" s="10"/>
      <c r="Y246" s="10"/>
    </row>
    <row r="247" spans="3:25" x14ac:dyDescent="0.15">
      <c r="C247" s="8"/>
      <c r="D247" s="8"/>
      <c r="E247" s="8"/>
      <c r="F247" s="9"/>
      <c r="G247" s="10"/>
      <c r="H247" s="10"/>
      <c r="I247" s="10"/>
      <c r="K247" s="8"/>
      <c r="L247" s="8"/>
      <c r="M247" s="8"/>
      <c r="N247" s="9"/>
      <c r="O247" s="10"/>
      <c r="P247" s="10"/>
      <c r="Q247" s="10"/>
      <c r="S247" s="8"/>
      <c r="T247" s="8"/>
      <c r="U247" s="8"/>
      <c r="V247" s="9"/>
      <c r="W247" s="10"/>
      <c r="X247" s="10"/>
      <c r="Y247" s="10"/>
    </row>
    <row r="248" spans="3:25" x14ac:dyDescent="0.15">
      <c r="C248" s="8"/>
      <c r="D248" s="8"/>
      <c r="E248" s="8"/>
      <c r="F248" s="9"/>
      <c r="G248" s="10"/>
      <c r="H248" s="10"/>
      <c r="I248" s="10"/>
      <c r="K248" s="8"/>
      <c r="L248" s="8"/>
      <c r="M248" s="8"/>
      <c r="N248" s="9"/>
      <c r="O248" s="10"/>
      <c r="P248" s="10"/>
      <c r="Q248" s="10"/>
      <c r="S248" s="8"/>
      <c r="T248" s="8"/>
      <c r="U248" s="8"/>
      <c r="V248" s="9"/>
      <c r="W248" s="10"/>
      <c r="X248" s="10"/>
      <c r="Y248" s="10"/>
    </row>
    <row r="249" spans="3:25" x14ac:dyDescent="0.15">
      <c r="C249" s="8"/>
      <c r="D249" s="8"/>
      <c r="E249" s="8"/>
      <c r="F249" s="9"/>
      <c r="G249" s="10"/>
      <c r="H249" s="10"/>
      <c r="I249" s="10"/>
      <c r="K249" s="8"/>
      <c r="L249" s="8"/>
      <c r="M249" s="8"/>
      <c r="N249" s="9"/>
      <c r="O249" s="10"/>
      <c r="P249" s="10"/>
      <c r="Q249" s="10"/>
      <c r="S249" s="8"/>
      <c r="T249" s="8"/>
      <c r="U249" s="8"/>
      <c r="V249" s="9"/>
      <c r="W249" s="10"/>
      <c r="X249" s="10"/>
      <c r="Y249" s="10"/>
    </row>
    <row r="250" spans="3:25" x14ac:dyDescent="0.15">
      <c r="C250" s="8"/>
      <c r="D250" s="8"/>
      <c r="E250" s="8"/>
      <c r="F250" s="9"/>
      <c r="G250" s="10"/>
      <c r="H250" s="10"/>
      <c r="I250" s="10"/>
      <c r="K250" s="8"/>
      <c r="L250" s="8"/>
      <c r="M250" s="8"/>
      <c r="N250" s="9"/>
      <c r="O250" s="10"/>
      <c r="P250" s="10"/>
      <c r="Q250" s="10"/>
      <c r="S250" s="8"/>
      <c r="T250" s="8"/>
      <c r="U250" s="8"/>
      <c r="V250" s="9"/>
      <c r="W250" s="10"/>
      <c r="X250" s="10"/>
      <c r="Y250" s="10"/>
    </row>
    <row r="251" spans="3:25" x14ac:dyDescent="0.15">
      <c r="C251" s="8"/>
      <c r="D251" s="8"/>
      <c r="E251" s="8"/>
      <c r="F251" s="9"/>
      <c r="G251" s="10"/>
      <c r="H251" s="10"/>
      <c r="I251" s="10"/>
      <c r="K251" s="8"/>
      <c r="L251" s="8"/>
      <c r="M251" s="8"/>
      <c r="N251" s="9"/>
      <c r="O251" s="10"/>
      <c r="P251" s="10"/>
      <c r="Q251" s="10"/>
      <c r="S251" s="8"/>
      <c r="T251" s="8"/>
      <c r="U251" s="8"/>
      <c r="V251" s="9"/>
      <c r="W251" s="10"/>
      <c r="X251" s="10"/>
      <c r="Y251" s="10"/>
    </row>
    <row r="252" spans="3:25" x14ac:dyDescent="0.15">
      <c r="C252" s="8"/>
      <c r="D252" s="8"/>
      <c r="E252" s="8"/>
      <c r="F252" s="9"/>
      <c r="G252" s="10"/>
      <c r="H252" s="10"/>
      <c r="I252" s="10"/>
      <c r="K252" s="8"/>
      <c r="L252" s="8"/>
      <c r="M252" s="8"/>
      <c r="N252" s="9"/>
      <c r="O252" s="10"/>
      <c r="P252" s="10"/>
      <c r="Q252" s="10"/>
      <c r="S252" s="8"/>
      <c r="T252" s="8"/>
      <c r="U252" s="8"/>
      <c r="V252" s="9"/>
      <c r="W252" s="10"/>
      <c r="X252" s="10"/>
      <c r="Y252" s="10"/>
    </row>
    <row r="253" spans="3:25" x14ac:dyDescent="0.15">
      <c r="C253" s="8"/>
      <c r="D253" s="8"/>
      <c r="E253" s="8"/>
      <c r="F253" s="9"/>
      <c r="G253" s="10"/>
      <c r="H253" s="10"/>
      <c r="I253" s="10"/>
      <c r="K253" s="8"/>
      <c r="L253" s="8"/>
      <c r="M253" s="8"/>
      <c r="N253" s="9"/>
      <c r="O253" s="10"/>
      <c r="P253" s="10"/>
      <c r="Q253" s="10"/>
      <c r="S253" s="8"/>
      <c r="T253" s="8"/>
      <c r="U253" s="8"/>
      <c r="V253" s="9"/>
      <c r="W253" s="10"/>
      <c r="X253" s="10"/>
      <c r="Y253" s="10"/>
    </row>
    <row r="254" spans="3:25" x14ac:dyDescent="0.15">
      <c r="C254" s="8"/>
      <c r="D254" s="8"/>
      <c r="E254" s="8"/>
      <c r="F254" s="9"/>
      <c r="G254" s="10"/>
      <c r="H254" s="10"/>
      <c r="I254" s="10"/>
      <c r="K254" s="8"/>
      <c r="L254" s="8"/>
      <c r="M254" s="8"/>
      <c r="N254" s="9"/>
      <c r="O254" s="10"/>
      <c r="P254" s="10"/>
      <c r="Q254" s="10"/>
      <c r="S254" s="8"/>
      <c r="T254" s="8"/>
      <c r="U254" s="8"/>
      <c r="V254" s="9"/>
      <c r="W254" s="10"/>
      <c r="X254" s="10"/>
      <c r="Y254" s="10"/>
    </row>
    <row r="255" spans="3:25" x14ac:dyDescent="0.15">
      <c r="C255" s="8"/>
      <c r="D255" s="8"/>
      <c r="E255" s="8"/>
      <c r="F255" s="9"/>
      <c r="G255" s="10"/>
      <c r="H255" s="10"/>
      <c r="I255" s="10"/>
      <c r="K255" s="8"/>
      <c r="L255" s="8"/>
      <c r="M255" s="8"/>
      <c r="N255" s="9"/>
      <c r="O255" s="10"/>
      <c r="P255" s="10"/>
      <c r="Q255" s="10"/>
      <c r="S255" s="8"/>
      <c r="T255" s="8"/>
      <c r="U255" s="8"/>
      <c r="V255" s="9"/>
      <c r="W255" s="10"/>
      <c r="X255" s="10"/>
      <c r="Y255" s="10"/>
    </row>
    <row r="256" spans="3:25" x14ac:dyDescent="0.15">
      <c r="C256" s="8"/>
      <c r="D256" s="8"/>
      <c r="E256" s="8"/>
      <c r="F256" s="9"/>
      <c r="G256" s="10"/>
      <c r="H256" s="10"/>
      <c r="I256" s="10"/>
      <c r="K256" s="8"/>
      <c r="L256" s="8"/>
      <c r="M256" s="8"/>
      <c r="N256" s="9"/>
      <c r="O256" s="10"/>
      <c r="P256" s="10"/>
      <c r="Q256" s="10"/>
      <c r="S256" s="8"/>
      <c r="T256" s="8"/>
      <c r="U256" s="8"/>
      <c r="V256" s="9"/>
      <c r="W256" s="10"/>
      <c r="X256" s="10"/>
      <c r="Y256" s="10"/>
    </row>
    <row r="257" spans="3:25" x14ac:dyDescent="0.15">
      <c r="C257" s="8"/>
      <c r="D257" s="8"/>
      <c r="E257" s="8"/>
      <c r="F257" s="9"/>
      <c r="G257" s="10"/>
      <c r="H257" s="10"/>
      <c r="I257" s="10"/>
      <c r="K257" s="8"/>
      <c r="L257" s="8"/>
      <c r="M257" s="8"/>
      <c r="N257" s="9"/>
      <c r="O257" s="10"/>
      <c r="P257" s="10"/>
      <c r="Q257" s="10"/>
      <c r="S257" s="8"/>
      <c r="T257" s="8"/>
      <c r="U257" s="8"/>
      <c r="V257" s="9"/>
      <c r="W257" s="10"/>
      <c r="X257" s="10"/>
      <c r="Y257" s="10"/>
    </row>
    <row r="258" spans="3:25" x14ac:dyDescent="0.15">
      <c r="C258" s="8"/>
      <c r="D258" s="8"/>
      <c r="E258" s="8"/>
      <c r="F258" s="9"/>
      <c r="G258" s="10"/>
      <c r="H258" s="10"/>
      <c r="I258" s="10"/>
      <c r="K258" s="8"/>
      <c r="L258" s="8"/>
      <c r="M258" s="8"/>
      <c r="N258" s="9"/>
      <c r="O258" s="10"/>
      <c r="P258" s="10"/>
      <c r="Q258" s="10"/>
      <c r="S258" s="8"/>
      <c r="T258" s="8"/>
      <c r="U258" s="8"/>
      <c r="V258" s="9"/>
      <c r="W258" s="10"/>
      <c r="X258" s="10"/>
      <c r="Y258" s="10"/>
    </row>
    <row r="259" spans="3:25" x14ac:dyDescent="0.15">
      <c r="C259" s="8"/>
      <c r="D259" s="8"/>
      <c r="E259" s="8"/>
      <c r="F259" s="9"/>
      <c r="G259" s="10"/>
      <c r="H259" s="10"/>
      <c r="I259" s="10"/>
      <c r="K259" s="8"/>
      <c r="L259" s="8"/>
      <c r="M259" s="8"/>
      <c r="N259" s="9"/>
      <c r="O259" s="10"/>
      <c r="P259" s="10"/>
      <c r="Q259" s="10"/>
      <c r="S259" s="8"/>
      <c r="T259" s="8"/>
      <c r="U259" s="8"/>
      <c r="V259" s="9"/>
      <c r="W259" s="10"/>
      <c r="X259" s="10"/>
      <c r="Y259" s="10"/>
    </row>
    <row r="260" spans="3:25" x14ac:dyDescent="0.15">
      <c r="C260" s="8"/>
      <c r="D260" s="8"/>
      <c r="E260" s="8"/>
      <c r="F260" s="9"/>
      <c r="G260" s="10"/>
      <c r="H260" s="10"/>
      <c r="I260" s="10"/>
      <c r="K260" s="8"/>
      <c r="L260" s="8"/>
      <c r="M260" s="8"/>
      <c r="N260" s="9"/>
      <c r="O260" s="10"/>
      <c r="P260" s="10"/>
      <c r="Q260" s="10"/>
      <c r="S260" s="8"/>
      <c r="T260" s="8"/>
      <c r="U260" s="8"/>
      <c r="V260" s="9"/>
      <c r="W260" s="10"/>
      <c r="X260" s="10"/>
      <c r="Y260" s="10"/>
    </row>
    <row r="261" spans="3:25" x14ac:dyDescent="0.15">
      <c r="C261" s="8"/>
      <c r="D261" s="8"/>
      <c r="E261" s="8"/>
      <c r="F261" s="9"/>
      <c r="G261" s="10"/>
      <c r="H261" s="10"/>
      <c r="I261" s="10"/>
      <c r="K261" s="8"/>
      <c r="L261" s="8"/>
      <c r="M261" s="8"/>
      <c r="N261" s="9"/>
      <c r="O261" s="10"/>
      <c r="P261" s="10"/>
      <c r="Q261" s="10"/>
      <c r="S261" s="8"/>
      <c r="T261" s="8"/>
      <c r="U261" s="8"/>
      <c r="V261" s="9"/>
      <c r="W261" s="10"/>
      <c r="X261" s="10"/>
      <c r="Y261" s="10"/>
    </row>
    <row r="262" spans="3:25" x14ac:dyDescent="0.15">
      <c r="C262" s="8"/>
      <c r="D262" s="8"/>
      <c r="E262" s="8"/>
      <c r="F262" s="9"/>
      <c r="G262" s="10"/>
      <c r="H262" s="10"/>
      <c r="I262" s="10"/>
      <c r="K262" s="8"/>
      <c r="L262" s="8"/>
      <c r="M262" s="8"/>
      <c r="N262" s="9"/>
      <c r="O262" s="10"/>
      <c r="P262" s="10"/>
      <c r="Q262" s="10"/>
      <c r="S262" s="8"/>
      <c r="T262" s="8"/>
      <c r="U262" s="8"/>
      <c r="V262" s="9"/>
      <c r="W262" s="10"/>
      <c r="X262" s="10"/>
      <c r="Y262" s="10"/>
    </row>
    <row r="263" spans="3:25" x14ac:dyDescent="0.15">
      <c r="C263" s="8"/>
      <c r="D263" s="8"/>
      <c r="E263" s="8"/>
      <c r="F263" s="9"/>
      <c r="G263" s="10"/>
      <c r="H263" s="10"/>
      <c r="I263" s="10"/>
      <c r="K263" s="8"/>
      <c r="L263" s="8"/>
      <c r="M263" s="8"/>
      <c r="N263" s="9"/>
      <c r="O263" s="10"/>
      <c r="P263" s="10"/>
      <c r="Q263" s="10"/>
      <c r="S263" s="8"/>
      <c r="T263" s="8"/>
      <c r="U263" s="8"/>
      <c r="V263" s="9"/>
      <c r="W263" s="10"/>
      <c r="X263" s="10"/>
      <c r="Y263" s="10"/>
    </row>
    <row r="264" spans="3:25" x14ac:dyDescent="0.15">
      <c r="C264" s="8"/>
      <c r="D264" s="8"/>
      <c r="E264" s="8"/>
      <c r="F264" s="9"/>
      <c r="G264" s="10"/>
      <c r="H264" s="10"/>
      <c r="I264" s="10"/>
      <c r="K264" s="8"/>
      <c r="L264" s="8"/>
      <c r="M264" s="8"/>
      <c r="N264" s="9"/>
      <c r="O264" s="10"/>
      <c r="P264" s="10"/>
      <c r="Q264" s="10"/>
      <c r="S264" s="8"/>
      <c r="T264" s="8"/>
      <c r="U264" s="8"/>
      <c r="V264" s="9"/>
      <c r="W264" s="10"/>
      <c r="X264" s="10"/>
      <c r="Y264" s="10"/>
    </row>
    <row r="265" spans="3:25" x14ac:dyDescent="0.15">
      <c r="C265" s="8"/>
      <c r="D265" s="8"/>
      <c r="E265" s="8"/>
      <c r="F265" s="9"/>
      <c r="G265" s="10"/>
      <c r="H265" s="10"/>
      <c r="I265" s="10"/>
      <c r="K265" s="8"/>
      <c r="L265" s="8"/>
      <c r="M265" s="8"/>
      <c r="N265" s="9"/>
      <c r="O265" s="10"/>
      <c r="P265" s="10"/>
      <c r="Q265" s="10"/>
      <c r="S265" s="8"/>
      <c r="T265" s="8"/>
      <c r="U265" s="8"/>
      <c r="V265" s="9"/>
      <c r="W265" s="10"/>
      <c r="X265" s="10"/>
      <c r="Y265" s="10"/>
    </row>
    <row r="266" spans="3:25" x14ac:dyDescent="0.15">
      <c r="C266" s="8"/>
      <c r="D266" s="8"/>
      <c r="E266" s="8"/>
      <c r="F266" s="9"/>
      <c r="G266" s="10"/>
      <c r="H266" s="10"/>
      <c r="I266" s="10"/>
      <c r="K266" s="8"/>
      <c r="L266" s="8"/>
      <c r="M266" s="8"/>
      <c r="N266" s="9"/>
      <c r="O266" s="10"/>
      <c r="P266" s="10"/>
      <c r="Q266" s="10"/>
      <c r="S266" s="8"/>
      <c r="T266" s="8"/>
      <c r="U266" s="8"/>
      <c r="V266" s="9"/>
      <c r="W266" s="10"/>
      <c r="X266" s="10"/>
      <c r="Y266" s="10"/>
    </row>
    <row r="267" spans="3:25" x14ac:dyDescent="0.15">
      <c r="C267" s="8"/>
      <c r="D267" s="8"/>
      <c r="E267" s="8"/>
      <c r="F267" s="9"/>
      <c r="G267" s="10"/>
      <c r="H267" s="10"/>
      <c r="I267" s="10"/>
      <c r="K267" s="8"/>
      <c r="L267" s="8"/>
      <c r="M267" s="8"/>
      <c r="N267" s="9"/>
      <c r="O267" s="10"/>
      <c r="P267" s="10"/>
      <c r="Q267" s="10"/>
      <c r="S267" s="8"/>
      <c r="T267" s="8"/>
      <c r="U267" s="8"/>
      <c r="V267" s="9"/>
      <c r="W267" s="10"/>
      <c r="X267" s="10"/>
      <c r="Y267" s="10"/>
    </row>
    <row r="268" spans="3:25" x14ac:dyDescent="0.15">
      <c r="C268" s="8"/>
      <c r="D268" s="8"/>
      <c r="E268" s="8"/>
      <c r="F268" s="9"/>
      <c r="G268" s="10"/>
      <c r="H268" s="10"/>
      <c r="I268" s="10"/>
      <c r="K268" s="8"/>
      <c r="L268" s="8"/>
      <c r="M268" s="8"/>
      <c r="N268" s="9"/>
      <c r="O268" s="10"/>
      <c r="P268" s="10"/>
      <c r="Q268" s="10"/>
      <c r="S268" s="8"/>
      <c r="T268" s="8"/>
      <c r="U268" s="8"/>
      <c r="V268" s="9"/>
      <c r="W268" s="10"/>
      <c r="X268" s="10"/>
      <c r="Y268" s="10"/>
    </row>
    <row r="269" spans="3:25" x14ac:dyDescent="0.15">
      <c r="C269" s="8"/>
      <c r="D269" s="8"/>
      <c r="E269" s="8"/>
      <c r="F269" s="9"/>
      <c r="G269" s="10"/>
      <c r="H269" s="10"/>
      <c r="I269" s="10"/>
      <c r="K269" s="8"/>
      <c r="L269" s="8"/>
      <c r="M269" s="8"/>
      <c r="N269" s="9"/>
      <c r="O269" s="10"/>
      <c r="P269" s="10"/>
      <c r="Q269" s="10"/>
      <c r="S269" s="8"/>
      <c r="T269" s="8"/>
      <c r="U269" s="8"/>
      <c r="V269" s="9"/>
      <c r="W269" s="10"/>
      <c r="X269" s="10"/>
      <c r="Y269" s="10"/>
    </row>
    <row r="270" spans="3:25" x14ac:dyDescent="0.15">
      <c r="C270" s="8"/>
      <c r="D270" s="8"/>
      <c r="E270" s="8"/>
      <c r="F270" s="9"/>
      <c r="G270" s="10"/>
      <c r="H270" s="10"/>
      <c r="I270" s="10"/>
      <c r="K270" s="8"/>
      <c r="L270" s="8"/>
      <c r="M270" s="8"/>
      <c r="N270" s="9"/>
      <c r="O270" s="10"/>
      <c r="P270" s="10"/>
      <c r="Q270" s="10"/>
      <c r="S270" s="8"/>
      <c r="T270" s="8"/>
      <c r="U270" s="8"/>
      <c r="V270" s="9"/>
      <c r="W270" s="10"/>
      <c r="X270" s="10"/>
      <c r="Y270" s="10"/>
    </row>
    <row r="271" spans="3:25" x14ac:dyDescent="0.15">
      <c r="C271" s="8"/>
      <c r="D271" s="8"/>
      <c r="E271" s="8"/>
      <c r="F271" s="9"/>
      <c r="G271" s="10"/>
      <c r="H271" s="10"/>
      <c r="I271" s="10"/>
      <c r="K271" s="8"/>
      <c r="L271" s="8"/>
      <c r="M271" s="8"/>
      <c r="N271" s="9"/>
      <c r="O271" s="10"/>
      <c r="P271" s="10"/>
      <c r="Q271" s="10"/>
      <c r="S271" s="8"/>
      <c r="T271" s="8"/>
      <c r="U271" s="8"/>
      <c r="V271" s="9"/>
      <c r="W271" s="10"/>
      <c r="X271" s="10"/>
      <c r="Y271" s="10"/>
    </row>
    <row r="272" spans="3:25" x14ac:dyDescent="0.15">
      <c r="C272" s="8"/>
      <c r="D272" s="8"/>
      <c r="E272" s="8"/>
      <c r="F272" s="9"/>
      <c r="G272" s="10"/>
      <c r="H272" s="10"/>
      <c r="I272" s="10"/>
      <c r="K272" s="8"/>
      <c r="L272" s="8"/>
      <c r="M272" s="8"/>
      <c r="N272" s="9"/>
      <c r="O272" s="10"/>
      <c r="P272" s="10"/>
      <c r="Q272" s="10"/>
      <c r="S272" s="8"/>
      <c r="T272" s="8"/>
      <c r="U272" s="8"/>
      <c r="V272" s="9"/>
      <c r="W272" s="10"/>
      <c r="X272" s="10"/>
      <c r="Y272" s="10"/>
    </row>
    <row r="273" spans="3:25" x14ac:dyDescent="0.15">
      <c r="C273" s="8"/>
      <c r="D273" s="8"/>
      <c r="E273" s="8"/>
      <c r="F273" s="9"/>
      <c r="G273" s="10"/>
      <c r="H273" s="10"/>
      <c r="I273" s="10"/>
      <c r="K273" s="8"/>
      <c r="L273" s="8"/>
      <c r="M273" s="8"/>
      <c r="N273" s="9"/>
      <c r="O273" s="10"/>
      <c r="P273" s="10"/>
      <c r="Q273" s="10"/>
      <c r="S273" s="8"/>
      <c r="T273" s="8"/>
      <c r="U273" s="8"/>
      <c r="V273" s="9"/>
      <c r="W273" s="10"/>
      <c r="X273" s="10"/>
      <c r="Y273" s="10"/>
    </row>
    <row r="274" spans="3:25" x14ac:dyDescent="0.15">
      <c r="C274" s="8"/>
      <c r="D274" s="8"/>
      <c r="E274" s="8"/>
      <c r="F274" s="9"/>
      <c r="G274" s="10"/>
      <c r="H274" s="10"/>
      <c r="I274" s="10"/>
      <c r="K274" s="8"/>
      <c r="L274" s="8"/>
      <c r="M274" s="8"/>
      <c r="N274" s="9"/>
      <c r="O274" s="10"/>
      <c r="P274" s="10"/>
      <c r="Q274" s="10"/>
      <c r="S274" s="8"/>
      <c r="T274" s="8"/>
      <c r="U274" s="8"/>
      <c r="V274" s="9"/>
      <c r="W274" s="10"/>
      <c r="X274" s="10"/>
      <c r="Y274" s="10"/>
    </row>
    <row r="275" spans="3:25" x14ac:dyDescent="0.15">
      <c r="C275" s="8"/>
      <c r="D275" s="8"/>
      <c r="E275" s="8"/>
      <c r="F275" s="9"/>
      <c r="G275" s="10"/>
      <c r="H275" s="10"/>
      <c r="I275" s="10"/>
      <c r="K275" s="8"/>
      <c r="L275" s="8"/>
      <c r="M275" s="8"/>
      <c r="N275" s="9"/>
      <c r="O275" s="10"/>
      <c r="P275" s="10"/>
      <c r="Q275" s="10"/>
      <c r="S275" s="8"/>
      <c r="T275" s="8"/>
      <c r="U275" s="8"/>
      <c r="V275" s="9"/>
      <c r="W275" s="10"/>
      <c r="X275" s="10"/>
      <c r="Y275" s="10"/>
    </row>
    <row r="276" spans="3:25" x14ac:dyDescent="0.15">
      <c r="C276" s="8"/>
      <c r="D276" s="8"/>
      <c r="E276" s="8"/>
      <c r="F276" s="9"/>
      <c r="G276" s="10"/>
      <c r="H276" s="10"/>
      <c r="I276" s="10"/>
      <c r="K276" s="8"/>
      <c r="L276" s="8"/>
      <c r="M276" s="8"/>
      <c r="N276" s="9"/>
      <c r="O276" s="10"/>
      <c r="P276" s="10"/>
      <c r="Q276" s="10"/>
      <c r="S276" s="8"/>
      <c r="T276" s="8"/>
      <c r="U276" s="8"/>
      <c r="V276" s="9"/>
      <c r="W276" s="10"/>
      <c r="X276" s="10"/>
      <c r="Y276" s="10"/>
    </row>
    <row r="277" spans="3:25" x14ac:dyDescent="0.15">
      <c r="C277" s="8"/>
      <c r="D277" s="8"/>
      <c r="E277" s="8"/>
      <c r="F277" s="9"/>
      <c r="G277" s="10"/>
      <c r="H277" s="10"/>
      <c r="I277" s="10"/>
      <c r="K277" s="8"/>
      <c r="L277" s="8"/>
      <c r="M277" s="8"/>
      <c r="N277" s="9"/>
      <c r="O277" s="10"/>
      <c r="P277" s="10"/>
      <c r="Q277" s="10"/>
      <c r="S277" s="8"/>
      <c r="T277" s="8"/>
      <c r="U277" s="8"/>
      <c r="V277" s="9"/>
      <c r="W277" s="10"/>
      <c r="X277" s="10"/>
      <c r="Y277" s="10"/>
    </row>
    <row r="278" spans="3:25" x14ac:dyDescent="0.15">
      <c r="C278" s="8"/>
      <c r="D278" s="8"/>
      <c r="E278" s="8"/>
      <c r="F278" s="9"/>
      <c r="G278" s="10"/>
      <c r="H278" s="10"/>
      <c r="I278" s="10"/>
      <c r="K278" s="8"/>
      <c r="L278" s="8"/>
      <c r="M278" s="8"/>
      <c r="N278" s="9"/>
      <c r="O278" s="10"/>
      <c r="P278" s="10"/>
      <c r="Q278" s="10"/>
      <c r="S278" s="8"/>
      <c r="T278" s="8"/>
      <c r="U278" s="8"/>
      <c r="V278" s="9"/>
      <c r="W278" s="10"/>
      <c r="X278" s="10"/>
      <c r="Y278" s="10"/>
    </row>
    <row r="279" spans="3:25" x14ac:dyDescent="0.15">
      <c r="C279" s="8"/>
      <c r="D279" s="8"/>
      <c r="E279" s="8"/>
      <c r="F279" s="9"/>
      <c r="G279" s="10"/>
      <c r="H279" s="10"/>
      <c r="I279" s="10"/>
      <c r="K279" s="8"/>
      <c r="L279" s="8"/>
      <c r="M279" s="8"/>
      <c r="N279" s="9"/>
      <c r="O279" s="10"/>
      <c r="P279" s="10"/>
      <c r="Q279" s="10"/>
      <c r="S279" s="8"/>
      <c r="T279" s="8"/>
      <c r="U279" s="8"/>
      <c r="V279" s="9"/>
      <c r="W279" s="10"/>
      <c r="X279" s="10"/>
      <c r="Y279" s="10"/>
    </row>
    <row r="280" spans="3:25" x14ac:dyDescent="0.15">
      <c r="C280" s="8"/>
      <c r="D280" s="8"/>
      <c r="E280" s="8"/>
      <c r="F280" s="9"/>
      <c r="G280" s="10"/>
      <c r="H280" s="10"/>
      <c r="I280" s="10"/>
      <c r="K280" s="8"/>
      <c r="L280" s="8"/>
      <c r="M280" s="8"/>
      <c r="N280" s="9"/>
      <c r="O280" s="10"/>
      <c r="P280" s="10"/>
      <c r="Q280" s="10"/>
      <c r="S280" s="8"/>
      <c r="T280" s="8"/>
      <c r="U280" s="8"/>
      <c r="V280" s="9"/>
      <c r="W280" s="10"/>
      <c r="X280" s="10"/>
      <c r="Y280" s="10"/>
    </row>
    <row r="281" spans="3:25" x14ac:dyDescent="0.15">
      <c r="C281" s="8"/>
      <c r="D281" s="8"/>
      <c r="E281" s="8"/>
      <c r="F281" s="9"/>
      <c r="G281" s="10"/>
      <c r="H281" s="10"/>
      <c r="I281" s="10"/>
      <c r="K281" s="8"/>
      <c r="L281" s="8"/>
      <c r="M281" s="8"/>
      <c r="N281" s="9"/>
      <c r="O281" s="10"/>
      <c r="P281" s="10"/>
      <c r="Q281" s="10"/>
      <c r="S281" s="8"/>
      <c r="T281" s="8"/>
      <c r="U281" s="8"/>
      <c r="V281" s="9"/>
      <c r="W281" s="10"/>
      <c r="X281" s="10"/>
      <c r="Y281" s="10"/>
    </row>
    <row r="282" spans="3:25" x14ac:dyDescent="0.15">
      <c r="C282" s="8"/>
      <c r="D282" s="8"/>
      <c r="E282" s="8"/>
      <c r="F282" s="9"/>
      <c r="G282" s="10"/>
      <c r="H282" s="10"/>
      <c r="I282" s="10"/>
      <c r="K282" s="8"/>
      <c r="L282" s="8"/>
      <c r="M282" s="8"/>
      <c r="N282" s="9"/>
      <c r="O282" s="10"/>
      <c r="P282" s="10"/>
      <c r="Q282" s="10"/>
      <c r="S282" s="8"/>
      <c r="T282" s="8"/>
      <c r="U282" s="8"/>
      <c r="V282" s="9"/>
      <c r="W282" s="10"/>
      <c r="X282" s="10"/>
      <c r="Y282" s="10"/>
    </row>
    <row r="283" spans="3:25" x14ac:dyDescent="0.15">
      <c r="C283" s="8"/>
      <c r="D283" s="8"/>
      <c r="E283" s="8"/>
      <c r="F283" s="9"/>
      <c r="G283" s="10"/>
      <c r="H283" s="10"/>
      <c r="I283" s="10"/>
      <c r="K283" s="8"/>
      <c r="L283" s="8"/>
      <c r="M283" s="8"/>
      <c r="N283" s="9"/>
      <c r="O283" s="10"/>
      <c r="P283" s="10"/>
      <c r="Q283" s="10"/>
      <c r="S283" s="8"/>
      <c r="T283" s="8"/>
      <c r="U283" s="8"/>
      <c r="V283" s="9"/>
      <c r="W283" s="10"/>
      <c r="X283" s="10"/>
      <c r="Y283" s="10"/>
    </row>
    <row r="284" spans="3:25" x14ac:dyDescent="0.15">
      <c r="C284" s="8"/>
      <c r="D284" s="8"/>
      <c r="E284" s="8"/>
      <c r="F284" s="9"/>
      <c r="G284" s="10"/>
      <c r="H284" s="10"/>
      <c r="I284" s="10"/>
      <c r="K284" s="8"/>
      <c r="L284" s="8"/>
      <c r="M284" s="8"/>
      <c r="N284" s="9"/>
      <c r="O284" s="10"/>
      <c r="P284" s="10"/>
      <c r="Q284" s="10"/>
      <c r="S284" s="8"/>
      <c r="T284" s="8"/>
      <c r="U284" s="8"/>
      <c r="V284" s="9"/>
      <c r="W284" s="10"/>
      <c r="X284" s="10"/>
      <c r="Y284" s="10"/>
    </row>
    <row r="285" spans="3:25" x14ac:dyDescent="0.15">
      <c r="C285" s="8"/>
      <c r="D285" s="8"/>
      <c r="E285" s="8"/>
      <c r="F285" s="9"/>
      <c r="G285" s="10"/>
      <c r="H285" s="10"/>
      <c r="I285" s="10"/>
      <c r="K285" s="8"/>
      <c r="L285" s="8"/>
      <c r="M285" s="8"/>
      <c r="N285" s="9"/>
      <c r="O285" s="10"/>
      <c r="P285" s="10"/>
      <c r="Q285" s="10"/>
      <c r="S285" s="8"/>
      <c r="T285" s="8"/>
      <c r="U285" s="8"/>
      <c r="V285" s="9"/>
      <c r="W285" s="10"/>
      <c r="X285" s="10"/>
      <c r="Y285" s="10"/>
    </row>
    <row r="286" spans="3:25" x14ac:dyDescent="0.15">
      <c r="C286" s="8"/>
      <c r="D286" s="8"/>
      <c r="E286" s="8"/>
      <c r="F286" s="9"/>
      <c r="G286" s="10"/>
      <c r="H286" s="10"/>
      <c r="I286" s="10"/>
      <c r="K286" s="8"/>
      <c r="L286" s="8"/>
      <c r="M286" s="8"/>
      <c r="N286" s="9"/>
      <c r="O286" s="10"/>
      <c r="P286" s="10"/>
      <c r="Q286" s="10"/>
      <c r="S286" s="8"/>
      <c r="T286" s="8"/>
      <c r="U286" s="8"/>
      <c r="V286" s="9"/>
      <c r="W286" s="10"/>
      <c r="X286" s="10"/>
      <c r="Y286" s="10"/>
    </row>
    <row r="287" spans="3:25" x14ac:dyDescent="0.15">
      <c r="C287" s="8"/>
      <c r="D287" s="8"/>
      <c r="E287" s="8"/>
      <c r="F287" s="9"/>
      <c r="G287" s="10"/>
      <c r="H287" s="10"/>
      <c r="I287" s="10"/>
      <c r="K287" s="8"/>
      <c r="L287" s="8"/>
      <c r="M287" s="8"/>
      <c r="N287" s="9"/>
      <c r="O287" s="10"/>
      <c r="P287" s="10"/>
      <c r="Q287" s="10"/>
      <c r="S287" s="8"/>
      <c r="T287" s="8"/>
      <c r="U287" s="8"/>
      <c r="V287" s="9"/>
      <c r="W287" s="10"/>
      <c r="X287" s="10"/>
      <c r="Y287" s="10"/>
    </row>
    <row r="288" spans="3:25" x14ac:dyDescent="0.15">
      <c r="C288" s="8"/>
      <c r="D288" s="8"/>
      <c r="E288" s="8"/>
      <c r="F288" s="9"/>
      <c r="G288" s="10"/>
      <c r="H288" s="10"/>
      <c r="I288" s="10"/>
      <c r="K288" s="8"/>
      <c r="L288" s="8"/>
      <c r="M288" s="8"/>
      <c r="N288" s="9"/>
      <c r="O288" s="10"/>
      <c r="P288" s="10"/>
      <c r="Q288" s="10"/>
      <c r="S288" s="8"/>
      <c r="T288" s="8"/>
      <c r="U288" s="8"/>
      <c r="V288" s="9"/>
      <c r="W288" s="10"/>
      <c r="X288" s="10"/>
      <c r="Y288" s="10"/>
    </row>
  </sheetData>
  <mergeCells count="29">
    <mergeCell ref="S3:U3"/>
    <mergeCell ref="S4:U4"/>
    <mergeCell ref="S5:U5"/>
    <mergeCell ref="K8:M8"/>
    <mergeCell ref="K9:M9"/>
    <mergeCell ref="K3:M3"/>
    <mergeCell ref="K4:M4"/>
    <mergeCell ref="K5:M5"/>
    <mergeCell ref="K10:M10"/>
    <mergeCell ref="K11:M11"/>
    <mergeCell ref="S6:U6"/>
    <mergeCell ref="S7:U7"/>
    <mergeCell ref="S8:U8"/>
    <mergeCell ref="K6:M6"/>
    <mergeCell ref="K7:M7"/>
    <mergeCell ref="C5:E5"/>
    <mergeCell ref="C6:E6"/>
    <mergeCell ref="C3:E3"/>
    <mergeCell ref="C15:E15"/>
    <mergeCell ref="C4:E4"/>
    <mergeCell ref="C16:E16"/>
    <mergeCell ref="C13:E13"/>
    <mergeCell ref="C14:E14"/>
    <mergeCell ref="C7:E7"/>
    <mergeCell ref="C8:E8"/>
    <mergeCell ref="C9:E9"/>
    <mergeCell ref="C10:E10"/>
    <mergeCell ref="C11:E11"/>
    <mergeCell ref="C12:E12"/>
  </mergeCells>
  <pageMargins left="0.7" right="0.7" top="0.75" bottom="0.75" header="0.3" footer="0.3"/>
  <pageSetup paperSize="9" orientation="portrait"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BU157"/>
  <sheetViews>
    <sheetView topLeftCell="A21" zoomScale="80" zoomScaleNormal="80" workbookViewId="0">
      <selection activeCell="N46" sqref="N46"/>
    </sheetView>
  </sheetViews>
  <sheetFormatPr baseColWidth="10" defaultColWidth="8.83203125" defaultRowHeight="15" x14ac:dyDescent="0.2"/>
  <cols>
    <col min="1" max="1" width="1.83203125" style="39" customWidth="1"/>
    <col min="2" max="2" width="1.1640625" style="39" customWidth="1"/>
    <col min="3" max="3" width="41.33203125" customWidth="1"/>
    <col min="4" max="4" width="17.1640625" customWidth="1"/>
    <col min="5" max="5" width="18.1640625" customWidth="1"/>
    <col min="6" max="6" width="5" customWidth="1"/>
    <col min="7" max="7" width="24.33203125" customWidth="1"/>
    <col min="8" max="8" width="12.6640625" customWidth="1"/>
    <col min="9" max="9" width="12.6640625" style="19" customWidth="1"/>
    <col min="13" max="13" width="8.83203125" customWidth="1"/>
  </cols>
  <sheetData>
    <row r="1" spans="3:73" x14ac:dyDescent="0.2">
      <c r="C1" s="162" t="s">
        <v>106</v>
      </c>
      <c r="D1" s="162"/>
      <c r="E1" s="162"/>
      <c r="F1" s="39"/>
      <c r="G1" s="162" t="s">
        <v>106</v>
      </c>
      <c r="H1" s="162"/>
      <c r="I1" s="162"/>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row>
    <row r="2" spans="3:73" x14ac:dyDescent="0.2">
      <c r="C2" s="163" t="s">
        <v>48</v>
      </c>
      <c r="D2" s="163"/>
      <c r="E2" s="163"/>
      <c r="F2" s="39"/>
      <c r="G2" s="163" t="s">
        <v>74</v>
      </c>
      <c r="H2" s="164"/>
      <c r="I2" s="164"/>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row>
    <row r="3" spans="3:73" ht="16" x14ac:dyDescent="0.2">
      <c r="C3" s="20" t="s">
        <v>47</v>
      </c>
      <c r="D3" s="21" t="s">
        <v>107</v>
      </c>
      <c r="E3" s="21" t="s">
        <v>108</v>
      </c>
      <c r="F3" s="39"/>
      <c r="G3" s="20" t="s">
        <v>47</v>
      </c>
      <c r="H3" s="22" t="str">
        <f>D3</f>
        <v>Dec. 31, 2023</v>
      </c>
      <c r="I3" s="22" t="str">
        <f>E3</f>
        <v>Dec. 31, 2022</v>
      </c>
      <c r="J3" s="39"/>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row>
    <row r="4" spans="3:73" ht="16" x14ac:dyDescent="0.2">
      <c r="C4" s="122" t="s">
        <v>32</v>
      </c>
      <c r="D4" s="39"/>
      <c r="E4" s="39"/>
      <c r="F4" s="39"/>
      <c r="G4" s="34" t="s">
        <v>42</v>
      </c>
      <c r="H4" s="37">
        <v>13601</v>
      </c>
      <c r="I4" s="37">
        <v>12444</v>
      </c>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row>
    <row r="5" spans="3:73" ht="16" x14ac:dyDescent="0.2">
      <c r="C5" s="34" t="s">
        <v>50</v>
      </c>
      <c r="D5" s="37">
        <v>3616</v>
      </c>
      <c r="E5" s="37">
        <v>2542</v>
      </c>
      <c r="F5" s="39"/>
      <c r="G5" s="34" t="s">
        <v>43</v>
      </c>
      <c r="H5" s="36">
        <v>4663</v>
      </c>
      <c r="I5" s="36">
        <v>4264</v>
      </c>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row>
    <row r="6" spans="3:73" ht="16" x14ac:dyDescent="0.2">
      <c r="C6" s="34" t="s">
        <v>51</v>
      </c>
      <c r="D6" s="35">
        <v>83</v>
      </c>
      <c r="E6" s="35">
        <v>251</v>
      </c>
      <c r="F6" s="39"/>
      <c r="G6" s="34" t="s">
        <v>44</v>
      </c>
      <c r="H6" s="35">
        <v>8938</v>
      </c>
      <c r="I6" s="35">
        <v>8180</v>
      </c>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row>
    <row r="7" spans="3:73" ht="32" x14ac:dyDescent="0.2">
      <c r="C7" s="34" t="s">
        <v>33</v>
      </c>
      <c r="D7" s="35">
        <v>2332</v>
      </c>
      <c r="E7" s="35">
        <v>2198</v>
      </c>
      <c r="F7" s="39"/>
      <c r="G7" s="34" t="s">
        <v>82</v>
      </c>
      <c r="H7" s="35">
        <v>862</v>
      </c>
      <c r="I7" s="35">
        <v>787</v>
      </c>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row>
    <row r="8" spans="3:73" ht="32" x14ac:dyDescent="0.2">
      <c r="C8" s="34" t="s">
        <v>34</v>
      </c>
      <c r="D8" s="35">
        <v>2955</v>
      </c>
      <c r="E8" s="35">
        <v>2465</v>
      </c>
      <c r="F8" s="39"/>
      <c r="G8" s="34" t="s">
        <v>75</v>
      </c>
      <c r="H8" s="35">
        <v>5099</v>
      </c>
      <c r="I8" s="35">
        <v>4552</v>
      </c>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row>
    <row r="9" spans="3:73" ht="32" x14ac:dyDescent="0.2">
      <c r="C9" s="34" t="s">
        <v>52</v>
      </c>
      <c r="D9" s="36">
        <v>747</v>
      </c>
      <c r="E9" s="36">
        <v>537</v>
      </c>
      <c r="F9" s="39"/>
      <c r="G9" s="34" t="s">
        <v>76</v>
      </c>
      <c r="H9" s="35">
        <v>23</v>
      </c>
      <c r="I9" s="35">
        <v>173</v>
      </c>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row>
    <row r="10" spans="3:73" ht="32" x14ac:dyDescent="0.2">
      <c r="C10" s="34" t="s">
        <v>35</v>
      </c>
      <c r="D10" s="35">
        <v>9733</v>
      </c>
      <c r="E10" s="35">
        <v>7993</v>
      </c>
      <c r="F10" s="39"/>
      <c r="G10" s="34" t="s">
        <v>77</v>
      </c>
      <c r="H10" s="36">
        <v>417</v>
      </c>
      <c r="I10" s="36">
        <v>371</v>
      </c>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row>
    <row r="11" spans="3:73" ht="16" x14ac:dyDescent="0.2">
      <c r="C11" s="34" t="s">
        <v>53</v>
      </c>
      <c r="D11" s="35">
        <v>2291</v>
      </c>
      <c r="E11" s="35">
        <v>1975</v>
      </c>
      <c r="F11" s="39"/>
      <c r="G11" s="34" t="s">
        <v>45</v>
      </c>
      <c r="H11" s="36">
        <v>6401</v>
      </c>
      <c r="I11" s="36">
        <v>5883</v>
      </c>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row>
    <row r="12" spans="3:73" ht="16" x14ac:dyDescent="0.2">
      <c r="C12" s="34" t="s">
        <v>54</v>
      </c>
      <c r="D12" s="35">
        <v>8563</v>
      </c>
      <c r="E12" s="35">
        <v>7168</v>
      </c>
      <c r="F12" s="39"/>
      <c r="G12" s="34" t="s">
        <v>46</v>
      </c>
      <c r="H12" s="35">
        <v>2537</v>
      </c>
      <c r="I12" s="35">
        <v>2297</v>
      </c>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row>
    <row r="13" spans="3:73" ht="16" x14ac:dyDescent="0.2">
      <c r="C13" s="34" t="s">
        <v>55</v>
      </c>
      <c r="D13" s="35">
        <v>4163</v>
      </c>
      <c r="E13" s="35">
        <v>3477</v>
      </c>
      <c r="F13" s="39"/>
      <c r="G13" s="34" t="s">
        <v>78</v>
      </c>
      <c r="H13" s="36">
        <v>181</v>
      </c>
      <c r="I13" s="36">
        <v>234</v>
      </c>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row>
    <row r="14" spans="3:73" ht="16" x14ac:dyDescent="0.2">
      <c r="C14" s="34" t="s">
        <v>56</v>
      </c>
      <c r="D14" s="35">
        <v>1678</v>
      </c>
      <c r="E14" s="35">
        <v>283</v>
      </c>
      <c r="F14" s="39"/>
      <c r="G14" s="34" t="s">
        <v>79</v>
      </c>
      <c r="H14" s="35">
        <v>2356</v>
      </c>
      <c r="I14" s="35">
        <v>2063</v>
      </c>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row>
    <row r="15" spans="3:73" ht="16" x14ac:dyDescent="0.2">
      <c r="C15" s="34" t="s">
        <v>57</v>
      </c>
      <c r="D15" s="35">
        <v>801</v>
      </c>
      <c r="E15" s="35">
        <v>1301</v>
      </c>
      <c r="F15" s="39"/>
      <c r="G15" s="34" t="s">
        <v>80</v>
      </c>
      <c r="H15" s="35">
        <v>-1197</v>
      </c>
      <c r="I15" s="35">
        <v>1043</v>
      </c>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row>
    <row r="16" spans="3:73" ht="17" thickBot="1" x14ac:dyDescent="0.25">
      <c r="C16" s="34" t="s">
        <v>36</v>
      </c>
      <c r="D16" s="123">
        <v>27229</v>
      </c>
      <c r="E16" s="123">
        <v>22197</v>
      </c>
      <c r="F16" s="39"/>
      <c r="G16" s="34" t="s">
        <v>81</v>
      </c>
      <c r="H16" s="123">
        <v>3553</v>
      </c>
      <c r="I16" s="123">
        <v>1020</v>
      </c>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row>
    <row r="17" spans="3:73" ht="17" thickTop="1" x14ac:dyDescent="0.2">
      <c r="C17" s="122" t="s">
        <v>37</v>
      </c>
      <c r="D17" s="39"/>
      <c r="E17" s="39"/>
      <c r="F17" s="39"/>
      <c r="G17" s="39"/>
      <c r="H17" s="39"/>
      <c r="I17" s="40"/>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row>
    <row r="18" spans="3:73" ht="16" x14ac:dyDescent="0.2">
      <c r="C18" s="34" t="s">
        <v>38</v>
      </c>
      <c r="D18" s="37">
        <v>646</v>
      </c>
      <c r="E18" s="37">
        <v>487</v>
      </c>
      <c r="F18" s="39"/>
      <c r="G18" s="39"/>
      <c r="H18" s="39"/>
      <c r="I18" s="40"/>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row>
    <row r="19" spans="3:73" ht="16" x14ac:dyDescent="0.2">
      <c r="C19" s="34" t="s">
        <v>60</v>
      </c>
      <c r="D19" s="35">
        <v>917</v>
      </c>
      <c r="E19" s="35">
        <v>838</v>
      </c>
      <c r="F19" s="39"/>
      <c r="G19" s="39"/>
      <c r="H19" s="39"/>
      <c r="I19" s="40"/>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row>
    <row r="20" spans="3:73" ht="16" x14ac:dyDescent="0.2">
      <c r="C20" s="34" t="s">
        <v>61</v>
      </c>
      <c r="D20" s="35">
        <v>158</v>
      </c>
      <c r="E20" s="35">
        <v>143</v>
      </c>
      <c r="F20" s="39"/>
      <c r="G20" s="39"/>
      <c r="H20" s="39"/>
      <c r="I20" s="40"/>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row>
    <row r="21" spans="3:73" ht="16" x14ac:dyDescent="0.2">
      <c r="C21" s="34" t="s">
        <v>63</v>
      </c>
      <c r="D21" s="35">
        <v>192</v>
      </c>
      <c r="E21" s="35">
        <v>178</v>
      </c>
      <c r="F21" s="39"/>
      <c r="G21" s="124" t="s">
        <v>125</v>
      </c>
      <c r="H21" s="125">
        <f>E10-E24</f>
        <v>4508</v>
      </c>
      <c r="I21" s="40"/>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row>
    <row r="22" spans="3:73" ht="16" x14ac:dyDescent="0.2">
      <c r="C22" s="34" t="s">
        <v>64</v>
      </c>
      <c r="D22" s="35">
        <v>1521</v>
      </c>
      <c r="E22" s="35">
        <v>1207</v>
      </c>
      <c r="F22" s="39"/>
      <c r="G22" s="39"/>
      <c r="H22" s="39"/>
      <c r="I22" s="40"/>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row>
    <row r="23" spans="3:73" ht="16" x14ac:dyDescent="0.2">
      <c r="C23" s="34" t="s">
        <v>65</v>
      </c>
      <c r="D23" s="36">
        <v>1373</v>
      </c>
      <c r="E23" s="36">
        <v>632</v>
      </c>
      <c r="F23" s="39"/>
      <c r="G23" s="126" t="s">
        <v>124</v>
      </c>
      <c r="H23" s="125">
        <f>D10-D24</f>
        <v>4926</v>
      </c>
      <c r="I23" s="127">
        <f>E10-E24</f>
        <v>4508</v>
      </c>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row>
    <row r="24" spans="3:73" ht="16" x14ac:dyDescent="0.2">
      <c r="C24" s="34" t="s">
        <v>39</v>
      </c>
      <c r="D24" s="35">
        <v>4807</v>
      </c>
      <c r="E24" s="35">
        <v>3485</v>
      </c>
      <c r="F24" s="39"/>
      <c r="G24" s="126" t="s">
        <v>123</v>
      </c>
      <c r="H24" s="39">
        <f>(H21+H23)/2</f>
        <v>4717</v>
      </c>
      <c r="I24" s="127">
        <f>I23</f>
        <v>4508</v>
      </c>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row>
    <row r="25" spans="3:73" ht="16" x14ac:dyDescent="0.2">
      <c r="C25" s="34" t="s">
        <v>66</v>
      </c>
      <c r="D25" s="35">
        <v>8486</v>
      </c>
      <c r="E25" s="35">
        <v>6590</v>
      </c>
      <c r="F25" s="39"/>
      <c r="G25" s="35"/>
      <c r="H25" s="39"/>
      <c r="I25" s="40"/>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row>
    <row r="26" spans="3:73" ht="16" x14ac:dyDescent="0.2">
      <c r="C26" s="34" t="s">
        <v>61</v>
      </c>
      <c r="D26" s="35">
        <v>1228</v>
      </c>
      <c r="E26" s="35">
        <v>1261</v>
      </c>
      <c r="F26" s="39"/>
      <c r="G26" s="35"/>
      <c r="H26" s="39"/>
      <c r="I26" s="40"/>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row>
    <row r="27" spans="3:73" ht="16" x14ac:dyDescent="0.2">
      <c r="C27" s="34" t="s">
        <v>67</v>
      </c>
      <c r="D27" s="36">
        <v>978</v>
      </c>
      <c r="E27" s="36">
        <v>881</v>
      </c>
      <c r="F27" s="39"/>
      <c r="G27" s="35"/>
      <c r="H27" s="39"/>
      <c r="I27" s="40"/>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row>
    <row r="28" spans="3:73" ht="16" x14ac:dyDescent="0.2">
      <c r="C28" s="34" t="s">
        <v>40</v>
      </c>
      <c r="D28" s="35">
        <v>15499</v>
      </c>
      <c r="E28" s="35">
        <v>12217</v>
      </c>
      <c r="F28" s="39"/>
      <c r="G28" s="35"/>
      <c r="H28" s="39"/>
      <c r="I28" s="40"/>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row>
    <row r="29" spans="3:73" ht="16" x14ac:dyDescent="0.2">
      <c r="C29" s="122" t="s">
        <v>68</v>
      </c>
      <c r="D29" s="39"/>
      <c r="E29" s="39"/>
      <c r="F29" s="39"/>
      <c r="G29" s="39"/>
      <c r="H29" s="39"/>
      <c r="I29" s="40"/>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row>
    <row r="30" spans="3:73" ht="16" x14ac:dyDescent="0.2">
      <c r="C30" s="34" t="s">
        <v>69</v>
      </c>
      <c r="D30" s="35">
        <v>37</v>
      </c>
      <c r="E30" s="35">
        <v>37</v>
      </c>
      <c r="F30" s="39"/>
      <c r="G30" s="35"/>
      <c r="H30" s="39"/>
      <c r="I30" s="40"/>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row>
    <row r="31" spans="3:73" ht="16" x14ac:dyDescent="0.2">
      <c r="C31" s="34" t="s">
        <v>70</v>
      </c>
      <c r="D31" s="35">
        <v>1559</v>
      </c>
      <c r="E31" s="35">
        <v>1496</v>
      </c>
      <c r="F31" s="39"/>
      <c r="G31" s="35"/>
      <c r="H31" s="39"/>
      <c r="I31" s="40"/>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row>
    <row r="32" spans="3:73" ht="16" x14ac:dyDescent="0.2">
      <c r="C32" s="34" t="s">
        <v>41</v>
      </c>
      <c r="D32" s="35">
        <v>10765</v>
      </c>
      <c r="E32" s="35">
        <v>8986</v>
      </c>
      <c r="F32" s="39"/>
      <c r="G32" s="35"/>
      <c r="H32" s="39"/>
      <c r="I32" s="40"/>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row>
    <row r="33" spans="3:73" ht="16" x14ac:dyDescent="0.2">
      <c r="C33" s="34" t="s">
        <v>71</v>
      </c>
      <c r="D33" s="36">
        <v>-631</v>
      </c>
      <c r="E33" s="36">
        <v>-539</v>
      </c>
      <c r="F33" s="39"/>
      <c r="G33" s="35"/>
      <c r="H33" s="39"/>
      <c r="I33" s="40"/>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row>
    <row r="34" spans="3:73" ht="16" x14ac:dyDescent="0.2">
      <c r="C34" s="34" t="s">
        <v>72</v>
      </c>
      <c r="D34" s="35">
        <v>11730</v>
      </c>
      <c r="E34" s="35">
        <v>9980</v>
      </c>
      <c r="F34" s="39"/>
      <c r="G34" s="35"/>
      <c r="H34" s="39"/>
      <c r="I34" s="40"/>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row>
    <row r="35" spans="3:73" ht="17" thickBot="1" x14ac:dyDescent="0.25">
      <c r="C35" s="34" t="s">
        <v>73</v>
      </c>
      <c r="D35" s="123">
        <v>27229</v>
      </c>
      <c r="E35" s="123">
        <v>22197</v>
      </c>
      <c r="F35" s="39"/>
      <c r="G35" s="35"/>
      <c r="H35" s="39"/>
      <c r="I35" s="40"/>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row>
    <row r="36" spans="3:73" ht="16" thickTop="1" x14ac:dyDescent="0.2">
      <c r="C36" s="39"/>
      <c r="D36" s="39"/>
      <c r="E36" s="39"/>
      <c r="F36" s="39"/>
      <c r="G36" s="39"/>
      <c r="H36" s="39"/>
      <c r="I36" s="40"/>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row>
    <row r="37" spans="3:73" ht="16" x14ac:dyDescent="0.2">
      <c r="C37" s="34" t="s">
        <v>102</v>
      </c>
      <c r="D37" s="39"/>
      <c r="E37" s="39"/>
      <c r="F37" s="39"/>
      <c r="G37" s="39"/>
      <c r="H37" s="39"/>
      <c r="I37" s="40"/>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row>
    <row r="38" spans="3:73" ht="16" x14ac:dyDescent="0.2">
      <c r="C38" s="35"/>
      <c r="D38" s="21" t="s">
        <v>31</v>
      </c>
      <c r="E38" s="21" t="s">
        <v>49</v>
      </c>
      <c r="F38" s="39"/>
      <c r="G38" s="37"/>
      <c r="H38" s="39"/>
      <c r="I38" s="40"/>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row>
    <row r="39" spans="3:73" s="39" customFormat="1" x14ac:dyDescent="0.2">
      <c r="C39" s="35" t="s">
        <v>58</v>
      </c>
      <c r="D39" s="125">
        <f>D16-D5-D6</f>
        <v>23530</v>
      </c>
      <c r="E39" s="125">
        <f>E16-E5-E6</f>
        <v>19404</v>
      </c>
      <c r="I39" s="40"/>
    </row>
    <row r="40" spans="3:73" s="39" customFormat="1" x14ac:dyDescent="0.2">
      <c r="I40" s="40"/>
    </row>
    <row r="41" spans="3:73" s="39" customFormat="1" x14ac:dyDescent="0.2">
      <c r="C41" s="35" t="s">
        <v>59</v>
      </c>
      <c r="D41" s="125">
        <f>D28-D21-D23-D25</f>
        <v>5448</v>
      </c>
      <c r="E41" s="125">
        <f>E28-E21-E23-E25</f>
        <v>4817</v>
      </c>
      <c r="I41" s="40"/>
    </row>
    <row r="42" spans="3:73" s="39" customFormat="1" x14ac:dyDescent="0.2">
      <c r="C42" s="35"/>
      <c r="I42" s="40"/>
    </row>
    <row r="43" spans="3:73" s="39" customFormat="1" ht="16" thickBot="1" x14ac:dyDescent="0.25">
      <c r="C43" s="35" t="s">
        <v>62</v>
      </c>
      <c r="D43" s="128">
        <f>D39-D41</f>
        <v>18082</v>
      </c>
      <c r="E43" s="128">
        <f>E39-E41</f>
        <v>14587</v>
      </c>
      <c r="I43" s="40"/>
    </row>
    <row r="44" spans="3:73" s="39" customFormat="1" ht="16" thickTop="1" x14ac:dyDescent="0.2">
      <c r="C44" s="35"/>
      <c r="D44" s="125"/>
      <c r="E44" s="125"/>
      <c r="I44" s="40"/>
    </row>
    <row r="45" spans="3:73" s="39" customFormat="1" x14ac:dyDescent="0.2">
      <c r="C45" s="35"/>
      <c r="D45" s="125"/>
      <c r="E45" s="125"/>
      <c r="I45" s="40"/>
    </row>
    <row r="46" spans="3:73" s="39" customFormat="1" x14ac:dyDescent="0.2">
      <c r="C46" s="7" t="s">
        <v>201</v>
      </c>
      <c r="D46" s="7"/>
      <c r="E46" s="7"/>
      <c r="F46" s="25"/>
      <c r="G46" s="109"/>
      <c r="H46" s="109"/>
      <c r="I46" s="109"/>
      <c r="J46" s="7"/>
      <c r="K46" s="8"/>
      <c r="L46" s="8"/>
      <c r="M46" s="8"/>
    </row>
    <row r="47" spans="3:73" s="39" customFormat="1" ht="16" thickBot="1" x14ac:dyDescent="0.25">
      <c r="C47" s="8"/>
      <c r="D47" s="8"/>
      <c r="E47" s="8"/>
      <c r="F47" s="9"/>
      <c r="G47" s="32"/>
      <c r="H47" s="32"/>
      <c r="I47" s="32"/>
      <c r="J47" s="8"/>
      <c r="K47" s="8"/>
      <c r="L47" s="8"/>
      <c r="M47" s="8"/>
    </row>
    <row r="48" spans="3:73" s="39" customFormat="1" x14ac:dyDescent="0.2">
      <c r="C48" s="144"/>
      <c r="D48" s="92"/>
      <c r="E48" s="92"/>
      <c r="F48" s="142"/>
      <c r="G48" s="32"/>
      <c r="H48" s="32"/>
      <c r="I48" s="32"/>
      <c r="J48" s="8"/>
      <c r="K48" s="8"/>
      <c r="L48" s="8"/>
      <c r="M48" s="8"/>
    </row>
    <row r="49" spans="3:13" s="39" customFormat="1" x14ac:dyDescent="0.2">
      <c r="C49" s="145" t="s">
        <v>188</v>
      </c>
      <c r="D49" s="8"/>
      <c r="E49" s="8"/>
      <c r="F49" s="143"/>
      <c r="G49" s="32"/>
      <c r="H49" s="32"/>
      <c r="I49" s="32"/>
      <c r="J49" s="8"/>
      <c r="K49" s="8"/>
      <c r="L49" s="8"/>
      <c r="M49" s="8"/>
    </row>
    <row r="50" spans="3:13" s="39" customFormat="1" ht="8" customHeight="1" thickBot="1" x14ac:dyDescent="0.25">
      <c r="C50" s="99"/>
      <c r="D50" s="8"/>
      <c r="E50" s="8"/>
      <c r="F50" s="143"/>
      <c r="G50" s="32"/>
      <c r="H50" s="32"/>
      <c r="I50" s="32"/>
      <c r="J50" s="8"/>
      <c r="K50" s="8"/>
      <c r="L50" s="8"/>
      <c r="M50" s="8"/>
    </row>
    <row r="51" spans="3:13" s="39" customFormat="1" ht="22" customHeight="1" thickBot="1" x14ac:dyDescent="0.25">
      <c r="C51" s="146"/>
      <c r="D51" s="129" t="s">
        <v>165</v>
      </c>
      <c r="E51" s="130" t="s">
        <v>166</v>
      </c>
      <c r="F51" s="55"/>
      <c r="I51" s="40"/>
    </row>
    <row r="52" spans="3:13" s="39" customFormat="1" ht="16" thickBot="1" x14ac:dyDescent="0.25">
      <c r="C52" s="41" t="s">
        <v>86</v>
      </c>
      <c r="F52" s="55"/>
      <c r="I52" s="40"/>
    </row>
    <row r="53" spans="3:13" s="39" customFormat="1" x14ac:dyDescent="0.2">
      <c r="C53" s="147" t="s">
        <v>191</v>
      </c>
      <c r="D53" s="131">
        <f>H4/((E7+D7)/2)</f>
        <v>6.0048565121412807</v>
      </c>
      <c r="E53" s="132">
        <f>I4/((E7+D7)/2)</f>
        <v>5.4940397350993377</v>
      </c>
      <c r="F53" s="55"/>
      <c r="I53" s="40"/>
    </row>
    <row r="54" spans="3:13" s="39" customFormat="1" x14ac:dyDescent="0.2">
      <c r="C54" s="147" t="s">
        <v>192</v>
      </c>
      <c r="D54" s="133">
        <f>365/D53</f>
        <v>60.784133519594143</v>
      </c>
      <c r="E54" s="134">
        <f>365/E53</f>
        <v>66.435631629701064</v>
      </c>
      <c r="F54" s="55"/>
      <c r="I54" s="40"/>
    </row>
    <row r="55" spans="3:13" s="39" customFormat="1" x14ac:dyDescent="0.2">
      <c r="C55" s="147" t="s">
        <v>193</v>
      </c>
      <c r="D55" s="135">
        <f>H5/((E8+D8)/2)</f>
        <v>1.7206642066420663</v>
      </c>
      <c r="E55" s="136">
        <f>I5/((E8+D8)/2)</f>
        <v>1.5734317343173432</v>
      </c>
      <c r="F55" s="55"/>
      <c r="I55" s="40"/>
    </row>
    <row r="56" spans="3:13" s="39" customFormat="1" x14ac:dyDescent="0.2">
      <c r="C56" s="147" t="s">
        <v>194</v>
      </c>
      <c r="D56" s="133">
        <f>365/D55</f>
        <v>212.12738580313103</v>
      </c>
      <c r="E56" s="136">
        <f>365/E55</f>
        <v>231.97701688555347</v>
      </c>
      <c r="F56" s="55"/>
      <c r="I56" s="40"/>
    </row>
    <row r="57" spans="3:13" s="39" customFormat="1" x14ac:dyDescent="0.2">
      <c r="C57" s="147" t="s">
        <v>195</v>
      </c>
      <c r="D57" s="133">
        <f>(((E18+D18)/2)/H5)*365</f>
        <v>44.343233969547498</v>
      </c>
      <c r="E57" s="136">
        <f>(E18/I5)*365</f>
        <v>41.687382739212005</v>
      </c>
      <c r="F57" s="55"/>
      <c r="I57" s="40"/>
    </row>
    <row r="58" spans="3:13" s="39" customFormat="1" x14ac:dyDescent="0.2">
      <c r="C58" s="147" t="s">
        <v>196</v>
      </c>
      <c r="D58" s="133">
        <f>(D54+D56-D57)</f>
        <v>228.56828535317766</v>
      </c>
      <c r="E58" s="134">
        <f>(E54+E56-E57)</f>
        <v>256.72526577604253</v>
      </c>
      <c r="F58" s="55"/>
      <c r="I58" s="40"/>
    </row>
    <row r="59" spans="3:13" s="39" customFormat="1" x14ac:dyDescent="0.2">
      <c r="C59" s="147" t="s">
        <v>197</v>
      </c>
      <c r="D59" s="137">
        <f>H12/H24</f>
        <v>0.53784184863260542</v>
      </c>
      <c r="E59" s="136">
        <f>I12/I24</f>
        <v>0.50953859804791479</v>
      </c>
      <c r="F59" s="55"/>
      <c r="I59" s="40"/>
    </row>
    <row r="60" spans="3:13" s="39" customFormat="1" x14ac:dyDescent="0.2">
      <c r="C60" s="147" t="s">
        <v>198</v>
      </c>
      <c r="D60" s="135">
        <f>D28/D34</f>
        <v>1.321312872975277</v>
      </c>
      <c r="E60" s="136">
        <f>E28/E34</f>
        <v>1.2241482965931865</v>
      </c>
      <c r="F60" s="55"/>
      <c r="I60" s="40"/>
    </row>
    <row r="61" spans="3:13" s="39" customFormat="1" x14ac:dyDescent="0.2">
      <c r="C61" s="148" t="s">
        <v>199</v>
      </c>
      <c r="D61" s="138">
        <f>D10/D24</f>
        <v>2.0247555648013313</v>
      </c>
      <c r="E61" s="139">
        <f>E10/E24</f>
        <v>2.2935437589670014</v>
      </c>
      <c r="F61" s="55"/>
      <c r="I61" s="40"/>
    </row>
    <row r="62" spans="3:13" s="39" customFormat="1" ht="16" thickBot="1" x14ac:dyDescent="0.25">
      <c r="C62" s="148" t="s">
        <v>200</v>
      </c>
      <c r="D62" s="140">
        <f>D28/D16</f>
        <v>0.5692092989092512</v>
      </c>
      <c r="E62" s="141">
        <f>E28/E16</f>
        <v>0.5503896923007614</v>
      </c>
      <c r="F62" s="55"/>
      <c r="I62" s="40"/>
    </row>
    <row r="63" spans="3:13" s="39" customFormat="1" ht="16" thickBot="1" x14ac:dyDescent="0.25">
      <c r="C63" s="42"/>
      <c r="D63" s="63"/>
      <c r="E63" s="63"/>
      <c r="F63" s="64"/>
      <c r="I63" s="40"/>
    </row>
    <row r="64" spans="3:13" s="39" customFormat="1" x14ac:dyDescent="0.2">
      <c r="I64" s="40"/>
    </row>
    <row r="65" spans="3:23" s="39" customFormat="1" ht="16" thickBot="1" x14ac:dyDescent="0.25">
      <c r="C65" s="107"/>
      <c r="D65" s="8"/>
      <c r="E65" s="8"/>
      <c r="F65" s="9"/>
      <c r="G65" s="32"/>
      <c r="H65" s="32"/>
      <c r="I65" s="32"/>
      <c r="J65" s="8"/>
      <c r="K65" s="8"/>
      <c r="L65" s="8"/>
      <c r="M65" s="8"/>
    </row>
    <row r="66" spans="3:23" s="39" customFormat="1" x14ac:dyDescent="0.2">
      <c r="C66" s="144"/>
      <c r="D66" s="92"/>
      <c r="E66" s="92"/>
      <c r="F66" s="93"/>
      <c r="G66" s="95"/>
      <c r="H66" s="95"/>
      <c r="I66" s="95"/>
      <c r="J66" s="92"/>
      <c r="K66" s="92"/>
      <c r="L66" s="92"/>
      <c r="M66" s="92"/>
      <c r="N66" s="53"/>
      <c r="O66" s="53"/>
      <c r="P66" s="54"/>
    </row>
    <row r="67" spans="3:23" s="39" customFormat="1" ht="16" x14ac:dyDescent="0.2">
      <c r="C67" s="153" t="s">
        <v>141</v>
      </c>
      <c r="D67" s="56"/>
      <c r="E67" s="56"/>
      <c r="F67" s="38"/>
      <c r="G67" s="38"/>
      <c r="H67" s="38"/>
      <c r="I67" s="38"/>
      <c r="J67" s="38"/>
      <c r="K67" s="38"/>
      <c r="L67" s="38"/>
      <c r="M67" s="38"/>
      <c r="N67" s="38"/>
      <c r="O67" s="38"/>
      <c r="P67" s="149"/>
      <c r="Q67" s="38"/>
      <c r="R67" s="38"/>
      <c r="S67" s="38"/>
      <c r="T67" s="38"/>
      <c r="U67" s="38"/>
      <c r="V67" s="38"/>
      <c r="W67" s="38"/>
    </row>
    <row r="68" spans="3:23" s="39" customFormat="1" ht="16" x14ac:dyDescent="0.2">
      <c r="C68" s="150"/>
      <c r="D68" s="38"/>
      <c r="E68" s="38"/>
      <c r="F68" s="38"/>
      <c r="G68" s="38"/>
      <c r="H68" s="38"/>
      <c r="I68" s="38"/>
      <c r="J68" s="38"/>
      <c r="K68" s="38"/>
      <c r="L68" s="38"/>
      <c r="M68" s="38"/>
      <c r="N68" s="38"/>
      <c r="O68" s="38"/>
      <c r="P68" s="149"/>
      <c r="Q68" s="38"/>
      <c r="R68" s="38"/>
      <c r="S68" s="38"/>
      <c r="T68" s="38"/>
      <c r="U68" s="38"/>
      <c r="V68" s="38"/>
      <c r="W68" s="38"/>
    </row>
    <row r="69" spans="3:23" s="39" customFormat="1" ht="16" x14ac:dyDescent="0.2">
      <c r="C69" s="151" t="s">
        <v>126</v>
      </c>
      <c r="D69" s="38"/>
      <c r="E69" s="38"/>
      <c r="F69" s="38"/>
      <c r="G69" s="38"/>
      <c r="H69" s="38"/>
      <c r="I69" s="38"/>
      <c r="J69" s="38"/>
      <c r="K69" s="38"/>
      <c r="L69" s="38"/>
      <c r="M69" s="38"/>
      <c r="N69" s="38"/>
      <c r="O69" s="38"/>
      <c r="P69" s="149"/>
      <c r="Q69" s="38"/>
      <c r="R69" s="38"/>
      <c r="S69" s="38"/>
      <c r="T69" s="38"/>
      <c r="U69" s="38"/>
      <c r="V69" s="38"/>
      <c r="W69" s="38"/>
    </row>
    <row r="70" spans="3:23" s="39" customFormat="1" ht="16" x14ac:dyDescent="0.2">
      <c r="C70" s="152" t="s">
        <v>167</v>
      </c>
      <c r="D70" s="38"/>
      <c r="E70" s="38"/>
      <c r="F70" s="38"/>
      <c r="G70" s="38"/>
      <c r="H70" s="38"/>
      <c r="I70" s="38"/>
      <c r="J70" s="38"/>
      <c r="K70" s="38"/>
      <c r="L70" s="38"/>
      <c r="M70" s="38"/>
      <c r="N70" s="38"/>
      <c r="O70" s="38"/>
      <c r="P70" s="149"/>
      <c r="Q70" s="38"/>
      <c r="R70" s="38"/>
      <c r="S70" s="38"/>
      <c r="T70" s="38"/>
      <c r="U70" s="38"/>
      <c r="V70" s="38"/>
      <c r="W70" s="38"/>
    </row>
    <row r="71" spans="3:23" s="39" customFormat="1" ht="16" x14ac:dyDescent="0.2">
      <c r="C71" s="150"/>
      <c r="D71" s="38"/>
      <c r="E71" s="38"/>
      <c r="F71" s="38"/>
      <c r="G71" s="38"/>
      <c r="H71" s="38"/>
      <c r="I71" s="38"/>
      <c r="J71" s="38"/>
      <c r="K71" s="38"/>
      <c r="L71" s="38"/>
      <c r="M71" s="38"/>
      <c r="N71" s="38"/>
      <c r="O71" s="38"/>
      <c r="P71" s="149"/>
      <c r="Q71" s="38"/>
      <c r="R71" s="38"/>
      <c r="S71" s="38"/>
      <c r="T71" s="38"/>
      <c r="U71" s="38"/>
      <c r="V71" s="38"/>
      <c r="W71" s="38"/>
    </row>
    <row r="72" spans="3:23" s="39" customFormat="1" ht="16" x14ac:dyDescent="0.2">
      <c r="C72" s="151" t="s">
        <v>127</v>
      </c>
      <c r="D72" s="38"/>
      <c r="E72" s="38"/>
      <c r="F72" s="38"/>
      <c r="G72" s="38"/>
      <c r="H72" s="38"/>
      <c r="I72" s="38"/>
      <c r="J72" s="38"/>
      <c r="K72" s="38"/>
      <c r="L72" s="38"/>
      <c r="M72" s="38"/>
      <c r="N72" s="38"/>
      <c r="O72" s="38"/>
      <c r="P72" s="149"/>
      <c r="Q72" s="38"/>
      <c r="R72" s="38"/>
      <c r="S72" s="38"/>
      <c r="T72" s="38"/>
      <c r="U72" s="38"/>
      <c r="V72" s="38"/>
      <c r="W72" s="38"/>
    </row>
    <row r="73" spans="3:23" s="39" customFormat="1" ht="16" x14ac:dyDescent="0.2">
      <c r="C73" s="150"/>
      <c r="D73" s="38"/>
      <c r="E73" s="38"/>
      <c r="F73" s="38"/>
      <c r="G73" s="38"/>
      <c r="H73" s="38"/>
      <c r="I73" s="38"/>
      <c r="J73" s="38"/>
      <c r="K73" s="38"/>
      <c r="L73" s="38"/>
      <c r="M73" s="38"/>
      <c r="N73" s="38"/>
      <c r="O73" s="38"/>
      <c r="P73" s="149"/>
      <c r="Q73" s="38"/>
      <c r="R73" s="38"/>
      <c r="S73" s="38"/>
      <c r="T73" s="38"/>
      <c r="U73" s="38"/>
      <c r="V73" s="38"/>
      <c r="W73" s="38"/>
    </row>
    <row r="74" spans="3:23" s="39" customFormat="1" ht="16" x14ac:dyDescent="0.2">
      <c r="C74" s="152" t="s">
        <v>168</v>
      </c>
      <c r="D74" s="38"/>
      <c r="E74" s="38"/>
      <c r="F74" s="38"/>
      <c r="G74" s="38"/>
      <c r="H74" s="38"/>
      <c r="I74" s="38"/>
      <c r="J74" s="38"/>
      <c r="K74" s="38"/>
      <c r="L74" s="38"/>
      <c r="M74" s="38"/>
      <c r="N74" s="38"/>
      <c r="O74" s="38"/>
      <c r="P74" s="149"/>
      <c r="Q74" s="38"/>
      <c r="R74" s="38"/>
      <c r="S74" s="38"/>
      <c r="T74" s="38"/>
      <c r="U74" s="38"/>
      <c r="V74" s="38"/>
      <c r="W74" s="38"/>
    </row>
    <row r="75" spans="3:23" s="39" customFormat="1" ht="16" x14ac:dyDescent="0.2">
      <c r="C75" s="150"/>
      <c r="D75" s="38"/>
      <c r="E75" s="38"/>
      <c r="F75" s="38"/>
      <c r="G75" s="38"/>
      <c r="H75" s="38"/>
      <c r="I75" s="38"/>
      <c r="J75" s="38"/>
      <c r="K75" s="38"/>
      <c r="L75" s="38"/>
      <c r="M75" s="38"/>
      <c r="N75" s="38"/>
      <c r="O75" s="38"/>
      <c r="P75" s="149"/>
      <c r="Q75" s="38"/>
      <c r="R75" s="38"/>
      <c r="S75" s="38"/>
      <c r="T75" s="38"/>
      <c r="U75" s="38"/>
      <c r="V75" s="38"/>
      <c r="W75" s="38"/>
    </row>
    <row r="76" spans="3:23" s="39" customFormat="1" ht="16" x14ac:dyDescent="0.2">
      <c r="C76" s="151" t="s">
        <v>128</v>
      </c>
      <c r="D76" s="38"/>
      <c r="E76" s="38"/>
      <c r="F76" s="38"/>
      <c r="G76" s="38"/>
      <c r="H76" s="38"/>
      <c r="I76" s="38"/>
      <c r="J76" s="38"/>
      <c r="K76" s="38"/>
      <c r="L76" s="38"/>
      <c r="M76" s="38"/>
      <c r="N76" s="38"/>
      <c r="O76" s="38"/>
      <c r="P76" s="149"/>
      <c r="Q76" s="38"/>
      <c r="R76" s="38"/>
      <c r="S76" s="38"/>
      <c r="T76" s="38"/>
      <c r="U76" s="38"/>
      <c r="V76" s="38"/>
      <c r="W76" s="38"/>
    </row>
    <row r="77" spans="3:23" s="39" customFormat="1" ht="16" x14ac:dyDescent="0.2">
      <c r="C77" s="152" t="s">
        <v>169</v>
      </c>
      <c r="D77" s="38"/>
      <c r="E77" s="38"/>
      <c r="F77" s="38"/>
      <c r="G77" s="38"/>
      <c r="H77" s="38"/>
      <c r="I77" s="38"/>
      <c r="J77" s="38"/>
      <c r="K77" s="38"/>
      <c r="L77" s="38"/>
      <c r="M77" s="38"/>
      <c r="N77" s="38"/>
      <c r="O77" s="38"/>
      <c r="P77" s="149"/>
      <c r="Q77" s="38"/>
      <c r="R77" s="38"/>
      <c r="S77" s="38"/>
      <c r="T77" s="38"/>
      <c r="U77" s="38"/>
      <c r="V77" s="38"/>
      <c r="W77" s="38"/>
    </row>
    <row r="78" spans="3:23" s="39" customFormat="1" ht="16" x14ac:dyDescent="0.2">
      <c r="C78" s="150"/>
      <c r="D78" s="38"/>
      <c r="E78" s="38"/>
      <c r="F78" s="38"/>
      <c r="G78" s="38"/>
      <c r="H78" s="38"/>
      <c r="I78" s="38"/>
      <c r="J78" s="38"/>
      <c r="K78" s="38"/>
      <c r="L78" s="38"/>
      <c r="M78" s="38"/>
      <c r="N78" s="38"/>
      <c r="O78" s="38"/>
      <c r="P78" s="149"/>
      <c r="Q78" s="38"/>
      <c r="R78" s="38"/>
      <c r="S78" s="38"/>
      <c r="T78" s="38"/>
      <c r="U78" s="38"/>
      <c r="V78" s="38"/>
      <c r="W78" s="38"/>
    </row>
    <row r="79" spans="3:23" s="39" customFormat="1" ht="16" x14ac:dyDescent="0.2">
      <c r="C79" s="151" t="s">
        <v>129</v>
      </c>
      <c r="D79" s="38"/>
      <c r="E79" s="38"/>
      <c r="F79" s="38"/>
      <c r="G79" s="38"/>
      <c r="H79" s="38"/>
      <c r="I79" s="38"/>
      <c r="J79" s="38"/>
      <c r="K79" s="38"/>
      <c r="L79" s="38"/>
      <c r="M79" s="38"/>
      <c r="N79" s="38"/>
      <c r="O79" s="38"/>
      <c r="P79" s="149"/>
      <c r="Q79" s="38"/>
      <c r="R79" s="38"/>
      <c r="S79" s="38"/>
      <c r="T79" s="38"/>
      <c r="U79" s="38"/>
      <c r="V79" s="38"/>
      <c r="W79" s="38"/>
    </row>
    <row r="80" spans="3:23" s="39" customFormat="1" ht="16" x14ac:dyDescent="0.2">
      <c r="C80" s="152" t="s">
        <v>170</v>
      </c>
      <c r="D80" s="38"/>
      <c r="E80" s="38"/>
      <c r="F80" s="38"/>
      <c r="G80" s="38"/>
      <c r="H80" s="38"/>
      <c r="I80" s="38"/>
      <c r="J80" s="38"/>
      <c r="K80" s="38"/>
      <c r="L80" s="38"/>
      <c r="M80" s="38"/>
      <c r="N80" s="38"/>
      <c r="O80" s="38"/>
      <c r="P80" s="149"/>
      <c r="Q80" s="38"/>
      <c r="R80" s="38"/>
      <c r="S80" s="38"/>
      <c r="T80" s="38"/>
      <c r="U80" s="38"/>
      <c r="V80" s="38"/>
      <c r="W80" s="38"/>
    </row>
    <row r="81" spans="3:23" s="39" customFormat="1" ht="16" x14ac:dyDescent="0.2">
      <c r="C81" s="150"/>
      <c r="D81" s="38"/>
      <c r="E81" s="38"/>
      <c r="F81" s="38"/>
      <c r="G81" s="38"/>
      <c r="H81" s="38"/>
      <c r="I81" s="38"/>
      <c r="J81" s="38"/>
      <c r="K81" s="38"/>
      <c r="L81" s="38"/>
      <c r="M81" s="38"/>
      <c r="N81" s="38"/>
      <c r="O81" s="38"/>
      <c r="P81" s="149"/>
      <c r="Q81" s="38"/>
      <c r="R81" s="38"/>
      <c r="S81" s="38"/>
      <c r="T81" s="38"/>
      <c r="U81" s="38"/>
      <c r="V81" s="38"/>
      <c r="W81" s="38"/>
    </row>
    <row r="82" spans="3:23" s="39" customFormat="1" ht="16" x14ac:dyDescent="0.2">
      <c r="C82" s="151" t="s">
        <v>130</v>
      </c>
      <c r="D82" s="38"/>
      <c r="E82" s="38"/>
      <c r="F82" s="38"/>
      <c r="G82" s="38"/>
      <c r="H82" s="38"/>
      <c r="I82" s="38"/>
      <c r="J82" s="38"/>
      <c r="K82" s="38"/>
      <c r="L82" s="38"/>
      <c r="M82" s="38"/>
      <c r="N82" s="38"/>
      <c r="O82" s="38"/>
      <c r="P82" s="149"/>
      <c r="Q82" s="38"/>
      <c r="R82" s="38"/>
      <c r="S82" s="38"/>
      <c r="T82" s="38"/>
      <c r="U82" s="38"/>
      <c r="V82" s="38"/>
      <c r="W82" s="38"/>
    </row>
    <row r="83" spans="3:23" s="39" customFormat="1" ht="16" x14ac:dyDescent="0.2">
      <c r="C83" s="152" t="s">
        <v>171</v>
      </c>
      <c r="D83" s="38"/>
      <c r="E83" s="38"/>
      <c r="F83" s="38"/>
      <c r="G83" s="38"/>
      <c r="H83" s="38"/>
      <c r="I83" s="38"/>
      <c r="J83" s="38"/>
      <c r="K83" s="38"/>
      <c r="L83" s="38"/>
      <c r="M83" s="38"/>
      <c r="N83" s="38"/>
      <c r="O83" s="38"/>
      <c r="P83" s="149"/>
      <c r="Q83" s="38"/>
      <c r="R83" s="38"/>
      <c r="S83" s="38"/>
      <c r="T83" s="38"/>
      <c r="U83" s="38"/>
      <c r="V83" s="38"/>
      <c r="W83" s="38"/>
    </row>
    <row r="84" spans="3:23" s="39" customFormat="1" ht="16" x14ac:dyDescent="0.2">
      <c r="C84" s="150"/>
      <c r="D84" s="38"/>
      <c r="E84" s="38"/>
      <c r="F84" s="38"/>
      <c r="G84" s="38"/>
      <c r="H84" s="38"/>
      <c r="I84" s="38"/>
      <c r="J84" s="38"/>
      <c r="K84" s="38"/>
      <c r="L84" s="38"/>
      <c r="M84" s="38"/>
      <c r="N84" s="38"/>
      <c r="O84" s="38"/>
      <c r="P84" s="149"/>
      <c r="Q84" s="38"/>
      <c r="R84" s="38"/>
      <c r="S84" s="38"/>
      <c r="T84" s="38"/>
      <c r="U84" s="38"/>
      <c r="V84" s="38"/>
      <c r="W84" s="38"/>
    </row>
    <row r="85" spans="3:23" s="39" customFormat="1" ht="16" x14ac:dyDescent="0.2">
      <c r="C85" s="151" t="s">
        <v>131</v>
      </c>
      <c r="D85" s="38"/>
      <c r="E85" s="38"/>
      <c r="F85" s="38"/>
      <c r="G85" s="38"/>
      <c r="H85" s="38"/>
      <c r="I85" s="38"/>
      <c r="J85" s="38"/>
      <c r="K85" s="38"/>
      <c r="L85" s="38"/>
      <c r="M85" s="38"/>
      <c r="N85" s="38"/>
      <c r="O85" s="38"/>
      <c r="P85" s="149"/>
      <c r="Q85" s="38"/>
      <c r="R85" s="38"/>
      <c r="S85" s="38"/>
      <c r="T85" s="38"/>
      <c r="U85" s="38"/>
      <c r="V85" s="38"/>
      <c r="W85" s="38"/>
    </row>
    <row r="86" spans="3:23" s="39" customFormat="1" ht="16" x14ac:dyDescent="0.2">
      <c r="C86" s="152" t="s">
        <v>172</v>
      </c>
      <c r="D86" s="38"/>
      <c r="E86" s="38"/>
      <c r="F86" s="38"/>
      <c r="G86" s="38"/>
      <c r="H86" s="38"/>
      <c r="I86" s="38"/>
      <c r="J86" s="38"/>
      <c r="K86" s="38"/>
      <c r="L86" s="38"/>
      <c r="M86" s="38"/>
      <c r="N86" s="38"/>
      <c r="O86" s="38"/>
      <c r="P86" s="149"/>
      <c r="Q86" s="38"/>
      <c r="R86" s="38"/>
      <c r="S86" s="38"/>
      <c r="T86" s="38"/>
      <c r="U86" s="38"/>
      <c r="V86" s="38"/>
      <c r="W86" s="38"/>
    </row>
    <row r="87" spans="3:23" s="39" customFormat="1" ht="16" x14ac:dyDescent="0.2">
      <c r="C87" s="150"/>
      <c r="D87" s="38"/>
      <c r="E87" s="38"/>
      <c r="F87" s="38"/>
      <c r="G87" s="38"/>
      <c r="H87" s="38"/>
      <c r="I87" s="38"/>
      <c r="J87" s="38"/>
      <c r="K87" s="38"/>
      <c r="L87" s="38"/>
      <c r="M87" s="38"/>
      <c r="N87" s="38"/>
      <c r="O87" s="38"/>
      <c r="P87" s="149"/>
      <c r="Q87" s="38"/>
      <c r="R87" s="38"/>
      <c r="S87" s="38"/>
      <c r="T87" s="38"/>
      <c r="U87" s="38"/>
      <c r="V87" s="38"/>
      <c r="W87" s="38"/>
    </row>
    <row r="88" spans="3:23" s="39" customFormat="1" ht="16" x14ac:dyDescent="0.2">
      <c r="C88" s="151" t="s">
        <v>132</v>
      </c>
      <c r="D88" s="38"/>
      <c r="E88" s="38"/>
      <c r="F88" s="38"/>
      <c r="G88" s="38"/>
      <c r="H88" s="38"/>
      <c r="I88" s="38"/>
      <c r="J88" s="38"/>
      <c r="K88" s="38"/>
      <c r="L88" s="38"/>
      <c r="M88" s="38"/>
      <c r="N88" s="38"/>
      <c r="O88" s="38"/>
      <c r="P88" s="149"/>
      <c r="Q88" s="38"/>
      <c r="R88" s="38"/>
      <c r="S88" s="38"/>
      <c r="T88" s="38"/>
      <c r="U88" s="38"/>
      <c r="V88" s="38"/>
      <c r="W88" s="38"/>
    </row>
    <row r="89" spans="3:23" s="39" customFormat="1" ht="16" x14ac:dyDescent="0.2">
      <c r="C89" s="152" t="s">
        <v>173</v>
      </c>
      <c r="D89" s="38"/>
      <c r="E89" s="38"/>
      <c r="F89" s="38"/>
      <c r="G89" s="38"/>
      <c r="H89" s="38"/>
      <c r="I89" s="38"/>
      <c r="J89" s="38"/>
      <c r="K89" s="38"/>
      <c r="L89" s="38"/>
      <c r="M89" s="38"/>
      <c r="N89" s="38"/>
      <c r="O89" s="38"/>
      <c r="P89" s="149"/>
      <c r="Q89" s="38"/>
      <c r="R89" s="38"/>
      <c r="S89" s="38"/>
      <c r="T89" s="38"/>
      <c r="U89" s="38"/>
      <c r="V89" s="38"/>
      <c r="W89" s="38"/>
    </row>
    <row r="90" spans="3:23" s="39" customFormat="1" ht="16" x14ac:dyDescent="0.2">
      <c r="C90" s="150"/>
      <c r="D90" s="38"/>
      <c r="E90" s="38"/>
      <c r="F90" s="38"/>
      <c r="G90" s="38"/>
      <c r="H90" s="38"/>
      <c r="I90" s="38"/>
      <c r="J90" s="38"/>
      <c r="K90" s="38"/>
      <c r="L90" s="38"/>
      <c r="M90" s="38"/>
      <c r="N90" s="38"/>
      <c r="O90" s="38"/>
      <c r="P90" s="149"/>
      <c r="Q90" s="38"/>
      <c r="R90" s="38"/>
      <c r="S90" s="38"/>
      <c r="T90" s="38"/>
      <c r="U90" s="38"/>
      <c r="V90" s="38"/>
      <c r="W90" s="38"/>
    </row>
    <row r="91" spans="3:23" s="39" customFormat="1" ht="16" x14ac:dyDescent="0.2">
      <c r="C91" s="151" t="s">
        <v>133</v>
      </c>
      <c r="D91" s="38"/>
      <c r="E91" s="38"/>
      <c r="F91" s="38"/>
      <c r="G91" s="38"/>
      <c r="H91" s="38"/>
      <c r="I91" s="38"/>
      <c r="J91" s="38"/>
      <c r="K91" s="38"/>
      <c r="L91" s="38"/>
      <c r="M91" s="38"/>
      <c r="N91" s="38"/>
      <c r="O91" s="38"/>
      <c r="P91" s="149"/>
      <c r="Q91" s="38"/>
      <c r="R91" s="38"/>
      <c r="S91" s="38"/>
      <c r="T91" s="38"/>
      <c r="U91" s="38"/>
      <c r="V91" s="38"/>
      <c r="W91" s="38"/>
    </row>
    <row r="92" spans="3:23" s="39" customFormat="1" ht="16" x14ac:dyDescent="0.2">
      <c r="C92" s="152" t="s">
        <v>174</v>
      </c>
      <c r="D92" s="38"/>
      <c r="E92" s="38"/>
      <c r="F92" s="38"/>
      <c r="G92" s="38"/>
      <c r="H92" s="38"/>
      <c r="I92" s="38"/>
      <c r="J92" s="38"/>
      <c r="K92" s="38"/>
      <c r="L92" s="38"/>
      <c r="M92" s="38"/>
      <c r="N92" s="38"/>
      <c r="O92" s="38"/>
      <c r="P92" s="149"/>
      <c r="Q92" s="38"/>
      <c r="R92" s="38"/>
      <c r="S92" s="38"/>
      <c r="T92" s="38"/>
      <c r="U92" s="38"/>
      <c r="V92" s="38"/>
      <c r="W92" s="38"/>
    </row>
    <row r="93" spans="3:23" s="39" customFormat="1" ht="16" x14ac:dyDescent="0.2">
      <c r="C93" s="150"/>
      <c r="D93" s="38"/>
      <c r="E93" s="38"/>
      <c r="F93" s="38"/>
      <c r="G93" s="38"/>
      <c r="H93" s="38"/>
      <c r="I93" s="38"/>
      <c r="J93" s="38"/>
      <c r="K93" s="38"/>
      <c r="L93" s="38"/>
      <c r="M93" s="38"/>
      <c r="N93" s="38"/>
      <c r="O93" s="38"/>
      <c r="P93" s="149"/>
      <c r="Q93" s="38"/>
      <c r="R93" s="38"/>
      <c r="S93" s="38"/>
      <c r="T93" s="38"/>
      <c r="U93" s="38"/>
      <c r="V93" s="38"/>
      <c r="W93" s="38"/>
    </row>
    <row r="94" spans="3:23" s="39" customFormat="1" ht="16" x14ac:dyDescent="0.2">
      <c r="C94" s="151" t="s">
        <v>134</v>
      </c>
      <c r="D94" s="38"/>
      <c r="E94" s="38"/>
      <c r="F94" s="38"/>
      <c r="G94" s="38"/>
      <c r="H94" s="38"/>
      <c r="I94" s="38"/>
      <c r="J94" s="38"/>
      <c r="K94" s="38"/>
      <c r="L94" s="38"/>
      <c r="M94" s="38"/>
      <c r="N94" s="38"/>
      <c r="O94" s="38"/>
      <c r="P94" s="149"/>
      <c r="Q94" s="38"/>
      <c r="R94" s="38"/>
      <c r="S94" s="38"/>
      <c r="T94" s="38"/>
      <c r="U94" s="38"/>
      <c r="V94" s="38"/>
      <c r="W94" s="38"/>
    </row>
    <row r="95" spans="3:23" s="39" customFormat="1" ht="16" x14ac:dyDescent="0.2">
      <c r="C95" s="152" t="s">
        <v>175</v>
      </c>
      <c r="D95" s="38"/>
      <c r="E95" s="38"/>
      <c r="F95" s="38"/>
      <c r="G95" s="38"/>
      <c r="H95" s="38"/>
      <c r="I95" s="38"/>
      <c r="J95" s="38"/>
      <c r="K95" s="38"/>
      <c r="L95" s="38"/>
      <c r="M95" s="38"/>
      <c r="N95" s="38"/>
      <c r="O95" s="38"/>
      <c r="P95" s="149"/>
      <c r="Q95" s="38"/>
      <c r="R95" s="38"/>
      <c r="S95" s="38"/>
      <c r="T95" s="38"/>
      <c r="U95" s="38"/>
      <c r="V95" s="38"/>
      <c r="W95" s="38"/>
    </row>
    <row r="96" spans="3:23" s="39" customFormat="1" ht="16" x14ac:dyDescent="0.2">
      <c r="C96" s="150"/>
      <c r="D96" s="38"/>
      <c r="E96" s="38"/>
      <c r="F96" s="38"/>
      <c r="G96" s="38"/>
      <c r="H96" s="38"/>
      <c r="I96" s="38"/>
      <c r="J96" s="38"/>
      <c r="K96" s="38"/>
      <c r="L96" s="38"/>
      <c r="M96" s="38"/>
      <c r="N96" s="38"/>
      <c r="O96" s="38"/>
      <c r="P96" s="149"/>
      <c r="Q96" s="38"/>
      <c r="R96" s="38"/>
      <c r="S96" s="38"/>
      <c r="T96" s="38"/>
      <c r="U96" s="38"/>
      <c r="V96" s="38"/>
      <c r="W96" s="38"/>
    </row>
    <row r="97" spans="3:23" s="39" customFormat="1" ht="16" x14ac:dyDescent="0.2">
      <c r="C97" s="151" t="s">
        <v>135</v>
      </c>
      <c r="D97" s="38"/>
      <c r="E97" s="38"/>
      <c r="F97" s="38"/>
      <c r="G97" s="38"/>
      <c r="H97" s="38"/>
      <c r="I97" s="38"/>
      <c r="J97" s="38"/>
      <c r="K97" s="38"/>
      <c r="L97" s="38"/>
      <c r="M97" s="38"/>
      <c r="N97" s="38"/>
      <c r="O97" s="38"/>
      <c r="P97" s="149"/>
      <c r="Q97" s="38"/>
      <c r="R97" s="38"/>
      <c r="S97" s="38"/>
      <c r="T97" s="38"/>
      <c r="U97" s="38"/>
      <c r="V97" s="38"/>
      <c r="W97" s="38"/>
    </row>
    <row r="98" spans="3:23" s="39" customFormat="1" ht="16" x14ac:dyDescent="0.2">
      <c r="C98" s="152" t="s">
        <v>176</v>
      </c>
      <c r="D98" s="38"/>
      <c r="E98" s="38"/>
      <c r="F98" s="38"/>
      <c r="G98" s="38"/>
      <c r="H98" s="38"/>
      <c r="I98" s="38"/>
      <c r="J98" s="38"/>
      <c r="K98" s="38"/>
      <c r="L98" s="38"/>
      <c r="M98" s="38"/>
      <c r="N98" s="38"/>
      <c r="O98" s="38"/>
      <c r="P98" s="149"/>
      <c r="Q98" s="38"/>
      <c r="R98" s="38"/>
      <c r="S98" s="38"/>
      <c r="T98" s="38"/>
      <c r="U98" s="38"/>
      <c r="V98" s="38"/>
      <c r="W98" s="38"/>
    </row>
    <row r="99" spans="3:23" s="39" customFormat="1" ht="16" x14ac:dyDescent="0.2">
      <c r="C99" s="117"/>
      <c r="D99" s="38"/>
      <c r="E99" s="38"/>
      <c r="F99" s="38"/>
      <c r="G99" s="38"/>
      <c r="H99" s="38"/>
      <c r="I99" s="38"/>
      <c r="J99" s="38"/>
      <c r="K99" s="38"/>
      <c r="L99" s="38"/>
      <c r="M99" s="38"/>
      <c r="N99" s="38"/>
      <c r="O99" s="38"/>
      <c r="P99" s="149"/>
      <c r="Q99" s="38"/>
      <c r="R99" s="38"/>
      <c r="S99" s="38"/>
      <c r="T99" s="38"/>
      <c r="U99" s="38"/>
      <c r="V99" s="38"/>
      <c r="W99" s="38"/>
    </row>
    <row r="100" spans="3:23" s="39" customFormat="1" ht="16" x14ac:dyDescent="0.2">
      <c r="C100" s="153" t="s">
        <v>136</v>
      </c>
      <c r="D100" s="38"/>
      <c r="E100" s="38"/>
      <c r="F100" s="38"/>
      <c r="G100" s="38"/>
      <c r="H100" s="38"/>
      <c r="I100" s="38"/>
      <c r="J100" s="38"/>
      <c r="K100" s="38"/>
      <c r="L100" s="38"/>
      <c r="M100" s="38"/>
      <c r="N100" s="38"/>
      <c r="O100" s="38"/>
      <c r="P100" s="149"/>
      <c r="Q100" s="38"/>
      <c r="R100" s="38"/>
      <c r="S100" s="38"/>
      <c r="T100" s="38"/>
      <c r="U100" s="38"/>
      <c r="V100" s="38"/>
      <c r="W100" s="38"/>
    </row>
    <row r="101" spans="3:23" s="39" customFormat="1" ht="16" x14ac:dyDescent="0.2">
      <c r="C101" s="117" t="s">
        <v>140</v>
      </c>
      <c r="D101" s="38"/>
      <c r="E101" s="38"/>
      <c r="F101" s="38"/>
      <c r="G101" s="38"/>
      <c r="H101" s="38"/>
      <c r="I101" s="38"/>
      <c r="J101" s="38"/>
      <c r="K101" s="38"/>
      <c r="L101" s="38"/>
      <c r="M101" s="38"/>
      <c r="N101" s="38"/>
      <c r="O101" s="38"/>
      <c r="P101" s="149"/>
      <c r="Q101" s="38"/>
      <c r="R101" s="38"/>
      <c r="S101" s="38"/>
      <c r="T101" s="38"/>
      <c r="U101" s="38"/>
      <c r="V101" s="38"/>
      <c r="W101" s="38"/>
    </row>
    <row r="102" spans="3:23" s="39" customFormat="1" ht="16" x14ac:dyDescent="0.2">
      <c r="C102" s="150" t="s">
        <v>137</v>
      </c>
      <c r="D102" s="38"/>
      <c r="E102" s="38"/>
      <c r="F102" s="38"/>
      <c r="G102" s="38"/>
      <c r="H102" s="38"/>
      <c r="I102" s="38"/>
      <c r="J102" s="38"/>
      <c r="K102" s="38"/>
      <c r="L102" s="38"/>
      <c r="M102" s="38"/>
      <c r="N102" s="38"/>
      <c r="O102" s="38"/>
      <c r="P102" s="149"/>
      <c r="Q102" s="38"/>
      <c r="R102" s="38"/>
      <c r="S102" s="38"/>
      <c r="T102" s="38"/>
      <c r="U102" s="38"/>
      <c r="V102" s="38"/>
      <c r="W102" s="38"/>
    </row>
    <row r="103" spans="3:23" s="39" customFormat="1" ht="16" x14ac:dyDescent="0.2">
      <c r="C103" s="150" t="s">
        <v>138</v>
      </c>
      <c r="D103" s="38"/>
      <c r="E103" s="38"/>
      <c r="F103" s="38"/>
      <c r="G103" s="38"/>
      <c r="H103" s="38"/>
      <c r="I103" s="38"/>
      <c r="J103" s="38"/>
      <c r="K103" s="38"/>
      <c r="L103" s="38"/>
      <c r="M103" s="38"/>
      <c r="N103" s="38"/>
      <c r="O103" s="38"/>
      <c r="P103" s="149"/>
      <c r="Q103" s="38"/>
      <c r="R103" s="38"/>
      <c r="S103" s="38"/>
      <c r="T103" s="38"/>
      <c r="U103" s="38"/>
      <c r="V103" s="38"/>
      <c r="W103" s="38"/>
    </row>
    <row r="104" spans="3:23" s="39" customFormat="1" ht="16" x14ac:dyDescent="0.2">
      <c r="C104" s="150" t="s">
        <v>139</v>
      </c>
      <c r="D104" s="38"/>
      <c r="E104" s="38"/>
      <c r="F104" s="38"/>
      <c r="G104" s="38"/>
      <c r="H104" s="38"/>
      <c r="I104" s="38"/>
      <c r="J104" s="38"/>
      <c r="K104" s="38"/>
      <c r="L104" s="38"/>
      <c r="M104" s="38"/>
      <c r="N104" s="38"/>
      <c r="O104" s="38"/>
      <c r="P104" s="149"/>
      <c r="Q104" s="38"/>
      <c r="R104" s="38"/>
      <c r="S104" s="38"/>
      <c r="T104" s="38"/>
      <c r="U104" s="38"/>
      <c r="V104" s="38"/>
      <c r="W104" s="38"/>
    </row>
    <row r="105" spans="3:23" s="39" customFormat="1" ht="16" x14ac:dyDescent="0.2">
      <c r="C105" s="117"/>
      <c r="D105" s="38"/>
      <c r="E105" s="38"/>
      <c r="F105" s="38"/>
      <c r="G105" s="38"/>
      <c r="H105" s="38"/>
      <c r="I105" s="38"/>
      <c r="J105" s="38"/>
      <c r="K105" s="38"/>
      <c r="L105" s="38"/>
      <c r="M105" s="38"/>
      <c r="N105" s="38"/>
      <c r="O105" s="38"/>
      <c r="P105" s="149"/>
      <c r="Q105" s="38"/>
      <c r="R105" s="38"/>
      <c r="S105" s="38"/>
      <c r="T105" s="38"/>
      <c r="U105" s="38"/>
      <c r="V105" s="38"/>
      <c r="W105" s="38"/>
    </row>
    <row r="106" spans="3:23" s="39" customFormat="1" x14ac:dyDescent="0.2">
      <c r="C106" s="41"/>
      <c r="I106" s="40"/>
      <c r="P106" s="55"/>
    </row>
    <row r="107" spans="3:23" s="39" customFormat="1" ht="16" thickBot="1" x14ac:dyDescent="0.25">
      <c r="C107" s="42"/>
      <c r="D107" s="63"/>
      <c r="E107" s="63"/>
      <c r="F107" s="63"/>
      <c r="G107" s="63"/>
      <c r="H107" s="63"/>
      <c r="I107" s="47"/>
      <c r="J107" s="63"/>
      <c r="K107" s="63"/>
      <c r="L107" s="63"/>
      <c r="M107" s="63"/>
      <c r="N107" s="63"/>
      <c r="O107" s="63"/>
      <c r="P107" s="64"/>
    </row>
    <row r="108" spans="3:23" s="39" customFormat="1" x14ac:dyDescent="0.2">
      <c r="I108" s="40"/>
    </row>
    <row r="109" spans="3:23" s="39" customFormat="1" x14ac:dyDescent="0.2">
      <c r="I109" s="40"/>
    </row>
    <row r="110" spans="3:23" s="39" customFormat="1" x14ac:dyDescent="0.2">
      <c r="I110" s="40"/>
    </row>
    <row r="111" spans="3:23" s="39" customFormat="1" x14ac:dyDescent="0.2">
      <c r="I111" s="40"/>
    </row>
    <row r="112" spans="3:23" s="39" customFormat="1" x14ac:dyDescent="0.2">
      <c r="I112" s="40"/>
    </row>
    <row r="113" spans="9:9" s="39" customFormat="1" x14ac:dyDescent="0.2">
      <c r="I113" s="40"/>
    </row>
    <row r="114" spans="9:9" s="39" customFormat="1" x14ac:dyDescent="0.2">
      <c r="I114" s="40"/>
    </row>
    <row r="115" spans="9:9" s="39" customFormat="1" x14ac:dyDescent="0.2">
      <c r="I115" s="40"/>
    </row>
    <row r="116" spans="9:9" s="39" customFormat="1" x14ac:dyDescent="0.2">
      <c r="I116" s="40"/>
    </row>
    <row r="117" spans="9:9" s="39" customFormat="1" x14ac:dyDescent="0.2">
      <c r="I117" s="40"/>
    </row>
    <row r="118" spans="9:9" s="39" customFormat="1" x14ac:dyDescent="0.2">
      <c r="I118" s="40"/>
    </row>
    <row r="119" spans="9:9" s="39" customFormat="1" x14ac:dyDescent="0.2">
      <c r="I119" s="40"/>
    </row>
    <row r="120" spans="9:9" s="39" customFormat="1" x14ac:dyDescent="0.2">
      <c r="I120" s="40"/>
    </row>
    <row r="121" spans="9:9" s="39" customFormat="1" x14ac:dyDescent="0.2">
      <c r="I121" s="40"/>
    </row>
    <row r="122" spans="9:9" s="39" customFormat="1" x14ac:dyDescent="0.2">
      <c r="I122" s="40"/>
    </row>
    <row r="123" spans="9:9" s="39" customFormat="1" x14ac:dyDescent="0.2">
      <c r="I123" s="40"/>
    </row>
    <row r="124" spans="9:9" s="39" customFormat="1" x14ac:dyDescent="0.2">
      <c r="I124" s="40"/>
    </row>
    <row r="125" spans="9:9" s="39" customFormat="1" x14ac:dyDescent="0.2">
      <c r="I125" s="40"/>
    </row>
    <row r="126" spans="9:9" s="39" customFormat="1" x14ac:dyDescent="0.2">
      <c r="I126" s="40"/>
    </row>
    <row r="127" spans="9:9" s="39" customFormat="1" x14ac:dyDescent="0.2">
      <c r="I127" s="40"/>
    </row>
    <row r="128" spans="9:9" s="39" customFormat="1" x14ac:dyDescent="0.2">
      <c r="I128" s="40"/>
    </row>
    <row r="129" spans="9:9" s="39" customFormat="1" x14ac:dyDescent="0.2">
      <c r="I129" s="40"/>
    </row>
    <row r="130" spans="9:9" s="39" customFormat="1" x14ac:dyDescent="0.2">
      <c r="I130" s="40"/>
    </row>
    <row r="131" spans="9:9" s="39" customFormat="1" x14ac:dyDescent="0.2">
      <c r="I131" s="40"/>
    </row>
    <row r="132" spans="9:9" s="39" customFormat="1" x14ac:dyDescent="0.2">
      <c r="I132" s="40"/>
    </row>
    <row r="133" spans="9:9" s="39" customFormat="1" x14ac:dyDescent="0.2">
      <c r="I133" s="40"/>
    </row>
    <row r="134" spans="9:9" s="39" customFormat="1" x14ac:dyDescent="0.2">
      <c r="I134" s="40"/>
    </row>
    <row r="135" spans="9:9" s="39" customFormat="1" x14ac:dyDescent="0.2">
      <c r="I135" s="40"/>
    </row>
    <row r="136" spans="9:9" s="39" customFormat="1" x14ac:dyDescent="0.2">
      <c r="I136" s="40"/>
    </row>
    <row r="137" spans="9:9" s="39" customFormat="1" x14ac:dyDescent="0.2">
      <c r="I137" s="40"/>
    </row>
    <row r="138" spans="9:9" s="39" customFormat="1" x14ac:dyDescent="0.2">
      <c r="I138" s="40"/>
    </row>
    <row r="139" spans="9:9" s="39" customFormat="1" x14ac:dyDescent="0.2">
      <c r="I139" s="40"/>
    </row>
    <row r="140" spans="9:9" s="39" customFormat="1" x14ac:dyDescent="0.2">
      <c r="I140" s="40"/>
    </row>
    <row r="141" spans="9:9" s="39" customFormat="1" x14ac:dyDescent="0.2">
      <c r="I141" s="40"/>
    </row>
    <row r="142" spans="9:9" s="39" customFormat="1" x14ac:dyDescent="0.2">
      <c r="I142" s="40"/>
    </row>
    <row r="143" spans="9:9" s="39" customFormat="1" x14ac:dyDescent="0.2">
      <c r="I143" s="40"/>
    </row>
    <row r="144" spans="9:9" s="39" customFormat="1" x14ac:dyDescent="0.2">
      <c r="I144" s="40"/>
    </row>
    <row r="145" spans="9:9" s="39" customFormat="1" x14ac:dyDescent="0.2">
      <c r="I145" s="40"/>
    </row>
    <row r="146" spans="9:9" s="39" customFormat="1" x14ac:dyDescent="0.2">
      <c r="I146" s="40"/>
    </row>
    <row r="147" spans="9:9" s="39" customFormat="1" x14ac:dyDescent="0.2">
      <c r="I147" s="40"/>
    </row>
    <row r="148" spans="9:9" s="39" customFormat="1" x14ac:dyDescent="0.2">
      <c r="I148" s="40"/>
    </row>
    <row r="149" spans="9:9" s="39" customFormat="1" x14ac:dyDescent="0.2">
      <c r="I149" s="40"/>
    </row>
    <row r="150" spans="9:9" s="39" customFormat="1" x14ac:dyDescent="0.2">
      <c r="I150" s="40"/>
    </row>
    <row r="151" spans="9:9" s="39" customFormat="1" x14ac:dyDescent="0.2">
      <c r="I151" s="40"/>
    </row>
    <row r="152" spans="9:9" s="39" customFormat="1" x14ac:dyDescent="0.2">
      <c r="I152" s="40"/>
    </row>
    <row r="153" spans="9:9" s="39" customFormat="1" x14ac:dyDescent="0.2">
      <c r="I153" s="40"/>
    </row>
    <row r="154" spans="9:9" s="39" customFormat="1" x14ac:dyDescent="0.2">
      <c r="I154" s="40"/>
    </row>
    <row r="155" spans="9:9" s="39" customFormat="1" x14ac:dyDescent="0.2">
      <c r="I155" s="40"/>
    </row>
    <row r="156" spans="9:9" s="39" customFormat="1" x14ac:dyDescent="0.2">
      <c r="I156" s="40"/>
    </row>
    <row r="157" spans="9:9" s="39" customFormat="1" x14ac:dyDescent="0.2">
      <c r="I157" s="40"/>
    </row>
  </sheetData>
  <mergeCells count="4">
    <mergeCell ref="C1:E1"/>
    <mergeCell ref="C2:E2"/>
    <mergeCell ref="G2:I2"/>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2974-4B47-4246-A41D-1A9B544642E0}">
  <dimension ref="A1:AO87"/>
  <sheetViews>
    <sheetView tabSelected="1" workbookViewId="0">
      <selection activeCell="E39" sqref="E39"/>
    </sheetView>
  </sheetViews>
  <sheetFormatPr baseColWidth="10" defaultColWidth="8.83203125" defaultRowHeight="15" x14ac:dyDescent="0.2"/>
  <cols>
    <col min="1" max="1" width="2.5" style="39" customWidth="1"/>
    <col min="2" max="2" width="5.33203125" customWidth="1"/>
    <col min="3" max="3" width="50.1640625" customWidth="1"/>
    <col min="4" max="4" width="18.5" style="19" customWidth="1"/>
    <col min="5" max="5" width="19.6640625" style="19" customWidth="1"/>
    <col min="6" max="6" width="19.5" style="19" customWidth="1"/>
    <col min="7" max="7" width="19.33203125" style="19" customWidth="1"/>
    <col min="8" max="8" width="22.33203125" style="19" customWidth="1"/>
    <col min="9" max="9" width="20" style="19" customWidth="1"/>
    <col min="10" max="10" width="3.5" customWidth="1"/>
    <col min="11" max="41" width="8.83203125" style="39"/>
  </cols>
  <sheetData>
    <row r="1" spans="2:10" s="39" customFormat="1" ht="9" customHeight="1" thickBot="1" x14ac:dyDescent="0.25">
      <c r="D1" s="40"/>
      <c r="E1" s="40"/>
      <c r="F1" s="40"/>
      <c r="G1" s="40"/>
      <c r="H1" s="40"/>
      <c r="I1" s="40"/>
    </row>
    <row r="2" spans="2:10" ht="16" thickBot="1" x14ac:dyDescent="0.25">
      <c r="B2" s="52"/>
      <c r="C2" s="53"/>
      <c r="D2" s="43"/>
      <c r="E2" s="43"/>
      <c r="F2" s="43"/>
      <c r="G2" s="43"/>
      <c r="H2" s="43"/>
      <c r="I2" s="43"/>
      <c r="J2" s="54"/>
    </row>
    <row r="3" spans="2:10" ht="23" customHeight="1" thickBot="1" x14ac:dyDescent="0.25">
      <c r="B3" s="41"/>
      <c r="C3" s="39"/>
      <c r="D3" s="165" t="s">
        <v>157</v>
      </c>
      <c r="E3" s="166"/>
      <c r="F3" s="166"/>
      <c r="G3" s="166"/>
      <c r="H3" s="166"/>
      <c r="I3" s="167"/>
      <c r="J3" s="55"/>
    </row>
    <row r="4" spans="2:10" ht="16" thickBot="1" x14ac:dyDescent="0.25">
      <c r="B4" s="41"/>
      <c r="C4" s="39"/>
      <c r="D4" s="40"/>
      <c r="E4" s="40"/>
      <c r="F4" s="40"/>
      <c r="G4" s="40"/>
      <c r="H4" s="40"/>
      <c r="I4" s="40"/>
      <c r="J4" s="55"/>
    </row>
    <row r="5" spans="2:10" ht="17" thickBot="1" x14ac:dyDescent="0.25">
      <c r="B5" s="41"/>
      <c r="C5" s="56" t="s">
        <v>142</v>
      </c>
      <c r="D5" s="48" t="s">
        <v>148</v>
      </c>
      <c r="E5" s="49" t="s">
        <v>144</v>
      </c>
      <c r="F5" s="49" t="s">
        <v>145</v>
      </c>
      <c r="G5" s="50" t="s">
        <v>146</v>
      </c>
      <c r="H5" s="50" t="s">
        <v>147</v>
      </c>
      <c r="I5" s="51" t="s">
        <v>149</v>
      </c>
      <c r="J5" s="55"/>
    </row>
    <row r="6" spans="2:10" x14ac:dyDescent="0.2">
      <c r="B6" s="41"/>
      <c r="C6" s="39"/>
      <c r="D6" s="40"/>
      <c r="E6" s="40"/>
      <c r="F6" s="40"/>
      <c r="G6" s="40"/>
      <c r="H6" s="40"/>
      <c r="I6" s="40"/>
      <c r="J6" s="55"/>
    </row>
    <row r="7" spans="2:10" ht="16" x14ac:dyDescent="0.2">
      <c r="B7" s="41"/>
      <c r="C7" s="39"/>
      <c r="D7" s="57" t="s">
        <v>143</v>
      </c>
      <c r="E7" s="57" t="s">
        <v>143</v>
      </c>
      <c r="F7" s="57" t="s">
        <v>143</v>
      </c>
      <c r="G7" s="57" t="s">
        <v>143</v>
      </c>
      <c r="H7" s="57" t="s">
        <v>143</v>
      </c>
      <c r="I7" s="57" t="s">
        <v>143</v>
      </c>
      <c r="J7" s="55"/>
    </row>
    <row r="8" spans="2:10" ht="16" x14ac:dyDescent="0.2">
      <c r="B8" s="41"/>
      <c r="C8" s="56" t="s">
        <v>152</v>
      </c>
      <c r="D8" s="44">
        <v>162560</v>
      </c>
      <c r="E8" s="44">
        <v>94294</v>
      </c>
      <c r="F8" s="44">
        <v>72559</v>
      </c>
      <c r="G8" s="44">
        <v>24257</v>
      </c>
      <c r="H8" s="44">
        <v>29615</v>
      </c>
      <c r="I8" s="45">
        <f>D8+E8+F8+G8+H8</f>
        <v>383285</v>
      </c>
      <c r="J8" s="55"/>
    </row>
    <row r="9" spans="2:10" ht="16" x14ac:dyDescent="0.2">
      <c r="B9" s="41"/>
      <c r="C9" s="58" t="s">
        <v>151</v>
      </c>
      <c r="D9" s="46">
        <v>169658</v>
      </c>
      <c r="E9" s="46">
        <v>95118</v>
      </c>
      <c r="F9" s="46">
        <v>74200</v>
      </c>
      <c r="G9" s="46">
        <v>25977</v>
      </c>
      <c r="H9" s="46">
        <v>29375</v>
      </c>
      <c r="I9" s="45"/>
      <c r="J9" s="55"/>
    </row>
    <row r="10" spans="2:10" ht="16" x14ac:dyDescent="0.2">
      <c r="B10" s="41"/>
      <c r="C10" s="58" t="s">
        <v>150</v>
      </c>
      <c r="D10" s="46">
        <v>60508</v>
      </c>
      <c r="E10" s="46">
        <v>36098</v>
      </c>
      <c r="F10" s="46">
        <v>30328</v>
      </c>
      <c r="G10" s="46">
        <v>11888</v>
      </c>
      <c r="H10" s="46">
        <v>12066</v>
      </c>
      <c r="I10" s="45"/>
      <c r="J10" s="55"/>
    </row>
    <row r="11" spans="2:10" x14ac:dyDescent="0.2">
      <c r="B11" s="41"/>
      <c r="C11" s="39"/>
      <c r="D11" s="40"/>
      <c r="E11" s="40"/>
      <c r="F11" s="40"/>
      <c r="G11" s="40"/>
      <c r="H11" s="40"/>
      <c r="I11" s="40"/>
      <c r="J11" s="55"/>
    </row>
    <row r="12" spans="2:10" ht="16" x14ac:dyDescent="0.2">
      <c r="B12" s="41"/>
      <c r="C12" s="56" t="s">
        <v>163</v>
      </c>
      <c r="D12" s="59">
        <f>(D8/I8)</f>
        <v>0.42412304160089748</v>
      </c>
      <c r="E12" s="59">
        <f>(E8/I8)</f>
        <v>0.24601536715498912</v>
      </c>
      <c r="F12" s="59">
        <f>(F8/I8)</f>
        <v>0.18930821712302856</v>
      </c>
      <c r="G12" s="59">
        <f>(G8/I8)</f>
        <v>6.3287110113883924E-2</v>
      </c>
      <c r="H12" s="59">
        <f>(H8/I8)</f>
        <v>7.7266264007200908E-2</v>
      </c>
      <c r="I12" s="60">
        <f>D12+E12+F12+G12+H12</f>
        <v>1</v>
      </c>
      <c r="J12" s="55"/>
    </row>
    <row r="13" spans="2:10" x14ac:dyDescent="0.2">
      <c r="B13" s="41"/>
      <c r="C13" s="39"/>
      <c r="D13" s="40"/>
      <c r="E13" s="40"/>
      <c r="F13" s="40"/>
      <c r="G13" s="40"/>
      <c r="H13" s="40"/>
      <c r="I13" s="60"/>
      <c r="J13" s="55"/>
    </row>
    <row r="14" spans="2:10" ht="16" x14ac:dyDescent="0.2">
      <c r="B14" s="41"/>
      <c r="C14" s="56" t="s">
        <v>105</v>
      </c>
      <c r="D14" s="59">
        <f>((D8-D9)/D9)</f>
        <v>-4.1837107592922231E-2</v>
      </c>
      <c r="E14" s="59">
        <f>((E8-E9)/E9)</f>
        <v>-8.6629239470972889E-3</v>
      </c>
      <c r="F14" s="59">
        <f>((F8-F9)/F9)</f>
        <v>-2.211590296495957E-2</v>
      </c>
      <c r="G14" s="59">
        <f>((G8-G9)/G9)</f>
        <v>-6.6212418678061366E-2</v>
      </c>
      <c r="H14" s="59">
        <f>((H8-H9)/H9)</f>
        <v>8.1702127659574464E-3</v>
      </c>
      <c r="I14" s="60"/>
      <c r="J14" s="55"/>
    </row>
    <row r="15" spans="2:10" x14ac:dyDescent="0.2">
      <c r="B15" s="41"/>
      <c r="C15" s="39"/>
      <c r="D15" s="40"/>
      <c r="E15" s="40"/>
      <c r="F15" s="40"/>
      <c r="G15" s="40"/>
      <c r="H15" s="40"/>
      <c r="I15" s="40"/>
      <c r="J15" s="55"/>
    </row>
    <row r="16" spans="2:10" ht="16" x14ac:dyDescent="0.2">
      <c r="B16" s="41"/>
      <c r="C16" s="56" t="s">
        <v>164</v>
      </c>
      <c r="D16" s="59">
        <f>(D10/D8)</f>
        <v>0.37221948818897638</v>
      </c>
      <c r="E16" s="59">
        <f>(E10/E8)</f>
        <v>0.38282393365431522</v>
      </c>
      <c r="F16" s="59">
        <f>(F10/F8)</f>
        <v>0.41797709450240494</v>
      </c>
      <c r="G16" s="59">
        <f>(G10/G8)</f>
        <v>0.49008533619161482</v>
      </c>
      <c r="H16" s="59">
        <f>(H10/H8)</f>
        <v>0.407428667904778</v>
      </c>
      <c r="I16" s="40"/>
      <c r="J16" s="55"/>
    </row>
    <row r="17" spans="2:10" x14ac:dyDescent="0.2">
      <c r="B17" s="41"/>
      <c r="C17" s="39"/>
      <c r="D17" s="40"/>
      <c r="E17" s="40"/>
      <c r="F17" s="40"/>
      <c r="G17" s="40"/>
      <c r="H17" s="40"/>
      <c r="I17" s="40"/>
      <c r="J17" s="55"/>
    </row>
    <row r="18" spans="2:10" ht="17" thickBot="1" x14ac:dyDescent="0.25">
      <c r="B18" s="41"/>
      <c r="C18" s="56" t="s">
        <v>156</v>
      </c>
      <c r="D18" s="61">
        <f>D8*(1+D14)</f>
        <v>155758.95978969455</v>
      </c>
      <c r="E18" s="61">
        <f t="shared" ref="E18:H18" si="0">E8*(1+E14)</f>
        <v>93477.138249332405</v>
      </c>
      <c r="F18" s="61">
        <f t="shared" si="0"/>
        <v>70954.292196765498</v>
      </c>
      <c r="G18" s="61">
        <f>G8*(1+G14)</f>
        <v>22650.885360126264</v>
      </c>
      <c r="H18" s="61">
        <f t="shared" si="0"/>
        <v>29856.960851063832</v>
      </c>
      <c r="I18" s="40"/>
      <c r="J18" s="55"/>
    </row>
    <row r="19" spans="2:10" x14ac:dyDescent="0.2">
      <c r="B19" s="41"/>
      <c r="C19" s="39"/>
      <c r="D19" s="154"/>
      <c r="E19" s="155"/>
      <c r="F19" s="155"/>
      <c r="G19" s="155"/>
      <c r="H19" s="155"/>
      <c r="I19" s="156"/>
      <c r="J19" s="55"/>
    </row>
    <row r="20" spans="2:10" ht="21" customHeight="1" x14ac:dyDescent="0.2">
      <c r="B20" s="41"/>
      <c r="C20" s="62" t="s">
        <v>153</v>
      </c>
      <c r="D20" s="168" t="s">
        <v>158</v>
      </c>
      <c r="E20" s="169"/>
      <c r="F20" s="169"/>
      <c r="G20" s="169"/>
      <c r="H20" s="169"/>
      <c r="I20" s="170"/>
      <c r="J20" s="55"/>
    </row>
    <row r="21" spans="2:10" x14ac:dyDescent="0.2">
      <c r="B21" s="41"/>
      <c r="C21" s="39"/>
      <c r="D21" s="171" t="s">
        <v>159</v>
      </c>
      <c r="E21" s="172"/>
      <c r="F21" s="172"/>
      <c r="G21" s="172"/>
      <c r="H21" s="172"/>
      <c r="I21" s="173"/>
      <c r="J21" s="55"/>
    </row>
    <row r="22" spans="2:10" x14ac:dyDescent="0.2">
      <c r="B22" s="41"/>
      <c r="C22" s="39"/>
      <c r="D22" s="171" t="s">
        <v>160</v>
      </c>
      <c r="E22" s="172"/>
      <c r="F22" s="172"/>
      <c r="G22" s="172"/>
      <c r="H22" s="172"/>
      <c r="I22" s="173"/>
      <c r="J22" s="55"/>
    </row>
    <row r="23" spans="2:10" x14ac:dyDescent="0.2">
      <c r="B23" s="41"/>
      <c r="C23" s="39"/>
      <c r="D23" s="171" t="s">
        <v>161</v>
      </c>
      <c r="E23" s="172"/>
      <c r="F23" s="172"/>
      <c r="G23" s="172"/>
      <c r="H23" s="172"/>
      <c r="I23" s="173"/>
      <c r="J23" s="55"/>
    </row>
    <row r="24" spans="2:10" x14ac:dyDescent="0.2">
      <c r="B24" s="41"/>
      <c r="C24" s="39"/>
      <c r="D24" s="171" t="s">
        <v>154</v>
      </c>
      <c r="E24" s="172"/>
      <c r="F24" s="172"/>
      <c r="G24" s="172"/>
      <c r="H24" s="172"/>
      <c r="I24" s="173"/>
      <c r="J24" s="55"/>
    </row>
    <row r="25" spans="2:10" x14ac:dyDescent="0.2">
      <c r="B25" s="41"/>
      <c r="C25" s="39"/>
      <c r="D25" s="171" t="s">
        <v>155</v>
      </c>
      <c r="E25" s="172"/>
      <c r="F25" s="172"/>
      <c r="G25" s="172"/>
      <c r="H25" s="172"/>
      <c r="I25" s="173"/>
      <c r="J25" s="55"/>
    </row>
    <row r="26" spans="2:10" ht="16" thickBot="1" x14ac:dyDescent="0.25">
      <c r="B26" s="41"/>
      <c r="C26" s="39"/>
      <c r="D26" s="157"/>
      <c r="E26" s="158"/>
      <c r="F26" s="158"/>
      <c r="G26" s="158"/>
      <c r="H26" s="158" t="s">
        <v>162</v>
      </c>
      <c r="I26" s="159"/>
      <c r="J26" s="55"/>
    </row>
    <row r="27" spans="2:10" x14ac:dyDescent="0.2">
      <c r="B27" s="41"/>
      <c r="C27" s="39"/>
      <c r="D27" s="40"/>
      <c r="E27" s="40"/>
      <c r="F27" s="40"/>
      <c r="G27" s="40"/>
      <c r="H27" s="40"/>
      <c r="I27" s="40"/>
      <c r="J27" s="55"/>
    </row>
    <row r="28" spans="2:10" ht="4" customHeight="1" thickBot="1" x14ac:dyDescent="0.25">
      <c r="B28" s="42"/>
      <c r="C28" s="63"/>
      <c r="D28" s="47"/>
      <c r="E28" s="47"/>
      <c r="F28" s="47"/>
      <c r="G28" s="47"/>
      <c r="H28" s="47"/>
      <c r="I28" s="47"/>
      <c r="J28" s="64"/>
    </row>
    <row r="29" spans="2:10" s="39" customFormat="1" x14ac:dyDescent="0.2">
      <c r="D29" s="40"/>
      <c r="E29" s="40"/>
      <c r="F29" s="40"/>
      <c r="G29" s="40"/>
      <c r="H29" s="40"/>
      <c r="I29" s="40"/>
    </row>
    <row r="30" spans="2:10" s="39" customFormat="1" x14ac:dyDescent="0.2">
      <c r="D30" s="40"/>
      <c r="E30" s="40"/>
      <c r="F30" s="40"/>
      <c r="G30" s="40"/>
      <c r="H30" s="40"/>
      <c r="I30" s="40"/>
    </row>
    <row r="31" spans="2:10" s="39" customFormat="1" x14ac:dyDescent="0.2">
      <c r="D31" s="40"/>
      <c r="E31" s="40"/>
      <c r="F31" s="40"/>
      <c r="G31" s="40"/>
      <c r="H31" s="40"/>
      <c r="I31" s="40"/>
    </row>
    <row r="32" spans="2:10" s="39" customFormat="1" x14ac:dyDescent="0.2">
      <c r="D32" s="40"/>
      <c r="E32" s="40"/>
      <c r="F32" s="40"/>
      <c r="G32" s="40"/>
      <c r="H32" s="40"/>
      <c r="I32" s="40"/>
    </row>
    <row r="33" spans="4:9" s="39" customFormat="1" x14ac:dyDescent="0.2">
      <c r="D33" s="40"/>
      <c r="E33" s="40"/>
      <c r="F33" s="40"/>
      <c r="G33" s="40"/>
      <c r="H33" s="40"/>
      <c r="I33" s="40"/>
    </row>
    <row r="34" spans="4:9" s="39" customFormat="1" x14ac:dyDescent="0.2">
      <c r="D34" s="40"/>
      <c r="E34" s="40"/>
      <c r="F34" s="40"/>
      <c r="G34" s="40"/>
      <c r="H34" s="40"/>
      <c r="I34" s="40"/>
    </row>
    <row r="35" spans="4:9" s="39" customFormat="1" x14ac:dyDescent="0.2">
      <c r="D35" s="40"/>
      <c r="E35" s="40"/>
      <c r="F35" s="40"/>
      <c r="G35" s="40"/>
      <c r="H35" s="40"/>
      <c r="I35" s="40"/>
    </row>
    <row r="36" spans="4:9" s="39" customFormat="1" x14ac:dyDescent="0.2">
      <c r="D36" s="40"/>
      <c r="E36" s="40"/>
      <c r="F36" s="40"/>
      <c r="G36" s="40"/>
      <c r="H36" s="40"/>
      <c r="I36" s="40"/>
    </row>
    <row r="37" spans="4:9" s="39" customFormat="1" x14ac:dyDescent="0.2">
      <c r="D37" s="40"/>
      <c r="E37" s="40"/>
      <c r="F37" s="40"/>
      <c r="G37" s="40"/>
      <c r="H37" s="40"/>
      <c r="I37" s="40"/>
    </row>
    <row r="38" spans="4:9" s="39" customFormat="1" x14ac:dyDescent="0.2">
      <c r="D38" s="40"/>
      <c r="E38" s="40"/>
      <c r="F38" s="40"/>
      <c r="G38" s="40"/>
      <c r="H38" s="40"/>
      <c r="I38" s="40"/>
    </row>
    <row r="39" spans="4:9" s="39" customFormat="1" x14ac:dyDescent="0.2">
      <c r="D39" s="40"/>
      <c r="E39" s="40"/>
      <c r="F39" s="40"/>
      <c r="G39" s="40"/>
      <c r="H39" s="40"/>
      <c r="I39" s="40"/>
    </row>
    <row r="40" spans="4:9" s="39" customFormat="1" x14ac:dyDescent="0.2">
      <c r="D40" s="40"/>
      <c r="E40" s="40"/>
      <c r="F40" s="40"/>
      <c r="G40" s="40"/>
      <c r="H40" s="40"/>
      <c r="I40" s="40"/>
    </row>
    <row r="41" spans="4:9" s="39" customFormat="1" x14ac:dyDescent="0.2">
      <c r="D41" s="40"/>
      <c r="E41" s="40"/>
      <c r="F41" s="40"/>
      <c r="G41" s="40"/>
      <c r="H41" s="40"/>
      <c r="I41" s="40"/>
    </row>
    <row r="42" spans="4:9" s="39" customFormat="1" x14ac:dyDescent="0.2">
      <c r="D42" s="40"/>
      <c r="E42" s="40"/>
      <c r="F42" s="40"/>
      <c r="G42" s="40"/>
      <c r="H42" s="40"/>
      <c r="I42" s="40"/>
    </row>
    <row r="43" spans="4:9" s="39" customFormat="1" x14ac:dyDescent="0.2">
      <c r="D43" s="40"/>
      <c r="E43" s="40"/>
      <c r="F43" s="40"/>
      <c r="G43" s="40"/>
      <c r="H43" s="40"/>
      <c r="I43" s="40"/>
    </row>
    <row r="44" spans="4:9" s="39" customFormat="1" x14ac:dyDescent="0.2">
      <c r="D44" s="40"/>
      <c r="E44" s="40"/>
      <c r="F44" s="40"/>
      <c r="G44" s="40"/>
      <c r="H44" s="40"/>
      <c r="I44" s="40"/>
    </row>
    <row r="45" spans="4:9" s="39" customFormat="1" x14ac:dyDescent="0.2">
      <c r="D45" s="40"/>
      <c r="E45" s="40"/>
      <c r="F45" s="40"/>
      <c r="G45" s="40"/>
      <c r="H45" s="40"/>
      <c r="I45" s="40"/>
    </row>
    <row r="46" spans="4:9" s="39" customFormat="1" x14ac:dyDescent="0.2">
      <c r="D46" s="40"/>
      <c r="E46" s="40"/>
      <c r="F46" s="40"/>
      <c r="G46" s="40"/>
      <c r="H46" s="40"/>
      <c r="I46" s="40"/>
    </row>
    <row r="47" spans="4:9" s="39" customFormat="1" x14ac:dyDescent="0.2">
      <c r="D47" s="40"/>
      <c r="E47" s="40"/>
      <c r="F47" s="40"/>
      <c r="G47" s="40"/>
      <c r="H47" s="40"/>
      <c r="I47" s="40"/>
    </row>
    <row r="48" spans="4:9" s="39" customFormat="1" x14ac:dyDescent="0.2">
      <c r="D48" s="40"/>
      <c r="E48" s="40"/>
      <c r="F48" s="40"/>
      <c r="G48" s="40"/>
      <c r="H48" s="40"/>
      <c r="I48" s="40"/>
    </row>
    <row r="49" spans="4:9" s="39" customFormat="1" x14ac:dyDescent="0.2">
      <c r="D49" s="40"/>
      <c r="E49" s="40"/>
      <c r="F49" s="40"/>
      <c r="G49" s="40"/>
      <c r="H49" s="40"/>
      <c r="I49" s="40"/>
    </row>
    <row r="50" spans="4:9" s="39" customFormat="1" x14ac:dyDescent="0.2">
      <c r="D50" s="40"/>
      <c r="E50" s="40"/>
      <c r="F50" s="40"/>
      <c r="G50" s="40"/>
      <c r="H50" s="40"/>
      <c r="I50" s="40"/>
    </row>
    <row r="51" spans="4:9" s="39" customFormat="1" x14ac:dyDescent="0.2">
      <c r="D51" s="40"/>
      <c r="E51" s="40"/>
      <c r="F51" s="40"/>
      <c r="G51" s="40"/>
      <c r="H51" s="40"/>
      <c r="I51" s="40"/>
    </row>
    <row r="52" spans="4:9" s="39" customFormat="1" x14ac:dyDescent="0.2">
      <c r="D52" s="40"/>
      <c r="E52" s="40"/>
      <c r="F52" s="40"/>
      <c r="G52" s="40"/>
      <c r="H52" s="40"/>
      <c r="I52" s="40"/>
    </row>
    <row r="53" spans="4:9" s="39" customFormat="1" x14ac:dyDescent="0.2">
      <c r="D53" s="40"/>
      <c r="E53" s="40"/>
      <c r="F53" s="40"/>
      <c r="G53" s="40"/>
      <c r="H53" s="40"/>
      <c r="I53" s="40"/>
    </row>
    <row r="54" spans="4:9" s="39" customFormat="1" x14ac:dyDescent="0.2">
      <c r="D54" s="40"/>
      <c r="E54" s="40"/>
      <c r="F54" s="40"/>
      <c r="G54" s="40"/>
      <c r="H54" s="40"/>
      <c r="I54" s="40"/>
    </row>
    <row r="55" spans="4:9" s="39" customFormat="1" x14ac:dyDescent="0.2">
      <c r="D55" s="40"/>
      <c r="E55" s="40"/>
      <c r="F55" s="40"/>
      <c r="G55" s="40"/>
      <c r="H55" s="40"/>
      <c r="I55" s="40"/>
    </row>
    <row r="56" spans="4:9" s="39" customFormat="1" x14ac:dyDescent="0.2">
      <c r="D56" s="40"/>
      <c r="E56" s="40"/>
      <c r="F56" s="40"/>
      <c r="G56" s="40"/>
      <c r="H56" s="40"/>
      <c r="I56" s="40"/>
    </row>
    <row r="57" spans="4:9" s="39" customFormat="1" x14ac:dyDescent="0.2">
      <c r="D57" s="40"/>
      <c r="E57" s="40"/>
      <c r="F57" s="40"/>
      <c r="G57" s="40"/>
      <c r="H57" s="40"/>
      <c r="I57" s="40"/>
    </row>
    <row r="58" spans="4:9" s="39" customFormat="1" x14ac:dyDescent="0.2">
      <c r="D58" s="40"/>
      <c r="E58" s="40"/>
      <c r="F58" s="40"/>
      <c r="G58" s="40"/>
      <c r="H58" s="40"/>
      <c r="I58" s="40"/>
    </row>
    <row r="59" spans="4:9" s="39" customFormat="1" x14ac:dyDescent="0.2">
      <c r="D59" s="40"/>
      <c r="E59" s="40"/>
      <c r="F59" s="40"/>
      <c r="G59" s="40"/>
      <c r="H59" s="40"/>
      <c r="I59" s="40"/>
    </row>
    <row r="60" spans="4:9" s="39" customFormat="1" x14ac:dyDescent="0.2">
      <c r="D60" s="40"/>
      <c r="E60" s="40"/>
      <c r="F60" s="40"/>
      <c r="G60" s="40"/>
      <c r="H60" s="40"/>
      <c r="I60" s="40"/>
    </row>
    <row r="61" spans="4:9" s="39" customFormat="1" x14ac:dyDescent="0.2">
      <c r="D61" s="40"/>
      <c r="E61" s="40"/>
      <c r="F61" s="40"/>
      <c r="G61" s="40"/>
      <c r="H61" s="40"/>
      <c r="I61" s="40"/>
    </row>
    <row r="62" spans="4:9" s="39" customFormat="1" x14ac:dyDescent="0.2">
      <c r="D62" s="40"/>
      <c r="E62" s="40"/>
      <c r="F62" s="40"/>
      <c r="G62" s="40"/>
      <c r="H62" s="40"/>
      <c r="I62" s="40"/>
    </row>
    <row r="63" spans="4:9" s="39" customFormat="1" x14ac:dyDescent="0.2">
      <c r="D63" s="40"/>
      <c r="E63" s="40"/>
      <c r="F63" s="40"/>
      <c r="G63" s="40"/>
      <c r="H63" s="40"/>
      <c r="I63" s="40"/>
    </row>
    <row r="64" spans="4:9" s="39" customFormat="1" x14ac:dyDescent="0.2">
      <c r="D64" s="40"/>
      <c r="E64" s="40"/>
      <c r="F64" s="40"/>
      <c r="G64" s="40"/>
      <c r="H64" s="40"/>
      <c r="I64" s="40"/>
    </row>
    <row r="65" spans="4:9" s="39" customFormat="1" x14ac:dyDescent="0.2">
      <c r="D65" s="40"/>
      <c r="E65" s="40"/>
      <c r="F65" s="40"/>
      <c r="G65" s="40"/>
      <c r="H65" s="40"/>
      <c r="I65" s="40"/>
    </row>
    <row r="66" spans="4:9" s="39" customFormat="1" x14ac:dyDescent="0.2">
      <c r="D66" s="40"/>
      <c r="E66" s="40"/>
      <c r="F66" s="40"/>
      <c r="G66" s="40"/>
      <c r="H66" s="40"/>
      <c r="I66" s="40"/>
    </row>
    <row r="67" spans="4:9" s="39" customFormat="1" x14ac:dyDescent="0.2">
      <c r="D67" s="40"/>
      <c r="E67" s="40"/>
      <c r="F67" s="40"/>
      <c r="G67" s="40"/>
      <c r="H67" s="40"/>
      <c r="I67" s="40"/>
    </row>
    <row r="68" spans="4:9" s="39" customFormat="1" x14ac:dyDescent="0.2">
      <c r="D68" s="40"/>
      <c r="E68" s="40"/>
      <c r="F68" s="40"/>
      <c r="G68" s="40"/>
      <c r="H68" s="40"/>
      <c r="I68" s="40"/>
    </row>
    <row r="69" spans="4:9" s="39" customFormat="1" x14ac:dyDescent="0.2">
      <c r="D69" s="40"/>
      <c r="E69" s="40"/>
      <c r="F69" s="40"/>
      <c r="G69" s="40"/>
      <c r="H69" s="40"/>
      <c r="I69" s="40"/>
    </row>
    <row r="70" spans="4:9" s="39" customFormat="1" x14ac:dyDescent="0.2">
      <c r="D70" s="40"/>
      <c r="E70" s="40"/>
      <c r="F70" s="40"/>
      <c r="G70" s="40"/>
      <c r="H70" s="40"/>
      <c r="I70" s="40"/>
    </row>
    <row r="71" spans="4:9" s="39" customFormat="1" x14ac:dyDescent="0.2">
      <c r="D71" s="40"/>
      <c r="E71" s="40"/>
      <c r="F71" s="40"/>
      <c r="G71" s="40"/>
      <c r="H71" s="40"/>
      <c r="I71" s="40"/>
    </row>
    <row r="72" spans="4:9" s="39" customFormat="1" x14ac:dyDescent="0.2">
      <c r="D72" s="40"/>
      <c r="E72" s="40"/>
      <c r="F72" s="40"/>
      <c r="G72" s="40"/>
      <c r="H72" s="40"/>
      <c r="I72" s="40"/>
    </row>
    <row r="73" spans="4:9" s="39" customFormat="1" x14ac:dyDescent="0.2">
      <c r="D73" s="40"/>
      <c r="E73" s="40"/>
      <c r="F73" s="40"/>
      <c r="G73" s="40"/>
      <c r="H73" s="40"/>
      <c r="I73" s="40"/>
    </row>
    <row r="74" spans="4:9" s="39" customFormat="1" x14ac:dyDescent="0.2">
      <c r="D74" s="40"/>
      <c r="E74" s="40"/>
      <c r="F74" s="40"/>
      <c r="G74" s="40"/>
      <c r="H74" s="40"/>
      <c r="I74" s="40"/>
    </row>
    <row r="75" spans="4:9" s="39" customFormat="1" x14ac:dyDescent="0.2">
      <c r="D75" s="40"/>
      <c r="E75" s="40"/>
      <c r="F75" s="40"/>
      <c r="G75" s="40"/>
      <c r="H75" s="40"/>
      <c r="I75" s="40"/>
    </row>
    <row r="76" spans="4:9" s="39" customFormat="1" x14ac:dyDescent="0.2">
      <c r="D76" s="40"/>
      <c r="E76" s="40"/>
      <c r="F76" s="40"/>
      <c r="G76" s="40"/>
      <c r="H76" s="40"/>
      <c r="I76" s="40"/>
    </row>
    <row r="77" spans="4:9" s="39" customFormat="1" x14ac:dyDescent="0.2">
      <c r="D77" s="40"/>
      <c r="E77" s="40"/>
      <c r="F77" s="40"/>
      <c r="G77" s="40"/>
      <c r="H77" s="40"/>
      <c r="I77" s="40"/>
    </row>
    <row r="78" spans="4:9" s="39" customFormat="1" x14ac:dyDescent="0.2">
      <c r="D78" s="40"/>
      <c r="E78" s="40"/>
      <c r="F78" s="40"/>
      <c r="G78" s="40"/>
      <c r="H78" s="40"/>
      <c r="I78" s="40"/>
    </row>
    <row r="79" spans="4:9" s="39" customFormat="1" x14ac:dyDescent="0.2">
      <c r="D79" s="40"/>
      <c r="E79" s="40"/>
      <c r="F79" s="40"/>
      <c r="G79" s="40"/>
      <c r="H79" s="40"/>
      <c r="I79" s="40"/>
    </row>
    <row r="80" spans="4:9" s="39" customFormat="1" x14ac:dyDescent="0.2">
      <c r="D80" s="40"/>
      <c r="E80" s="40"/>
      <c r="F80" s="40"/>
      <c r="G80" s="40"/>
      <c r="H80" s="40"/>
      <c r="I80" s="40"/>
    </row>
    <row r="81" spans="4:9" s="39" customFormat="1" x14ac:dyDescent="0.2">
      <c r="D81" s="40"/>
      <c r="E81" s="40"/>
      <c r="F81" s="40"/>
      <c r="G81" s="40"/>
      <c r="H81" s="40"/>
      <c r="I81" s="40"/>
    </row>
    <row r="82" spans="4:9" s="39" customFormat="1" x14ac:dyDescent="0.2">
      <c r="D82" s="40"/>
      <c r="E82" s="40"/>
      <c r="F82" s="40"/>
      <c r="G82" s="40"/>
      <c r="H82" s="40"/>
      <c r="I82" s="40"/>
    </row>
    <row r="83" spans="4:9" s="39" customFormat="1" x14ac:dyDescent="0.2">
      <c r="D83" s="40"/>
      <c r="E83" s="40"/>
      <c r="F83" s="40"/>
      <c r="G83" s="40"/>
      <c r="H83" s="40"/>
      <c r="I83" s="40"/>
    </row>
    <row r="84" spans="4:9" s="39" customFormat="1" x14ac:dyDescent="0.2">
      <c r="D84" s="40"/>
      <c r="E84" s="40"/>
      <c r="F84" s="40"/>
      <c r="G84" s="40"/>
      <c r="H84" s="40"/>
      <c r="I84" s="40"/>
    </row>
    <row r="85" spans="4:9" s="39" customFormat="1" x14ac:dyDescent="0.2">
      <c r="D85" s="40"/>
      <c r="E85" s="40"/>
      <c r="F85" s="40"/>
      <c r="G85" s="40"/>
      <c r="H85" s="40"/>
      <c r="I85" s="40"/>
    </row>
    <row r="86" spans="4:9" s="39" customFormat="1" x14ac:dyDescent="0.2">
      <c r="D86" s="40"/>
      <c r="E86" s="40"/>
      <c r="F86" s="40"/>
      <c r="G86" s="40"/>
      <c r="H86" s="40"/>
      <c r="I86" s="40"/>
    </row>
    <row r="87" spans="4:9" s="39" customFormat="1" x14ac:dyDescent="0.2">
      <c r="D87" s="40"/>
      <c r="E87" s="40"/>
      <c r="F87" s="40"/>
      <c r="G87" s="40"/>
      <c r="H87" s="40"/>
      <c r="I87" s="40"/>
    </row>
  </sheetData>
  <mergeCells count="7">
    <mergeCell ref="D24:I24"/>
    <mergeCell ref="D25:I25"/>
    <mergeCell ref="D3:I3"/>
    <mergeCell ref="D20:I20"/>
    <mergeCell ref="D21:I21"/>
    <mergeCell ref="D22:I22"/>
    <mergeCell ref="D23:I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1</vt:lpstr>
      <vt:lpstr>2</vt:lpstr>
      <vt:lpstr>3</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Lea Mcanally</dc:creator>
  <cp:lastModifiedBy>Adnan Sheikh</cp:lastModifiedBy>
  <dcterms:created xsi:type="dcterms:W3CDTF">2017-04-21T19:34:57Z</dcterms:created>
  <dcterms:modified xsi:type="dcterms:W3CDTF">2024-06-27T14:08:14Z</dcterms:modified>
</cp:coreProperties>
</file>