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fduedu-my.sharepoint.com/personal/smcgreg_fdu_edu/Documents/Documents/FDU/ACCT 6400/"/>
    </mc:Choice>
  </mc:AlternateContent>
  <xr:revisionPtr revIDLastSave="0" documentId="8_{C92976E6-FA9F-9E42-8D4B-F26C7AB98178}" xr6:coauthVersionLast="47" xr6:coauthVersionMax="47" xr10:uidLastSave="{00000000-0000-0000-0000-000000000000}"/>
  <bookViews>
    <workbookView xWindow="-110" yWindow="-110" windowWidth="19420" windowHeight="10420" tabRatio="816" activeTab="2" xr2:uid="{00000000-000D-0000-FFFF-FFFF00000000}"/>
  </bookViews>
  <sheets>
    <sheet name="1" sheetId="1" r:id="rId1"/>
    <sheet name="2" sheetId="17" r:id="rId2"/>
    <sheet name="3" sheetId="1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F3" i="17"/>
  <c r="W6" i="1"/>
  <c r="W8" i="1"/>
  <c r="O5" i="1"/>
  <c r="O7" i="1"/>
  <c r="O9" i="1"/>
  <c r="G15" i="1"/>
  <c r="G10" i="1"/>
  <c r="G6" i="1"/>
  <c r="O10" i="1"/>
  <c r="O11" i="1"/>
  <c r="G16" i="1"/>
  <c r="C41" i="17"/>
  <c r="B41" i="17"/>
  <c r="C39" i="17"/>
  <c r="C43" i="17"/>
  <c r="B39" i="17"/>
  <c r="B43" i="17"/>
  <c r="U6" i="1"/>
  <c r="U8" i="1"/>
  <c r="M5" i="1"/>
  <c r="M7" i="1"/>
  <c r="M9" i="1"/>
  <c r="M10" i="1"/>
  <c r="M11" i="1"/>
  <c r="E15" i="1"/>
  <c r="E10" i="1"/>
  <c r="E6" i="1"/>
  <c r="E16" i="1"/>
</calcChain>
</file>

<file path=xl/sharedStrings.xml><?xml version="1.0" encoding="utf-8"?>
<sst xmlns="http://schemas.openxmlformats.org/spreadsheetml/2006/main" count="153" uniqueCount="132">
  <si>
    <t>Income before taxes . . . . . . . . . . . . . . . . . . . . . .</t>
  </si>
  <si>
    <t>Net revenues . . . . . . . . . . . . . . . . . . . . . . . . . . . .</t>
  </si>
  <si>
    <t>Cost of goods sold  . . . . . . . . . . . . . . . . . . . . . . .</t>
  </si>
  <si>
    <t>Gross profit . . . . . . . . . . . . . . . . . . . . . . . . . . . . .</t>
  </si>
  <si>
    <t>Income from operations . . . . . . . . . . . . . . . . . . .</t>
  </si>
  <si>
    <t xml:space="preserve">Provision for income taxes  . . . . . . . . . . . . . . . . </t>
  </si>
  <si>
    <t>Net income  . . . . . . . . . . . . . . . . . . . . . . . . . . . . .</t>
  </si>
  <si>
    <t>Assets</t>
  </si>
  <si>
    <t>Short-term assets . . . . . . . . . . . . . . . . . . . . . . . . . . . .</t>
  </si>
  <si>
    <t>Long-term assets  . . . . . . . . . . . . . . . . . . . . . . .</t>
  </si>
  <si>
    <t>Total assets . . . . . . . . . . . . . . . . . . . . . . . . . . . . .</t>
  </si>
  <si>
    <t>Liabilities</t>
  </si>
  <si>
    <t>Short-term liabilities . . . . . . . . . . . . . . . . . . . . . . . . . . . .</t>
  </si>
  <si>
    <t>Long-term liabilities  . . . . . . . . . . . . . . . . . . . . . . .</t>
  </si>
  <si>
    <t>Total liabilities . . . . . . . . . . . . . . . . . . . . . . . . . . . . .</t>
  </si>
  <si>
    <t>Stockholder' Equity</t>
  </si>
  <si>
    <t>Contributed capital . . . . . . . . . . . . . . . . . . . . . . . . . . . .</t>
  </si>
  <si>
    <t>Retained earnings  . . . . . . . . . . . . . . . . . . . . . . .</t>
  </si>
  <si>
    <t>Other equity . . . . . . . . . . . . . . . . . . . . . . . . . . . . .</t>
  </si>
  <si>
    <t>Total stockholders' equity  . . . . . . . . . . . . . . . . . . . . . . .</t>
  </si>
  <si>
    <t>Total liabilities and equity . . . . . . . . . . . . . . . . . . . . . . . . . . . . .</t>
  </si>
  <si>
    <t>$</t>
  </si>
  <si>
    <t>Operating cash flows  . . . . . . . . . . . . . . . . . . . . . . . . . . . .</t>
  </si>
  <si>
    <t>Investing cash flows  . . . . . . . . . . . . . . . . . . . . . . . . . . . .</t>
  </si>
  <si>
    <t>Financing cash flows  . . . . . . . . . . . . . . . . . . . . . . . . . . . .</t>
  </si>
  <si>
    <t>Net change in cash  . . . . . . . . . . . . . . . . . . . . . . . . . . . .</t>
  </si>
  <si>
    <t>Cash, start of year  . . . . . . . . . . . . . . . . . . . . . . . . . . . .</t>
  </si>
  <si>
    <t>Cash, end of year  . . . . . . . . . . . . . . . . . . . . . . . . . . . .</t>
  </si>
  <si>
    <t>₩</t>
  </si>
  <si>
    <t>Interest income . . . . . . . . . . . . . . . . . . . . . . . . .</t>
  </si>
  <si>
    <t>SG&amp;A expense . . . . . . . . . . . . . . . . . . . . . . . . .</t>
  </si>
  <si>
    <t>Dec. 31, 2018</t>
  </si>
  <si>
    <t>Current assets</t>
  </si>
  <si>
    <t>Accounts receivable</t>
  </si>
  <si>
    <t>Inventories</t>
  </si>
  <si>
    <t>Total current assets</t>
  </si>
  <si>
    <t>Total assets</t>
  </si>
  <si>
    <t>Current liabilities</t>
  </si>
  <si>
    <t>Accounts payable</t>
  </si>
  <si>
    <t>Total current liabilities</t>
  </si>
  <si>
    <t>Total liabilities</t>
  </si>
  <si>
    <t>Retained earnings</t>
  </si>
  <si>
    <t>Net sales</t>
  </si>
  <si>
    <t>Cost of sales</t>
  </si>
  <si>
    <t>Gross profit</t>
  </si>
  <si>
    <t>Total operating expenses</t>
  </si>
  <si>
    <t>Operating income</t>
  </si>
  <si>
    <t>$ millions</t>
  </si>
  <si>
    <t xml:space="preserve">Consolidated Balance Sheets </t>
  </si>
  <si>
    <t>Dec. 31, 2017</t>
  </si>
  <si>
    <t>Cash and cash equivalents</t>
  </si>
  <si>
    <t>Marketable securities</t>
  </si>
  <si>
    <t>Prepaid expenses and other current assets</t>
  </si>
  <si>
    <t>Property, plant and equipment, net</t>
  </si>
  <si>
    <t>Goodwill</t>
  </si>
  <si>
    <t>Other intangibles, net</t>
  </si>
  <si>
    <t>Noncurrent deferred income tax assets</t>
  </si>
  <si>
    <t>Other noncurrent assets</t>
  </si>
  <si>
    <t>Operating Assets</t>
  </si>
  <si>
    <t>Operating liabilities</t>
  </si>
  <si>
    <t>Accrued compensation</t>
  </si>
  <si>
    <t>Income taxes</t>
  </si>
  <si>
    <t>Net operating assets (NOA)</t>
  </si>
  <si>
    <t>Dividend payable</t>
  </si>
  <si>
    <t>Accrued expenses and other liabilities</t>
  </si>
  <si>
    <t>Current maturities of debt</t>
  </si>
  <si>
    <t>Long-term debt, excluding current maturities</t>
  </si>
  <si>
    <t>Other noncurrent liabilities</t>
  </si>
  <si>
    <t>Shareholders' equity</t>
  </si>
  <si>
    <t>Common stock, $0.10 par value</t>
  </si>
  <si>
    <t>Additional paid-in capital</t>
  </si>
  <si>
    <t>Accumulated other comprehensive loss</t>
  </si>
  <si>
    <t>Total shareholders' equity</t>
  </si>
  <si>
    <t>Total liabilities &amp; shareholders' equity</t>
  </si>
  <si>
    <t>Consolidated Statements Of Earnings</t>
  </si>
  <si>
    <t>Selling, general and administrative expenses</t>
  </si>
  <si>
    <t>Recall charges, net of insurance proceeds</t>
  </si>
  <si>
    <t>Amortization of intangible assets</t>
  </si>
  <si>
    <t>Nonoperating expense, net</t>
  </si>
  <si>
    <t>Earnings before income taxes</t>
  </si>
  <si>
    <t>Income tax expense (benefit)</t>
  </si>
  <si>
    <t>Net earnings</t>
  </si>
  <si>
    <t>Research, development &amp; engineering expenses</t>
  </si>
  <si>
    <t>A</t>
  </si>
  <si>
    <t>B</t>
  </si>
  <si>
    <t>Dec. 31, 2021</t>
  </si>
  <si>
    <t>Prepare the following calculations:</t>
  </si>
  <si>
    <t>Company A</t>
  </si>
  <si>
    <t>Company B</t>
  </si>
  <si>
    <t>Other information:</t>
  </si>
  <si>
    <t>Beginning assets</t>
  </si>
  <si>
    <t>Beginning equity</t>
  </si>
  <si>
    <t>1) Proportion of short term assets</t>
  </si>
  <si>
    <t>2) Proportion of long term assets</t>
  </si>
  <si>
    <t>3) Net working capital</t>
  </si>
  <si>
    <t>4) Proportion of nonowner financing</t>
  </si>
  <si>
    <t>5) Proportion of owner financing</t>
  </si>
  <si>
    <t>6) Gross profit margin</t>
  </si>
  <si>
    <t>7) Profit margin</t>
  </si>
  <si>
    <t>8) Return on assets</t>
  </si>
  <si>
    <t>9) Return on equity</t>
  </si>
  <si>
    <t>10) Asset turnover</t>
  </si>
  <si>
    <t>Other information</t>
  </si>
  <si>
    <t>11) Operating cash flow ratio</t>
  </si>
  <si>
    <t>19) Current ratio</t>
  </si>
  <si>
    <t>20) Debt ratio</t>
  </si>
  <si>
    <t>12) Accounts receivable turnover</t>
  </si>
  <si>
    <t>13) Days sales outstanding</t>
  </si>
  <si>
    <t>14) Inventory turnover ratio</t>
  </si>
  <si>
    <t xml:space="preserve">15) Days inventory </t>
  </si>
  <si>
    <t>16) cash conversion cycle</t>
  </si>
  <si>
    <t>17) Return on net operating assets</t>
  </si>
  <si>
    <t>Based on the ratios above, which company is performing the best &amp; why?</t>
  </si>
  <si>
    <t>current year</t>
  </si>
  <si>
    <t>18) Debt to equity ratio</t>
  </si>
  <si>
    <t>Instuctions:</t>
  </si>
  <si>
    <t xml:space="preserve">a.  Select a company in which the name begins with the same letter as your first name (e.g. Apple Inc. for Anna).  </t>
  </si>
  <si>
    <t xml:space="preserve">b. Go to the 10K and find the segment information.  It may be included in the Management, Discussion &amp; Analysis, </t>
  </si>
  <si>
    <t xml:space="preserve">  a separate Segment Information note (usually between notes 10 to 15) or in the Accounting Policies (note 1)</t>
  </si>
  <si>
    <t>c. Review the segment information add provide the following information:</t>
  </si>
  <si>
    <t xml:space="preserve">1. Name of segment </t>
  </si>
  <si>
    <t>2. Revenue for each segment most recent year</t>
  </si>
  <si>
    <t>3. Percentage of total revenue for each segment</t>
  </si>
  <si>
    <t>4. Growth rate in revenue for each segment</t>
  </si>
  <si>
    <t>5. Operating profit per segment and margin (%)</t>
  </si>
  <si>
    <t>6. Use the growth rate above to project revenues for the year (e.g. 2024 if using 2023 data)</t>
  </si>
  <si>
    <t>Stride Right Corp</t>
  </si>
  <si>
    <t>Dec. 31, 2023</t>
  </si>
  <si>
    <t>Dec. 31, 2022</t>
  </si>
  <si>
    <t>How is Stride Right performing? You may add other points such as year over year changes and financial position as well as ratios above and cash conversion cycle</t>
  </si>
  <si>
    <t>7. Respond to the following question:</t>
  </si>
  <si>
    <t>a. Why may it be beneficial to use the segment information instead of the total company information when forecasting?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</si>
</sst>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&quot;$&quot;#,##0.0"/>
    <numFmt numFmtId="166" formatCode="_(* #,##0_);_(* \(#,##0\);_(* &quot;-&quot;??_);_(@_)"/>
    <numFmt numFmtId="167" formatCode="0.0%"/>
    <numFmt numFmtId="168" formatCode="_(&quot;$ &quot;#,##0_);_(&quot;$ &quot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ahoma"/>
      <family val="2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3" fillId="2" borderId="0" xfId="1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1" quotePrefix="1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 wrapText="1"/>
    </xf>
    <xf numFmtId="0" fontId="4" fillId="3" borderId="0" xfId="0" quotePrefix="1" applyFont="1" applyFill="1" applyAlignment="1">
      <alignment horizontal="center"/>
    </xf>
    <xf numFmtId="167" fontId="3" fillId="2" borderId="0" xfId="2" applyNumberFormat="1" applyFont="1" applyFill="1"/>
    <xf numFmtId="166" fontId="3" fillId="2" borderId="0" xfId="1" applyNumberFormat="1" applyFont="1" applyFill="1" applyBorder="1" applyAlignment="1"/>
    <xf numFmtId="166" fontId="3" fillId="2" borderId="1" xfId="1" applyNumberFormat="1" applyFont="1" applyFill="1" applyBorder="1" applyAlignment="1"/>
    <xf numFmtId="166" fontId="3" fillId="2" borderId="2" xfId="1" applyNumberFormat="1" applyFont="1" applyFill="1" applyBorder="1" applyAlignment="1"/>
    <xf numFmtId="0" fontId="0" fillId="0" borderId="0" xfId="0" applyAlignment="1">
      <alignment horizontal="center"/>
    </xf>
    <xf numFmtId="0" fontId="0" fillId="4" borderId="0" xfId="0" applyFill="1"/>
    <xf numFmtId="0" fontId="10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168" fontId="11" fillId="0" borderId="0" xfId="0" applyNumberFormat="1" applyFont="1" applyAlignment="1">
      <alignment horizontal="right" vertical="top"/>
    </xf>
    <xf numFmtId="37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top" wrapText="1"/>
    </xf>
    <xf numFmtId="37" fontId="11" fillId="0" borderId="1" xfId="0" applyNumberFormat="1" applyFont="1" applyBorder="1" applyAlignment="1">
      <alignment horizontal="right" vertical="top"/>
    </xf>
    <xf numFmtId="168" fontId="11" fillId="0" borderId="2" xfId="0" applyNumberFormat="1" applyFont="1" applyBorder="1" applyAlignment="1">
      <alignment horizontal="right" vertical="top"/>
    </xf>
    <xf numFmtId="37" fontId="0" fillId="0" borderId="0" xfId="0" applyNumberFormat="1"/>
    <xf numFmtId="37" fontId="0" fillId="0" borderId="2" xfId="0" applyNumberFormat="1" applyBorder="1"/>
    <xf numFmtId="0" fontId="10" fillId="4" borderId="1" xfId="0" applyFont="1" applyFill="1" applyBorder="1" applyAlignment="1">
      <alignment horizontal="center" vertical="center"/>
    </xf>
    <xf numFmtId="166" fontId="3" fillId="2" borderId="0" xfId="1" applyNumberFormat="1" applyFont="1" applyFill="1" applyAlignment="1"/>
    <xf numFmtId="164" fontId="5" fillId="2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3" fillId="2" borderId="0" xfId="1" applyNumberFormat="1" applyFont="1" applyFill="1" applyAlignment="1"/>
    <xf numFmtId="165" fontId="3" fillId="2" borderId="0" xfId="1" applyNumberFormat="1" applyFont="1" applyFill="1"/>
    <xf numFmtId="166" fontId="3" fillId="2" borderId="0" xfId="1" applyNumberFormat="1" applyFont="1" applyFill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6" fontId="3" fillId="2" borderId="2" xfId="1" applyNumberFormat="1" applyFont="1" applyFill="1" applyBorder="1" applyAlignment="1">
      <alignment horizontal="right"/>
    </xf>
    <xf numFmtId="166" fontId="3" fillId="2" borderId="0" xfId="1" applyNumberFormat="1" applyFont="1" applyFill="1"/>
    <xf numFmtId="164" fontId="3" fillId="2" borderId="0" xfId="1" applyNumberFormat="1" applyFont="1" applyFill="1" applyBorder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167" fontId="9" fillId="2" borderId="0" xfId="2" applyNumberFormat="1" applyFont="1" applyFill="1"/>
    <xf numFmtId="164" fontId="9" fillId="2" borderId="0" xfId="1" applyNumberFormat="1" applyFont="1" applyFill="1"/>
    <xf numFmtId="43" fontId="3" fillId="2" borderId="0" xfId="1" applyFont="1" applyFill="1"/>
    <xf numFmtId="37" fontId="11" fillId="0" borderId="0" xfId="0" quotePrefix="1" applyNumberFormat="1" applyFont="1" applyAlignment="1">
      <alignment horizontal="left" vertical="top"/>
    </xf>
    <xf numFmtId="0" fontId="11" fillId="2" borderId="0" xfId="0" applyFont="1" applyFill="1" applyAlignment="1">
      <alignment vertical="top" wrapText="1"/>
    </xf>
    <xf numFmtId="37" fontId="11" fillId="2" borderId="0" xfId="0" applyNumberFormat="1" applyFont="1" applyFill="1" applyAlignment="1">
      <alignment horizontal="right" vertical="top"/>
    </xf>
    <xf numFmtId="37" fontId="11" fillId="2" borderId="1" xfId="0" applyNumberFormat="1" applyFont="1" applyFill="1" applyBorder="1" applyAlignment="1">
      <alignment horizontal="right" vertical="top"/>
    </xf>
    <xf numFmtId="168" fontId="11" fillId="2" borderId="0" xfId="0" applyNumberFormat="1" applyFont="1" applyFill="1" applyAlignment="1">
      <alignment horizontal="right" vertical="top"/>
    </xf>
    <xf numFmtId="37" fontId="11" fillId="0" borderId="0" xfId="0" applyNumberFormat="1" applyFont="1" applyAlignment="1">
      <alignment horizontal="left" vertical="top"/>
    </xf>
    <xf numFmtId="166" fontId="9" fillId="2" borderId="0" xfId="1" applyNumberFormat="1" applyFont="1" applyFill="1"/>
    <xf numFmtId="9" fontId="9" fillId="2" borderId="0" xfId="2" applyFont="1" applyFill="1"/>
    <xf numFmtId="9" fontId="3" fillId="2" borderId="0" xfId="2" applyFont="1" applyFill="1"/>
    <xf numFmtId="0" fontId="3" fillId="5" borderId="4" xfId="0" applyFont="1" applyFill="1" applyBorder="1"/>
    <xf numFmtId="0" fontId="3" fillId="5" borderId="3" xfId="0" applyFont="1" applyFill="1" applyBorder="1"/>
    <xf numFmtId="0" fontId="3" fillId="5" borderId="3" xfId="0" applyFont="1" applyFill="1" applyBorder="1" applyAlignment="1">
      <alignment horizontal="right"/>
    </xf>
    <xf numFmtId="164" fontId="3" fillId="5" borderId="3" xfId="1" applyNumberFormat="1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164" fontId="3" fillId="5" borderId="0" xfId="1" applyNumberFormat="1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164" fontId="3" fillId="5" borderId="1" xfId="1" applyNumberFormat="1" applyFont="1" applyFill="1" applyBorder="1"/>
    <xf numFmtId="0" fontId="3" fillId="5" borderId="9" xfId="0" applyFont="1" applyFill="1" applyBorder="1"/>
    <xf numFmtId="0" fontId="0" fillId="5" borderId="6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9" xfId="0" applyFill="1" applyBorder="1"/>
    <xf numFmtId="43" fontId="0" fillId="0" borderId="0" xfId="1" applyFont="1"/>
    <xf numFmtId="43" fontId="0" fillId="0" borderId="0" xfId="0" applyNumberFormat="1"/>
    <xf numFmtId="9" fontId="0" fillId="0" borderId="0" xfId="2" applyFont="1"/>
    <xf numFmtId="167" fontId="0" fillId="0" borderId="0" xfId="2" applyNumberFormat="1" applyFont="1"/>
    <xf numFmtId="0" fontId="3" fillId="2" borderId="0" xfId="0" applyFont="1" applyFill="1"/>
    <xf numFmtId="0" fontId="2" fillId="2" borderId="0" xfId="0" applyFont="1" applyFill="1"/>
    <xf numFmtId="0" fontId="6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7">
    <cellStyle name="Comma" xfId="1" builtinId="3"/>
    <cellStyle name="Comma 2" xfId="5" xr:uid="{00000000-0005-0000-0000-000001000000}"/>
    <cellStyle name="Currency 2" xfId="4" xr:uid="{00000000-0005-0000-0000-000003000000}"/>
    <cellStyle name="Normal" xfId="0" builtinId="0"/>
    <cellStyle name="Normal 2" xfId="3" xr:uid="{00000000-0005-0000-0000-000005000000}"/>
    <cellStyle name="Percent" xfId="2" builtinId="5"/>
    <cellStyle name="Percent 2" xfId="6" xr:uid="{00000000-0005-0000-0000-000007000000}"/>
  </cellStyles>
  <dxfs count="0"/>
  <tableStyles count="0" defaultTableStyle="TableStyleMedium2" defaultPivotStyle="PivotStyleLight16"/>
  <colors>
    <mruColors>
      <color rgb="FF0070C0"/>
      <color rgb="FF005AC8"/>
      <color rgb="FF0050C8"/>
      <color rgb="FF0255CE"/>
      <color rgb="FF0233CE"/>
      <color rgb="FF781E50"/>
      <color rgb="FF7C2251"/>
      <color rgb="FF932960"/>
      <color rgb="FF931F6E"/>
      <color rgb="FF9329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AN64"/>
  <sheetViews>
    <sheetView zoomScale="80" zoomScaleNormal="80" workbookViewId="0">
      <selection activeCell="G26" sqref="G26"/>
    </sheetView>
  </sheetViews>
  <sheetFormatPr defaultColWidth="9.14453125" defaultRowHeight="14.25" x14ac:dyDescent="0.15"/>
  <cols>
    <col min="1" max="1" width="13.31640625" style="3" customWidth="1"/>
    <col min="2" max="2" width="7.3984375" style="3" customWidth="1"/>
    <col min="3" max="3" width="11.296875" style="3" customWidth="1"/>
    <col min="4" max="4" width="2.15234375" style="5" customWidth="1"/>
    <col min="5" max="5" width="16.6796875" style="4" customWidth="1"/>
    <col min="6" max="6" width="6.3203125" style="4" customWidth="1"/>
    <col min="7" max="7" width="16.94921875" style="4" customWidth="1"/>
    <col min="8" max="8" width="4.9765625" style="8" customWidth="1"/>
    <col min="9" max="9" width="13.31640625" style="3" customWidth="1"/>
    <col min="10" max="10" width="7.3984375" style="3" customWidth="1"/>
    <col min="11" max="11" width="13.31640625" style="3" customWidth="1"/>
    <col min="12" max="12" width="2.15234375" style="5" customWidth="1"/>
    <col min="13" max="13" width="16.6796875" style="4" customWidth="1"/>
    <col min="14" max="14" width="6.3203125" style="4" customWidth="1"/>
    <col min="15" max="15" width="16.94921875" style="4" customWidth="1"/>
    <col min="16" max="16" width="4.9765625" style="8" customWidth="1"/>
    <col min="17" max="17" width="13.31640625" style="3" customWidth="1"/>
    <col min="18" max="18" width="7.3984375" style="3" customWidth="1"/>
    <col min="19" max="19" width="6.3203125" style="3" customWidth="1"/>
    <col min="20" max="20" width="2.15234375" style="5" customWidth="1"/>
    <col min="21" max="21" width="16.6796875" style="4" customWidth="1"/>
    <col min="22" max="22" width="6.3203125" style="4" customWidth="1"/>
    <col min="23" max="23" width="16.94921875" style="4" customWidth="1"/>
    <col min="24" max="40" width="9.14453125" style="8"/>
    <col min="41" max="16384" width="9.14453125" style="3"/>
  </cols>
  <sheetData>
    <row r="1" spans="1:40" s="2" customFormat="1" ht="27.75" customHeight="1" x14ac:dyDescent="0.15">
      <c r="A1" s="11"/>
      <c r="B1" s="11"/>
      <c r="C1" s="11"/>
      <c r="D1" s="11"/>
      <c r="E1" s="11" t="s">
        <v>83</v>
      </c>
      <c r="F1" s="11"/>
      <c r="G1" s="13" t="s">
        <v>84</v>
      </c>
      <c r="H1" s="7"/>
      <c r="I1" s="11"/>
      <c r="J1" s="11"/>
      <c r="K1" s="11"/>
      <c r="L1" s="11"/>
      <c r="M1" s="11" t="s">
        <v>83</v>
      </c>
      <c r="N1" s="11"/>
      <c r="O1" s="13" t="s">
        <v>84</v>
      </c>
      <c r="P1" s="7"/>
      <c r="Q1" s="11"/>
      <c r="R1" s="11"/>
      <c r="S1" s="11"/>
      <c r="T1" s="11"/>
      <c r="U1" s="11" t="s">
        <v>83</v>
      </c>
      <c r="V1" s="11"/>
      <c r="W1" s="13" t="s">
        <v>84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s="2" customFormat="1" ht="18" customHeight="1" x14ac:dyDescent="0.15">
      <c r="A2" s="11"/>
      <c r="B2" s="14"/>
      <c r="C2" s="14"/>
      <c r="D2" s="14"/>
      <c r="E2" s="12" t="s">
        <v>85</v>
      </c>
      <c r="F2" s="11"/>
      <c r="G2" s="12" t="s">
        <v>85</v>
      </c>
      <c r="H2" s="7"/>
      <c r="I2" s="11"/>
      <c r="J2" s="14"/>
      <c r="K2" s="14"/>
      <c r="L2" s="14"/>
      <c r="M2" s="12" t="s">
        <v>85</v>
      </c>
      <c r="N2" s="11"/>
      <c r="O2" s="12" t="s">
        <v>85</v>
      </c>
      <c r="P2" s="7"/>
      <c r="Q2" s="11"/>
      <c r="R2" s="14"/>
      <c r="S2" s="14"/>
      <c r="T2" s="14"/>
      <c r="U2" s="12" t="s">
        <v>85</v>
      </c>
      <c r="V2" s="11"/>
      <c r="W2" s="12" t="s">
        <v>85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ht="21.95" customHeight="1" x14ac:dyDescent="0.2">
      <c r="A3" s="83" t="s">
        <v>7</v>
      </c>
      <c r="B3" s="83"/>
      <c r="C3" s="83"/>
      <c r="D3" s="33"/>
      <c r="E3" s="34"/>
      <c r="F3" s="10"/>
      <c r="G3" s="35"/>
      <c r="I3" s="82" t="s">
        <v>1</v>
      </c>
      <c r="J3" s="82"/>
      <c r="K3" s="82"/>
      <c r="L3" s="9" t="s">
        <v>21</v>
      </c>
      <c r="M3" s="31">
        <v>365000</v>
      </c>
      <c r="N3" s="32" t="s">
        <v>28</v>
      </c>
      <c r="O3" s="31">
        <v>234000</v>
      </c>
      <c r="Q3" s="82" t="s">
        <v>22</v>
      </c>
      <c r="R3" s="82"/>
      <c r="S3" s="82"/>
      <c r="T3" s="9" t="s">
        <v>21</v>
      </c>
      <c r="U3" s="16">
        <v>85000</v>
      </c>
      <c r="V3" s="32"/>
      <c r="W3" s="16">
        <v>55000</v>
      </c>
    </row>
    <row r="4" spans="1:40" ht="21.95" customHeight="1" x14ac:dyDescent="0.2">
      <c r="A4" s="82" t="s">
        <v>8</v>
      </c>
      <c r="B4" s="82"/>
      <c r="C4" s="82"/>
      <c r="D4" s="9" t="s">
        <v>21</v>
      </c>
      <c r="E4" s="36">
        <v>120000</v>
      </c>
      <c r="F4" s="32"/>
      <c r="G4" s="36">
        <v>55000</v>
      </c>
      <c r="I4" s="82" t="s">
        <v>2</v>
      </c>
      <c r="J4" s="82"/>
      <c r="K4" s="82"/>
      <c r="L4" s="9"/>
      <c r="M4" s="17">
        <v>165000</v>
      </c>
      <c r="N4" s="10"/>
      <c r="O4" s="17">
        <v>132000</v>
      </c>
      <c r="Q4" s="82" t="s">
        <v>23</v>
      </c>
      <c r="R4" s="82"/>
      <c r="S4" s="82"/>
      <c r="T4" s="9"/>
      <c r="U4" s="16">
        <v>16000</v>
      </c>
      <c r="V4" s="10"/>
      <c r="W4" s="16">
        <v>-50000</v>
      </c>
    </row>
    <row r="5" spans="1:40" ht="21.95" customHeight="1" x14ac:dyDescent="0.15">
      <c r="A5" s="82" t="s">
        <v>9</v>
      </c>
      <c r="B5" s="82"/>
      <c r="C5" s="82"/>
      <c r="D5" s="9"/>
      <c r="E5" s="37">
        <v>255000</v>
      </c>
      <c r="F5" s="10"/>
      <c r="G5" s="37">
        <v>165000</v>
      </c>
      <c r="I5" s="82" t="s">
        <v>3</v>
      </c>
      <c r="J5" s="82"/>
      <c r="K5" s="82"/>
      <c r="L5" s="9"/>
      <c r="M5" s="31">
        <f>M3-M4</f>
        <v>200000</v>
      </c>
      <c r="N5" s="10"/>
      <c r="O5" s="31">
        <f>O3-O4</f>
        <v>102000</v>
      </c>
      <c r="Q5" s="82" t="s">
        <v>24</v>
      </c>
      <c r="R5" s="82"/>
      <c r="S5" s="82"/>
      <c r="T5" s="9"/>
      <c r="U5" s="17">
        <v>-87000</v>
      </c>
      <c r="V5" s="10"/>
      <c r="W5" s="17">
        <v>-15000</v>
      </c>
    </row>
    <row r="6" spans="1:40" ht="21.95" customHeight="1" thickBot="1" x14ac:dyDescent="0.25">
      <c r="A6" s="82" t="s">
        <v>10</v>
      </c>
      <c r="B6" s="82"/>
      <c r="C6" s="82"/>
      <c r="D6" s="9" t="s">
        <v>21</v>
      </c>
      <c r="E6" s="38">
        <f>E4+E5</f>
        <v>375000</v>
      </c>
      <c r="F6" s="32"/>
      <c r="G6" s="38">
        <f>G5+G4</f>
        <v>220000</v>
      </c>
      <c r="I6" s="82" t="s">
        <v>30</v>
      </c>
      <c r="J6" s="82"/>
      <c r="K6" s="82"/>
      <c r="L6" s="9"/>
      <c r="M6" s="17">
        <v>30000</v>
      </c>
      <c r="N6" s="10"/>
      <c r="O6" s="17">
        <v>45000</v>
      </c>
      <c r="Q6" s="82" t="s">
        <v>25</v>
      </c>
      <c r="R6" s="82"/>
      <c r="S6" s="82"/>
      <c r="T6" s="9"/>
      <c r="U6" s="16">
        <f>SUM(U3:U5)</f>
        <v>14000</v>
      </c>
      <c r="V6" s="10"/>
      <c r="W6" s="16">
        <f>W5+W4+W3</f>
        <v>-10000</v>
      </c>
    </row>
    <row r="7" spans="1:40" ht="21.95" customHeight="1" thickTop="1" x14ac:dyDescent="0.15">
      <c r="A7" s="83" t="s">
        <v>11</v>
      </c>
      <c r="B7" s="83"/>
      <c r="C7" s="83"/>
      <c r="D7" s="33"/>
      <c r="E7" s="31"/>
      <c r="F7" s="10"/>
      <c r="G7" s="31"/>
      <c r="I7" s="82" t="s">
        <v>4</v>
      </c>
      <c r="J7" s="82"/>
      <c r="K7" s="82"/>
      <c r="L7" s="9"/>
      <c r="M7" s="31">
        <f>M5-M6</f>
        <v>170000</v>
      </c>
      <c r="N7" s="10"/>
      <c r="O7" s="31">
        <f>O5-O6</f>
        <v>57000</v>
      </c>
      <c r="Q7" s="82" t="s">
        <v>26</v>
      </c>
      <c r="R7" s="82"/>
      <c r="S7" s="82"/>
      <c r="T7" s="9"/>
      <c r="U7" s="16">
        <v>20000</v>
      </c>
      <c r="V7" s="10"/>
      <c r="W7" s="16">
        <v>30500</v>
      </c>
    </row>
    <row r="8" spans="1:40" ht="21.95" customHeight="1" thickBot="1" x14ac:dyDescent="0.25">
      <c r="A8" s="82" t="s">
        <v>12</v>
      </c>
      <c r="B8" s="82"/>
      <c r="C8" s="82"/>
      <c r="D8" s="9" t="s">
        <v>21</v>
      </c>
      <c r="E8" s="31">
        <v>116000</v>
      </c>
      <c r="F8" s="32"/>
      <c r="G8" s="31">
        <v>69000</v>
      </c>
      <c r="I8" s="82" t="s">
        <v>29</v>
      </c>
      <c r="J8" s="82"/>
      <c r="K8" s="82"/>
      <c r="L8" s="9"/>
      <c r="M8" s="17">
        <v>2000</v>
      </c>
      <c r="N8" s="10"/>
      <c r="O8" s="17">
        <v>1000</v>
      </c>
      <c r="Q8" s="82" t="s">
        <v>27</v>
      </c>
      <c r="R8" s="82"/>
      <c r="S8" s="82"/>
      <c r="T8" s="9" t="s">
        <v>21</v>
      </c>
      <c r="U8" s="18">
        <f>U6+U7</f>
        <v>34000</v>
      </c>
      <c r="V8" s="32"/>
      <c r="W8" s="18">
        <f>W7+W6</f>
        <v>20500</v>
      </c>
    </row>
    <row r="9" spans="1:40" ht="21.95" customHeight="1" thickTop="1" x14ac:dyDescent="0.15">
      <c r="A9" s="82" t="s">
        <v>13</v>
      </c>
      <c r="B9" s="82"/>
      <c r="C9" s="82"/>
      <c r="D9" s="9"/>
      <c r="E9" s="17">
        <v>137000</v>
      </c>
      <c r="F9" s="10"/>
      <c r="G9" s="17">
        <v>48000</v>
      </c>
      <c r="I9" s="82" t="s">
        <v>0</v>
      </c>
      <c r="J9" s="82"/>
      <c r="K9" s="82"/>
      <c r="L9" s="9"/>
      <c r="M9" s="31">
        <f>M7+M8</f>
        <v>172000</v>
      </c>
      <c r="N9" s="10"/>
      <c r="O9" s="31">
        <f>O8+O7</f>
        <v>58000</v>
      </c>
      <c r="Q9" s="8"/>
      <c r="R9" s="8"/>
      <c r="S9" s="8"/>
      <c r="T9" s="9"/>
      <c r="U9" s="40"/>
      <c r="V9" s="10"/>
      <c r="W9" s="10"/>
    </row>
    <row r="10" spans="1:40" ht="21.95" customHeight="1" x14ac:dyDescent="0.15">
      <c r="A10" s="82" t="s">
        <v>14</v>
      </c>
      <c r="B10" s="82"/>
      <c r="C10" s="82"/>
      <c r="D10" s="9"/>
      <c r="E10" s="16">
        <f>E8+E9</f>
        <v>253000</v>
      </c>
      <c r="F10" s="10"/>
      <c r="G10" s="16">
        <f>G9+G8</f>
        <v>117000</v>
      </c>
      <c r="I10" s="82" t="s">
        <v>5</v>
      </c>
      <c r="J10" s="82"/>
      <c r="K10" s="82"/>
      <c r="L10" s="9"/>
      <c r="M10" s="31">
        <f>M9*0.2</f>
        <v>34400</v>
      </c>
      <c r="N10" s="10"/>
      <c r="O10" s="31">
        <f>0.19*O9</f>
        <v>11020</v>
      </c>
      <c r="Q10" s="8"/>
      <c r="R10" s="8"/>
      <c r="S10" s="8"/>
      <c r="T10" s="9"/>
      <c r="U10" s="10"/>
      <c r="V10" s="10"/>
      <c r="W10" s="10"/>
    </row>
    <row r="11" spans="1:40" ht="21.95" customHeight="1" thickBot="1" x14ac:dyDescent="0.25">
      <c r="A11" s="83" t="s">
        <v>15</v>
      </c>
      <c r="B11" s="83"/>
      <c r="C11" s="83"/>
      <c r="D11" s="33"/>
      <c r="E11" s="31"/>
      <c r="F11" s="10"/>
      <c r="G11" s="31"/>
      <c r="I11" s="82" t="s">
        <v>6</v>
      </c>
      <c r="J11" s="82"/>
      <c r="K11" s="82"/>
      <c r="L11" s="9" t="s">
        <v>21</v>
      </c>
      <c r="M11" s="18">
        <f>M9-M10</f>
        <v>137600</v>
      </c>
      <c r="N11" s="32"/>
      <c r="O11" s="18">
        <f>O9-O10</f>
        <v>46980</v>
      </c>
      <c r="Q11" s="8"/>
      <c r="R11" s="8"/>
      <c r="S11" s="8"/>
      <c r="T11" s="9"/>
      <c r="U11" s="10"/>
      <c r="V11" s="10"/>
      <c r="W11" s="10"/>
    </row>
    <row r="12" spans="1:40" ht="21.95" customHeight="1" thickTop="1" x14ac:dyDescent="0.15">
      <c r="A12" s="82" t="s">
        <v>16</v>
      </c>
      <c r="B12" s="82"/>
      <c r="C12" s="82"/>
      <c r="D12" s="9"/>
      <c r="E12" s="31">
        <v>60000</v>
      </c>
      <c r="F12" s="10"/>
      <c r="G12" s="31">
        <v>40000</v>
      </c>
      <c r="I12" s="8"/>
      <c r="J12" s="8"/>
      <c r="K12" s="8"/>
      <c r="L12" s="9"/>
      <c r="M12" s="10"/>
      <c r="N12" s="10"/>
      <c r="O12" s="10"/>
      <c r="Q12" s="8"/>
      <c r="R12" s="8"/>
      <c r="S12" s="8"/>
      <c r="T12" s="9"/>
      <c r="U12" s="10"/>
      <c r="V12" s="10"/>
      <c r="W12" s="10"/>
    </row>
    <row r="13" spans="1:40" s="8" customFormat="1" ht="21.95" customHeight="1" x14ac:dyDescent="0.15">
      <c r="A13" s="82" t="s">
        <v>17</v>
      </c>
      <c r="B13" s="82"/>
      <c r="C13" s="82"/>
      <c r="D13" s="9"/>
      <c r="E13" s="16">
        <v>70000</v>
      </c>
      <c r="F13" s="10"/>
      <c r="G13" s="16">
        <v>62000</v>
      </c>
      <c r="L13" s="9"/>
      <c r="M13" s="10"/>
      <c r="N13" s="10"/>
      <c r="O13" s="10"/>
      <c r="T13" s="9"/>
      <c r="U13" s="10"/>
      <c r="V13" s="10"/>
      <c r="W13" s="10"/>
    </row>
    <row r="14" spans="1:40" s="8" customFormat="1" ht="21.95" customHeight="1" x14ac:dyDescent="0.15">
      <c r="A14" s="82" t="s">
        <v>18</v>
      </c>
      <c r="B14" s="82"/>
      <c r="C14" s="82"/>
      <c r="D14" s="9"/>
      <c r="E14" s="17">
        <v>-8000</v>
      </c>
      <c r="F14" s="10"/>
      <c r="G14" s="17">
        <v>1000</v>
      </c>
      <c r="L14" s="9"/>
      <c r="M14" s="15"/>
      <c r="N14" s="10"/>
      <c r="O14" s="15"/>
      <c r="T14" s="9"/>
      <c r="U14" s="10"/>
      <c r="V14" s="10"/>
      <c r="W14" s="10"/>
    </row>
    <row r="15" spans="1:40" s="1" customFormat="1" ht="21.95" customHeight="1" x14ac:dyDescent="0.15">
      <c r="A15" s="82" t="s">
        <v>19</v>
      </c>
      <c r="B15" s="82"/>
      <c r="C15" s="82"/>
      <c r="D15" s="9"/>
      <c r="E15" s="16">
        <f>SUM(E12:E14)</f>
        <v>122000</v>
      </c>
      <c r="F15" s="10"/>
      <c r="G15" s="16">
        <f>G14+G13+G12</f>
        <v>103000</v>
      </c>
      <c r="H15" s="6"/>
      <c r="I15" s="8"/>
      <c r="J15" s="8"/>
      <c r="K15" s="8"/>
      <c r="L15" s="9"/>
      <c r="M15" s="10"/>
      <c r="N15" s="10"/>
      <c r="O15" s="10"/>
      <c r="P15" s="6"/>
      <c r="Q15" s="8"/>
      <c r="R15" s="8"/>
      <c r="S15" s="8"/>
      <c r="T15" s="9"/>
      <c r="U15" s="10"/>
      <c r="V15" s="10"/>
      <c r="W15" s="10"/>
      <c r="X15" s="8"/>
      <c r="Y15" s="8"/>
      <c r="Z15" s="8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s="2" customFormat="1" ht="21.95" customHeight="1" thickBot="1" x14ac:dyDescent="0.25">
      <c r="A16" s="82" t="s">
        <v>20</v>
      </c>
      <c r="B16" s="82"/>
      <c r="C16" s="82"/>
      <c r="D16" s="9" t="s">
        <v>21</v>
      </c>
      <c r="E16" s="18">
        <f>E15+E10</f>
        <v>375000</v>
      </c>
      <c r="F16" s="32" t="s">
        <v>28</v>
      </c>
      <c r="G16" s="18">
        <f>G15+G10</f>
        <v>220000</v>
      </c>
      <c r="H16" s="7"/>
      <c r="I16" s="8"/>
      <c r="J16" s="8"/>
      <c r="K16" s="8"/>
      <c r="L16" s="9"/>
      <c r="M16" s="10"/>
      <c r="N16" s="10"/>
      <c r="O16" s="10"/>
      <c r="P16" s="7"/>
      <c r="Q16" s="8"/>
      <c r="R16" s="8"/>
      <c r="S16" s="8"/>
      <c r="T16" s="9"/>
      <c r="U16" s="10"/>
      <c r="V16" s="10"/>
      <c r="W16" s="10"/>
      <c r="X16" s="8"/>
      <c r="Y16" s="8"/>
      <c r="Z16" s="8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s="2" customFormat="1" ht="18" customHeight="1" thickTop="1" x14ac:dyDescent="0.15">
      <c r="A17" s="8"/>
      <c r="B17" s="8"/>
      <c r="C17" s="8"/>
      <c r="D17" s="9"/>
      <c r="E17" s="10"/>
      <c r="F17" s="10"/>
      <c r="G17" s="39"/>
      <c r="H17" s="7"/>
      <c r="I17" s="8"/>
      <c r="J17" s="8"/>
      <c r="K17" s="8"/>
      <c r="L17" s="9"/>
      <c r="M17" s="10"/>
      <c r="N17" s="10"/>
      <c r="O17" s="10"/>
      <c r="P17" s="7"/>
      <c r="Q17" s="8"/>
      <c r="R17" s="8"/>
      <c r="S17" s="8"/>
      <c r="T17" s="9"/>
      <c r="U17" s="10"/>
      <c r="V17" s="10"/>
      <c r="W17" s="10"/>
      <c r="X17" s="8"/>
      <c r="Y17" s="8"/>
      <c r="Z17" s="8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s="2" customFormat="1" ht="18" customHeight="1" x14ac:dyDescent="0.15">
      <c r="A18" s="8" t="s">
        <v>89</v>
      </c>
      <c r="B18" s="8"/>
      <c r="C18" s="8"/>
      <c r="D18" s="9"/>
      <c r="E18" s="10"/>
      <c r="F18" s="10"/>
      <c r="G18" s="39"/>
      <c r="H18" s="7"/>
      <c r="I18" s="8"/>
      <c r="J18" s="8"/>
      <c r="K18" s="8"/>
      <c r="L18" s="9"/>
      <c r="M18" s="10"/>
      <c r="N18" s="10"/>
      <c r="O18" s="10"/>
      <c r="P18" s="7"/>
      <c r="Q18" s="8"/>
      <c r="R18" s="8"/>
      <c r="S18" s="8"/>
      <c r="T18" s="9"/>
      <c r="U18" s="10"/>
      <c r="V18" s="10"/>
      <c r="W18" s="10"/>
      <c r="X18" s="8"/>
      <c r="Y18" s="8"/>
      <c r="Z18" s="8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s="2" customFormat="1" ht="18" customHeight="1" x14ac:dyDescent="0.15">
      <c r="A19" s="8" t="s">
        <v>90</v>
      </c>
      <c r="B19" s="8"/>
      <c r="C19" s="8"/>
      <c r="D19" s="9"/>
      <c r="E19" s="39">
        <v>340000</v>
      </c>
      <c r="F19" s="39"/>
      <c r="G19" s="39">
        <v>198000</v>
      </c>
      <c r="H19" s="7"/>
      <c r="I19" s="8"/>
      <c r="J19" s="8"/>
      <c r="K19" s="8"/>
      <c r="L19" s="9"/>
      <c r="M19" s="10"/>
      <c r="N19" s="10"/>
      <c r="O19" s="10"/>
      <c r="P19" s="7"/>
      <c r="Q19" s="8"/>
      <c r="R19" s="8"/>
      <c r="S19" s="8"/>
      <c r="T19" s="9"/>
      <c r="U19" s="10"/>
      <c r="V19" s="10"/>
      <c r="W19" s="10"/>
      <c r="X19" s="8"/>
      <c r="Y19" s="8"/>
      <c r="Z19" s="8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s="2" customFormat="1" ht="18" customHeight="1" x14ac:dyDescent="0.15">
      <c r="A20" s="8" t="s">
        <v>91</v>
      </c>
      <c r="B20" s="8"/>
      <c r="C20" s="8"/>
      <c r="D20" s="9"/>
      <c r="E20" s="39">
        <v>89000</v>
      </c>
      <c r="F20" s="39"/>
      <c r="G20" s="39">
        <v>88000</v>
      </c>
      <c r="H20" s="7"/>
      <c r="I20" s="8"/>
      <c r="J20" s="8"/>
      <c r="K20" s="8"/>
      <c r="L20" s="9"/>
      <c r="M20" s="10"/>
      <c r="N20" s="10"/>
      <c r="O20" s="10"/>
      <c r="P20" s="7"/>
      <c r="Q20" s="8"/>
      <c r="R20" s="8"/>
      <c r="S20" s="8"/>
      <c r="T20" s="9"/>
      <c r="U20" s="10"/>
      <c r="V20" s="10"/>
      <c r="W20" s="10"/>
      <c r="X20" s="8"/>
      <c r="Y20" s="8"/>
      <c r="Z20" s="8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s="2" customFormat="1" ht="18" customHeight="1" x14ac:dyDescent="0.15">
      <c r="A21" s="8"/>
      <c r="B21" s="8"/>
      <c r="C21" s="8"/>
      <c r="D21" s="9"/>
      <c r="E21" s="10"/>
      <c r="F21" s="10"/>
      <c r="G21" s="39"/>
      <c r="H21" s="7"/>
      <c r="I21" s="8"/>
      <c r="J21" s="8"/>
      <c r="K21" s="8"/>
      <c r="L21" s="9"/>
      <c r="M21" s="10"/>
      <c r="N21" s="10"/>
      <c r="O21" s="10"/>
      <c r="P21" s="7"/>
      <c r="Q21" s="8"/>
      <c r="R21" s="8"/>
      <c r="S21" s="8"/>
      <c r="T21" s="9"/>
      <c r="U21" s="10"/>
      <c r="V21" s="10"/>
      <c r="W21" s="10"/>
      <c r="X21" s="8"/>
      <c r="Y21" s="8"/>
      <c r="Z21" s="8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ht="17.25" customHeight="1" x14ac:dyDescent="0.15">
      <c r="A22" s="8" t="s">
        <v>86</v>
      </c>
      <c r="B22" s="8"/>
      <c r="C22" s="8"/>
      <c r="D22" s="9"/>
      <c r="E22" s="10"/>
      <c r="F22" s="10"/>
      <c r="G22" s="10"/>
      <c r="I22" s="8"/>
      <c r="J22" s="8"/>
      <c r="K22" s="8"/>
      <c r="L22" s="9"/>
      <c r="M22" s="10"/>
      <c r="N22" s="10"/>
      <c r="O22" s="10"/>
      <c r="Q22" s="8"/>
      <c r="R22" s="8"/>
      <c r="S22" s="8"/>
      <c r="T22" s="9"/>
      <c r="U22" s="10"/>
      <c r="V22" s="10"/>
      <c r="W22" s="10"/>
    </row>
    <row r="23" spans="1:40" ht="17.25" customHeight="1" x14ac:dyDescent="0.15">
      <c r="A23" s="8"/>
      <c r="B23" s="8"/>
      <c r="C23" s="8"/>
      <c r="D23" s="9"/>
      <c r="E23" s="10" t="s">
        <v>87</v>
      </c>
      <c r="F23" s="10"/>
      <c r="G23" s="10" t="s">
        <v>88</v>
      </c>
      <c r="I23" s="8"/>
      <c r="J23" s="8"/>
      <c r="K23" s="8"/>
      <c r="L23" s="9"/>
      <c r="M23" s="10"/>
      <c r="N23" s="10"/>
      <c r="O23" s="10"/>
      <c r="Q23" s="8"/>
      <c r="R23" s="8"/>
      <c r="S23" s="8"/>
      <c r="T23" s="9"/>
      <c r="U23" s="10"/>
      <c r="V23" s="10"/>
      <c r="W23" s="10"/>
    </row>
    <row r="24" spans="1:40" ht="17.25" customHeight="1" x14ac:dyDescent="0.15">
      <c r="A24" s="41" t="s">
        <v>92</v>
      </c>
      <c r="B24" s="41"/>
      <c r="C24" s="41"/>
      <c r="D24" s="42"/>
      <c r="E24" s="43"/>
      <c r="F24" s="43"/>
      <c r="G24" s="43"/>
      <c r="I24" s="8"/>
      <c r="J24" s="8"/>
      <c r="K24" s="8"/>
      <c r="L24" s="9"/>
      <c r="M24" s="43"/>
      <c r="N24" s="10"/>
      <c r="O24" s="43"/>
      <c r="Q24" s="8"/>
      <c r="R24" s="8"/>
      <c r="S24" s="8"/>
      <c r="T24" s="9"/>
      <c r="U24" s="10"/>
      <c r="V24" s="10"/>
      <c r="W24" s="10"/>
    </row>
    <row r="25" spans="1:40" ht="17.25" customHeight="1" x14ac:dyDescent="0.15">
      <c r="A25" s="41" t="s">
        <v>93</v>
      </c>
      <c r="B25" s="41"/>
      <c r="C25" s="41"/>
      <c r="D25" s="42"/>
      <c r="E25" s="43"/>
      <c r="F25" s="43"/>
      <c r="G25" s="43"/>
      <c r="I25" s="8"/>
      <c r="J25" s="8"/>
      <c r="K25" s="8"/>
      <c r="L25" s="9"/>
      <c r="M25" s="10"/>
      <c r="N25" s="10"/>
      <c r="O25" s="10"/>
      <c r="Q25" s="8"/>
      <c r="R25" s="8"/>
      <c r="S25" s="8"/>
      <c r="T25" s="9"/>
      <c r="U25" s="10"/>
      <c r="V25" s="10"/>
      <c r="W25" s="10"/>
    </row>
    <row r="26" spans="1:40" ht="17.25" customHeight="1" x14ac:dyDescent="0.15">
      <c r="A26" s="41" t="s">
        <v>94</v>
      </c>
      <c r="B26" s="41"/>
      <c r="C26" s="41"/>
      <c r="D26" s="42"/>
      <c r="E26" s="52"/>
      <c r="F26" s="44"/>
      <c r="G26" s="52"/>
      <c r="I26" s="8"/>
      <c r="J26" s="8"/>
      <c r="K26" s="8"/>
      <c r="L26" s="9"/>
      <c r="M26" s="10"/>
      <c r="N26" s="10"/>
      <c r="O26" s="10"/>
      <c r="Q26" s="8"/>
      <c r="R26" s="8"/>
      <c r="S26" s="8"/>
      <c r="T26" s="9"/>
      <c r="U26" s="10"/>
      <c r="V26" s="10"/>
      <c r="W26" s="10"/>
    </row>
    <row r="27" spans="1:40" ht="17.25" customHeight="1" x14ac:dyDescent="0.15">
      <c r="A27" s="41" t="s">
        <v>95</v>
      </c>
      <c r="B27" s="41"/>
      <c r="C27" s="41"/>
      <c r="D27" s="42"/>
      <c r="E27" s="43"/>
      <c r="F27" s="43"/>
      <c r="G27" s="43"/>
      <c r="I27" s="8"/>
      <c r="J27" s="8"/>
      <c r="K27" s="8"/>
      <c r="L27" s="9"/>
      <c r="M27" s="10"/>
      <c r="N27" s="10"/>
      <c r="O27" s="10"/>
      <c r="Q27" s="8"/>
      <c r="R27" s="8"/>
      <c r="S27" s="8"/>
      <c r="T27" s="9"/>
      <c r="U27" s="10"/>
      <c r="V27" s="10"/>
      <c r="W27" s="10"/>
    </row>
    <row r="28" spans="1:40" ht="17.25" customHeight="1" x14ac:dyDescent="0.15">
      <c r="A28" s="41" t="s">
        <v>96</v>
      </c>
      <c r="B28" s="41"/>
      <c r="C28" s="41"/>
      <c r="D28" s="42"/>
      <c r="E28" s="43"/>
      <c r="F28" s="43"/>
      <c r="G28" s="43"/>
      <c r="I28" s="8"/>
      <c r="J28" s="8"/>
      <c r="K28" s="8"/>
      <c r="L28" s="9"/>
      <c r="M28" s="10"/>
      <c r="N28" s="10"/>
      <c r="O28" s="10"/>
      <c r="Q28" s="8"/>
      <c r="R28" s="8"/>
      <c r="S28" s="8"/>
      <c r="T28" s="9"/>
      <c r="U28" s="10"/>
      <c r="V28" s="10"/>
      <c r="W28" s="10"/>
    </row>
    <row r="29" spans="1:40" ht="18.600000000000001" customHeight="1" x14ac:dyDescent="0.15">
      <c r="A29" s="41" t="s">
        <v>97</v>
      </c>
      <c r="B29" s="41"/>
      <c r="C29" s="41"/>
      <c r="D29" s="42"/>
      <c r="E29" s="53"/>
      <c r="F29" s="44"/>
      <c r="G29" s="53"/>
      <c r="I29" s="8"/>
      <c r="J29" s="8"/>
      <c r="K29" s="8"/>
      <c r="L29" s="9"/>
      <c r="M29" s="10"/>
      <c r="N29" s="10"/>
      <c r="O29" s="10"/>
      <c r="Q29" s="8"/>
      <c r="R29" s="8"/>
      <c r="S29" s="8"/>
      <c r="T29" s="9"/>
      <c r="U29" s="10"/>
      <c r="V29" s="10"/>
      <c r="W29" s="10"/>
    </row>
    <row r="30" spans="1:40" s="8" customFormat="1" x14ac:dyDescent="0.15">
      <c r="A30" s="41" t="s">
        <v>98</v>
      </c>
      <c r="B30" s="41"/>
      <c r="C30" s="41"/>
      <c r="D30" s="42"/>
      <c r="E30" s="53"/>
      <c r="F30" s="44"/>
      <c r="G30" s="53"/>
      <c r="L30" s="9"/>
      <c r="M30" s="10"/>
      <c r="N30" s="10"/>
      <c r="O30" s="10"/>
      <c r="T30" s="9"/>
      <c r="U30" s="10"/>
      <c r="V30" s="10"/>
      <c r="W30" s="10"/>
    </row>
    <row r="31" spans="1:40" s="8" customFormat="1" ht="17.25" customHeight="1" x14ac:dyDescent="0.15">
      <c r="A31" s="8" t="s">
        <v>99</v>
      </c>
      <c r="D31" s="9"/>
      <c r="E31" s="54"/>
      <c r="F31" s="10"/>
      <c r="G31" s="54"/>
      <c r="L31" s="9"/>
      <c r="M31" s="10"/>
      <c r="N31" s="10"/>
      <c r="O31" s="10"/>
      <c r="T31" s="9"/>
      <c r="U31" s="10"/>
      <c r="V31" s="10"/>
      <c r="W31" s="10"/>
    </row>
    <row r="32" spans="1:40" s="8" customFormat="1" ht="17.25" customHeight="1" x14ac:dyDescent="0.15">
      <c r="A32" s="8" t="s">
        <v>100</v>
      </c>
      <c r="D32" s="9"/>
      <c r="E32" s="54"/>
      <c r="F32" s="10"/>
      <c r="G32" s="54"/>
      <c r="L32" s="9"/>
      <c r="M32" s="10"/>
      <c r="N32" s="10"/>
      <c r="O32" s="10"/>
      <c r="T32" s="9"/>
      <c r="U32" s="10"/>
      <c r="V32" s="10"/>
      <c r="W32" s="10"/>
    </row>
    <row r="33" spans="1:23" s="8" customFormat="1" ht="17.25" customHeight="1" x14ac:dyDescent="0.15">
      <c r="A33" s="8" t="s">
        <v>101</v>
      </c>
      <c r="D33" s="9"/>
      <c r="E33" s="45"/>
      <c r="F33" s="10"/>
      <c r="G33" s="10"/>
      <c r="L33" s="9"/>
      <c r="M33" s="10"/>
      <c r="N33" s="10"/>
      <c r="O33" s="10"/>
      <c r="T33" s="9"/>
      <c r="U33" s="10"/>
      <c r="V33" s="10"/>
      <c r="W33" s="10"/>
    </row>
    <row r="34" spans="1:23" s="8" customFormat="1" ht="17.25" customHeight="1" x14ac:dyDescent="0.15">
      <c r="A34" s="8" t="s">
        <v>103</v>
      </c>
      <c r="D34" s="9"/>
      <c r="E34" s="10"/>
      <c r="F34" s="10"/>
      <c r="G34" s="10"/>
      <c r="L34" s="9"/>
      <c r="M34" s="10"/>
      <c r="N34" s="10"/>
      <c r="O34" s="10"/>
      <c r="T34" s="9"/>
      <c r="U34" s="10"/>
      <c r="V34" s="10"/>
      <c r="W34" s="10"/>
    </row>
    <row r="35" spans="1:23" s="8" customFormat="1" ht="17.25" customHeight="1" x14ac:dyDescent="0.15">
      <c r="A35" s="55" t="s">
        <v>112</v>
      </c>
      <c r="B35" s="56"/>
      <c r="C35" s="56"/>
      <c r="D35" s="57"/>
      <c r="E35" s="58"/>
      <c r="F35" s="58"/>
      <c r="G35" s="58"/>
      <c r="H35" s="56"/>
      <c r="I35" s="56"/>
      <c r="J35" s="56"/>
      <c r="K35" s="59"/>
      <c r="L35" s="9"/>
      <c r="M35" s="10"/>
      <c r="N35" s="10"/>
      <c r="O35" s="10"/>
      <c r="T35" s="9"/>
      <c r="U35" s="10"/>
      <c r="V35" s="10"/>
      <c r="W35" s="10"/>
    </row>
    <row r="36" spans="1:23" s="8" customFormat="1" ht="9.75" customHeight="1" x14ac:dyDescent="0.15">
      <c r="A36" s="60"/>
      <c r="B36" s="61"/>
      <c r="C36" s="61"/>
      <c r="D36" s="62"/>
      <c r="E36" s="63"/>
      <c r="F36" s="63"/>
      <c r="G36" s="63"/>
      <c r="H36" s="61"/>
      <c r="I36" s="61"/>
      <c r="J36" s="61"/>
      <c r="K36" s="64"/>
      <c r="L36" s="9"/>
      <c r="M36" s="10"/>
      <c r="N36" s="10"/>
      <c r="O36" s="10"/>
      <c r="T36" s="9"/>
      <c r="U36" s="10"/>
      <c r="V36" s="10"/>
      <c r="W36" s="10"/>
    </row>
    <row r="37" spans="1:23" s="8" customFormat="1" x14ac:dyDescent="0.15">
      <c r="A37" s="60"/>
      <c r="B37" s="61"/>
      <c r="C37" s="61"/>
      <c r="D37" s="62"/>
      <c r="E37" s="63"/>
      <c r="F37" s="63"/>
      <c r="G37" s="63"/>
      <c r="H37" s="61"/>
      <c r="I37" s="61"/>
      <c r="J37" s="61"/>
      <c r="K37" s="64"/>
      <c r="L37" s="9"/>
      <c r="M37" s="10"/>
      <c r="N37" s="10"/>
      <c r="O37" s="10"/>
      <c r="T37" s="9"/>
      <c r="U37" s="10"/>
      <c r="V37" s="10"/>
      <c r="W37" s="10"/>
    </row>
    <row r="38" spans="1:23" s="8" customFormat="1" x14ac:dyDescent="0.15">
      <c r="A38" s="60"/>
      <c r="B38" s="61"/>
      <c r="C38" s="61"/>
      <c r="D38" s="62"/>
      <c r="E38" s="63"/>
      <c r="F38" s="63"/>
      <c r="G38" s="63"/>
      <c r="H38" s="61"/>
      <c r="I38" s="61"/>
      <c r="J38" s="61"/>
      <c r="K38" s="64"/>
      <c r="L38" s="9"/>
      <c r="M38" s="10"/>
      <c r="N38" s="10"/>
      <c r="O38" s="10"/>
      <c r="T38" s="9"/>
      <c r="U38" s="10"/>
      <c r="V38" s="10"/>
      <c r="W38" s="10"/>
    </row>
    <row r="39" spans="1:23" s="8" customFormat="1" x14ac:dyDescent="0.15">
      <c r="A39" s="60"/>
      <c r="B39" s="61"/>
      <c r="C39" s="61"/>
      <c r="D39" s="62"/>
      <c r="E39" s="63"/>
      <c r="F39" s="63"/>
      <c r="G39" s="63"/>
      <c r="H39" s="61"/>
      <c r="I39" s="61"/>
      <c r="J39" s="61"/>
      <c r="K39" s="64"/>
      <c r="L39" s="9"/>
      <c r="M39" s="10"/>
      <c r="N39" s="10"/>
      <c r="O39" s="10"/>
      <c r="T39" s="9"/>
      <c r="U39" s="10"/>
      <c r="V39" s="10"/>
      <c r="W39" s="10"/>
    </row>
    <row r="40" spans="1:23" s="8" customFormat="1" x14ac:dyDescent="0.15">
      <c r="A40" s="60"/>
      <c r="B40" s="61"/>
      <c r="C40" s="61"/>
      <c r="D40" s="62"/>
      <c r="E40" s="63"/>
      <c r="F40" s="63"/>
      <c r="G40" s="63"/>
      <c r="H40" s="61"/>
      <c r="I40" s="61"/>
      <c r="J40" s="61"/>
      <c r="K40" s="64"/>
      <c r="L40" s="9"/>
      <c r="M40" s="10"/>
      <c r="N40" s="10"/>
      <c r="O40" s="10"/>
      <c r="T40" s="9"/>
      <c r="U40" s="10"/>
      <c r="V40" s="10"/>
      <c r="W40" s="10"/>
    </row>
    <row r="41" spans="1:23" s="8" customFormat="1" x14ac:dyDescent="0.15">
      <c r="A41" s="60"/>
      <c r="B41" s="61"/>
      <c r="C41" s="61"/>
      <c r="D41" s="62"/>
      <c r="E41" s="63"/>
      <c r="F41" s="63"/>
      <c r="G41" s="63"/>
      <c r="H41" s="61"/>
      <c r="I41" s="61"/>
      <c r="J41" s="61"/>
      <c r="K41" s="64"/>
      <c r="L41" s="9"/>
      <c r="M41" s="10"/>
      <c r="N41" s="10"/>
      <c r="O41" s="10"/>
      <c r="T41" s="9"/>
      <c r="U41" s="10"/>
      <c r="V41" s="10"/>
      <c r="W41" s="10"/>
    </row>
    <row r="42" spans="1:23" s="8" customFormat="1" x14ac:dyDescent="0.15">
      <c r="A42" s="60"/>
      <c r="B42" s="61"/>
      <c r="C42" s="61"/>
      <c r="D42" s="62"/>
      <c r="E42" s="63"/>
      <c r="F42" s="63"/>
      <c r="G42" s="63"/>
      <c r="H42" s="61"/>
      <c r="I42" s="61"/>
      <c r="J42" s="61"/>
      <c r="K42" s="64"/>
      <c r="L42" s="9"/>
      <c r="M42" s="10"/>
      <c r="N42" s="10"/>
      <c r="O42" s="10"/>
      <c r="T42" s="9"/>
      <c r="U42" s="10"/>
      <c r="V42" s="10"/>
      <c r="W42" s="10"/>
    </row>
    <row r="43" spans="1:23" s="8" customFormat="1" x14ac:dyDescent="0.15">
      <c r="A43" s="65"/>
      <c r="B43" s="66"/>
      <c r="C43" s="66"/>
      <c r="D43" s="67"/>
      <c r="E43" s="68"/>
      <c r="F43" s="68"/>
      <c r="G43" s="68"/>
      <c r="H43" s="66"/>
      <c r="I43" s="66"/>
      <c r="J43" s="66"/>
      <c r="K43" s="69"/>
      <c r="L43" s="9"/>
      <c r="M43" s="10"/>
      <c r="N43" s="10"/>
      <c r="O43" s="10"/>
      <c r="T43" s="9"/>
      <c r="U43" s="10"/>
      <c r="V43" s="10"/>
      <c r="W43" s="10"/>
    </row>
    <row r="44" spans="1:23" s="8" customFormat="1" x14ac:dyDescent="0.15">
      <c r="D44" s="9"/>
      <c r="E44" s="10"/>
      <c r="F44" s="10"/>
      <c r="G44" s="10"/>
      <c r="L44" s="9"/>
      <c r="M44" s="10"/>
      <c r="N44" s="10"/>
      <c r="O44" s="10"/>
      <c r="T44" s="9"/>
      <c r="U44" s="10"/>
      <c r="V44" s="10"/>
      <c r="W44" s="10"/>
    </row>
    <row r="45" spans="1:23" s="8" customFormat="1" x14ac:dyDescent="0.15">
      <c r="D45" s="9"/>
      <c r="E45" s="10"/>
      <c r="F45" s="10"/>
      <c r="G45" s="10"/>
      <c r="L45" s="9"/>
      <c r="M45" s="10"/>
      <c r="N45" s="10"/>
      <c r="O45" s="10"/>
      <c r="T45" s="9"/>
      <c r="U45" s="10"/>
      <c r="V45" s="10"/>
      <c r="W45" s="10"/>
    </row>
    <row r="46" spans="1:23" s="8" customFormat="1" x14ac:dyDescent="0.15">
      <c r="D46" s="9"/>
      <c r="E46" s="10"/>
      <c r="F46" s="10"/>
      <c r="G46" s="10"/>
      <c r="L46" s="9"/>
      <c r="M46" s="10"/>
      <c r="N46" s="10"/>
      <c r="O46" s="10"/>
      <c r="T46" s="9"/>
      <c r="U46" s="10"/>
      <c r="V46" s="10"/>
      <c r="W46" s="10"/>
    </row>
    <row r="47" spans="1:23" s="8" customFormat="1" x14ac:dyDescent="0.15">
      <c r="D47" s="9"/>
      <c r="E47" s="10"/>
      <c r="F47" s="10"/>
      <c r="G47" s="10"/>
      <c r="L47" s="9"/>
      <c r="M47" s="10"/>
      <c r="N47" s="10"/>
      <c r="O47" s="10"/>
      <c r="T47" s="9"/>
      <c r="U47" s="10"/>
      <c r="V47" s="10"/>
      <c r="W47" s="10"/>
    </row>
    <row r="48" spans="1:23" s="8" customFormat="1" x14ac:dyDescent="0.15">
      <c r="D48" s="9"/>
      <c r="E48" s="10"/>
      <c r="F48" s="10"/>
      <c r="G48" s="10"/>
      <c r="L48" s="9"/>
      <c r="M48" s="10"/>
      <c r="N48" s="10"/>
      <c r="O48" s="10"/>
      <c r="T48" s="9"/>
      <c r="U48" s="10"/>
      <c r="V48" s="10"/>
      <c r="W48" s="10"/>
    </row>
    <row r="49" spans="1:23" s="8" customFormat="1" x14ac:dyDescent="0.15">
      <c r="D49" s="9"/>
      <c r="E49" s="10"/>
      <c r="F49" s="10"/>
      <c r="G49" s="10"/>
      <c r="L49" s="9"/>
      <c r="M49" s="10"/>
      <c r="N49" s="10"/>
      <c r="O49" s="10"/>
      <c r="T49" s="9"/>
      <c r="U49" s="10"/>
      <c r="V49" s="10"/>
      <c r="W49" s="10"/>
    </row>
    <row r="50" spans="1:23" s="8" customFormat="1" x14ac:dyDescent="0.15">
      <c r="A50" s="3"/>
      <c r="B50" s="3"/>
      <c r="C50" s="3"/>
      <c r="D50" s="5"/>
      <c r="E50" s="4"/>
      <c r="F50" s="4"/>
      <c r="G50" s="4"/>
      <c r="I50" s="3"/>
      <c r="J50" s="3"/>
      <c r="K50" s="3"/>
      <c r="L50" s="5"/>
      <c r="M50" s="4"/>
      <c r="N50" s="4"/>
      <c r="O50" s="4"/>
      <c r="Q50" s="3"/>
      <c r="R50" s="3"/>
      <c r="S50" s="3"/>
      <c r="T50" s="5"/>
      <c r="U50" s="4"/>
      <c r="V50" s="4"/>
      <c r="W50" s="4"/>
    </row>
    <row r="51" spans="1:23" s="8" customFormat="1" x14ac:dyDescent="0.15">
      <c r="A51" s="3"/>
      <c r="B51" s="3"/>
      <c r="C51" s="3"/>
      <c r="D51" s="5"/>
      <c r="E51" s="4"/>
      <c r="F51" s="4"/>
      <c r="G51" s="4"/>
      <c r="I51" s="3"/>
      <c r="J51" s="3"/>
      <c r="K51" s="3"/>
      <c r="L51" s="5"/>
      <c r="M51" s="4"/>
      <c r="N51" s="4"/>
      <c r="O51" s="4"/>
      <c r="Q51" s="3"/>
      <c r="R51" s="3"/>
      <c r="S51" s="3"/>
      <c r="T51" s="5"/>
      <c r="U51" s="4"/>
      <c r="V51" s="4"/>
      <c r="W51" s="4"/>
    </row>
    <row r="52" spans="1:23" s="8" customFormat="1" x14ac:dyDescent="0.15">
      <c r="A52" s="3"/>
      <c r="B52" s="3"/>
      <c r="C52" s="3"/>
      <c r="D52" s="5"/>
      <c r="E52" s="4"/>
      <c r="F52" s="4"/>
      <c r="G52" s="4"/>
      <c r="I52" s="3"/>
      <c r="J52" s="3"/>
      <c r="K52" s="3"/>
      <c r="L52" s="5"/>
      <c r="M52" s="4"/>
      <c r="N52" s="4"/>
      <c r="O52" s="4"/>
      <c r="Q52" s="3"/>
      <c r="R52" s="3"/>
      <c r="S52" s="3"/>
      <c r="T52" s="5"/>
      <c r="U52" s="4"/>
      <c r="V52" s="4"/>
      <c r="W52" s="4"/>
    </row>
    <row r="53" spans="1:23" s="8" customFormat="1" x14ac:dyDescent="0.15">
      <c r="A53" s="3"/>
      <c r="B53" s="3"/>
      <c r="C53" s="3"/>
      <c r="D53" s="5"/>
      <c r="E53" s="4"/>
      <c r="F53" s="4"/>
      <c r="G53" s="4"/>
      <c r="I53" s="3"/>
      <c r="J53" s="3"/>
      <c r="K53" s="3"/>
      <c r="L53" s="5"/>
      <c r="M53" s="4"/>
      <c r="N53" s="4"/>
      <c r="O53" s="4"/>
      <c r="Q53" s="3"/>
      <c r="R53" s="3"/>
      <c r="S53" s="3"/>
      <c r="T53" s="5"/>
      <c r="U53" s="4"/>
      <c r="V53" s="4"/>
      <c r="W53" s="4"/>
    </row>
    <row r="54" spans="1:23" s="8" customFormat="1" x14ac:dyDescent="0.15">
      <c r="A54" s="3"/>
      <c r="B54" s="3"/>
      <c r="C54" s="3"/>
      <c r="D54" s="5"/>
      <c r="E54" s="4"/>
      <c r="F54" s="4"/>
      <c r="G54" s="4"/>
      <c r="I54" s="3"/>
      <c r="J54" s="3"/>
      <c r="K54" s="3"/>
      <c r="L54" s="5"/>
      <c r="M54" s="4"/>
      <c r="N54" s="4"/>
      <c r="O54" s="4"/>
      <c r="Q54" s="3"/>
      <c r="R54" s="3"/>
      <c r="S54" s="3"/>
      <c r="T54" s="5"/>
      <c r="U54" s="4"/>
      <c r="V54" s="4"/>
      <c r="W54" s="4"/>
    </row>
    <row r="55" spans="1:23" s="8" customFormat="1" x14ac:dyDescent="0.15">
      <c r="A55" s="3"/>
      <c r="B55" s="3"/>
      <c r="C55" s="3"/>
      <c r="D55" s="5"/>
      <c r="E55" s="4"/>
      <c r="F55" s="4"/>
      <c r="G55" s="4"/>
      <c r="I55" s="3"/>
      <c r="J55" s="3"/>
      <c r="K55" s="3"/>
      <c r="L55" s="5"/>
      <c r="M55" s="4"/>
      <c r="N55" s="4"/>
      <c r="O55" s="4"/>
      <c r="Q55" s="3"/>
      <c r="R55" s="3"/>
      <c r="S55" s="3"/>
      <c r="T55" s="5"/>
      <c r="U55" s="4"/>
      <c r="V55" s="4"/>
      <c r="W55" s="4"/>
    </row>
    <row r="56" spans="1:23" s="8" customFormat="1" x14ac:dyDescent="0.15">
      <c r="A56" s="3"/>
      <c r="B56" s="3"/>
      <c r="C56" s="3"/>
      <c r="D56" s="5"/>
      <c r="E56" s="4"/>
      <c r="F56" s="4"/>
      <c r="G56" s="4"/>
      <c r="I56" s="3"/>
      <c r="J56" s="3"/>
      <c r="K56" s="3"/>
      <c r="L56" s="5"/>
      <c r="M56" s="4"/>
      <c r="N56" s="4"/>
      <c r="O56" s="4"/>
      <c r="Q56" s="3"/>
      <c r="R56" s="3"/>
      <c r="S56" s="3"/>
      <c r="T56" s="5"/>
      <c r="U56" s="4"/>
      <c r="V56" s="4"/>
      <c r="W56" s="4"/>
    </row>
    <row r="57" spans="1:23" s="8" customFormat="1" x14ac:dyDescent="0.15">
      <c r="A57" s="3"/>
      <c r="B57" s="3"/>
      <c r="C57" s="3"/>
      <c r="D57" s="5"/>
      <c r="E57" s="4"/>
      <c r="F57" s="4"/>
      <c r="G57" s="4"/>
      <c r="I57" s="3"/>
      <c r="J57" s="3"/>
      <c r="K57" s="3"/>
      <c r="L57" s="5"/>
      <c r="M57" s="4"/>
      <c r="N57" s="4"/>
      <c r="O57" s="4"/>
      <c r="Q57" s="3"/>
      <c r="R57" s="3"/>
      <c r="S57" s="3"/>
      <c r="T57" s="5"/>
      <c r="U57" s="4"/>
      <c r="V57" s="4"/>
      <c r="W57" s="4"/>
    </row>
    <row r="58" spans="1:23" s="8" customFormat="1" x14ac:dyDescent="0.15">
      <c r="A58" s="3"/>
      <c r="B58" s="3"/>
      <c r="C58" s="3"/>
      <c r="D58" s="5"/>
      <c r="E58" s="4"/>
      <c r="F58" s="4"/>
      <c r="G58" s="4"/>
      <c r="I58" s="3"/>
      <c r="J58" s="3"/>
      <c r="K58" s="3"/>
      <c r="L58" s="5"/>
      <c r="M58" s="4"/>
      <c r="N58" s="4"/>
      <c r="O58" s="4"/>
      <c r="Q58" s="3"/>
      <c r="R58" s="3"/>
      <c r="S58" s="3"/>
      <c r="T58" s="5"/>
      <c r="U58" s="4"/>
      <c r="V58" s="4"/>
      <c r="W58" s="4"/>
    </row>
    <row r="59" spans="1:23" s="8" customFormat="1" x14ac:dyDescent="0.15">
      <c r="A59" s="3"/>
      <c r="B59" s="3"/>
      <c r="C59" s="3"/>
      <c r="D59" s="5"/>
      <c r="E59" s="4"/>
      <c r="F59" s="4"/>
      <c r="G59" s="4"/>
      <c r="I59" s="3"/>
      <c r="J59" s="3"/>
      <c r="K59" s="3"/>
      <c r="L59" s="5"/>
      <c r="M59" s="4"/>
      <c r="N59" s="4"/>
      <c r="O59" s="4"/>
      <c r="Q59" s="3"/>
      <c r="R59" s="3"/>
      <c r="S59" s="3"/>
      <c r="T59" s="5"/>
      <c r="U59" s="4"/>
      <c r="V59" s="4"/>
      <c r="W59" s="4"/>
    </row>
    <row r="60" spans="1:23" s="8" customFormat="1" x14ac:dyDescent="0.15">
      <c r="A60" s="3"/>
      <c r="B60" s="3"/>
      <c r="C60" s="3"/>
      <c r="D60" s="5"/>
      <c r="E60" s="4"/>
      <c r="F60" s="4"/>
      <c r="G60" s="4"/>
      <c r="I60" s="3"/>
      <c r="J60" s="3"/>
      <c r="K60" s="3"/>
      <c r="L60" s="5"/>
      <c r="M60" s="4"/>
      <c r="N60" s="4"/>
      <c r="O60" s="4"/>
      <c r="Q60" s="3"/>
      <c r="R60" s="3"/>
      <c r="S60" s="3"/>
      <c r="T60" s="5"/>
      <c r="U60" s="4"/>
      <c r="V60" s="4"/>
      <c r="W60" s="4"/>
    </row>
    <row r="61" spans="1:23" s="8" customFormat="1" x14ac:dyDescent="0.15">
      <c r="A61" s="3"/>
      <c r="B61" s="3"/>
      <c r="C61" s="3"/>
      <c r="D61" s="5"/>
      <c r="E61" s="4"/>
      <c r="F61" s="4"/>
      <c r="G61" s="4"/>
      <c r="I61" s="3"/>
      <c r="J61" s="3"/>
      <c r="K61" s="3"/>
      <c r="L61" s="5"/>
      <c r="M61" s="4"/>
      <c r="N61" s="4"/>
      <c r="O61" s="4"/>
      <c r="Q61" s="3"/>
      <c r="R61" s="3"/>
      <c r="S61" s="3"/>
      <c r="T61" s="5"/>
      <c r="U61" s="4"/>
      <c r="V61" s="4"/>
      <c r="W61" s="4"/>
    </row>
    <row r="62" spans="1:23" s="8" customFormat="1" x14ac:dyDescent="0.15">
      <c r="A62" s="3"/>
      <c r="B62" s="3"/>
      <c r="C62" s="3"/>
      <c r="D62" s="5"/>
      <c r="E62" s="4"/>
      <c r="F62" s="4"/>
      <c r="G62" s="4"/>
      <c r="I62" s="3"/>
      <c r="J62" s="3"/>
      <c r="K62" s="3"/>
      <c r="L62" s="5"/>
      <c r="M62" s="4"/>
      <c r="N62" s="4"/>
      <c r="O62" s="4"/>
      <c r="Q62" s="3"/>
      <c r="R62" s="3"/>
      <c r="S62" s="3"/>
      <c r="T62" s="5"/>
      <c r="U62" s="4"/>
      <c r="V62" s="4"/>
      <c r="W62" s="4"/>
    </row>
    <row r="63" spans="1:23" s="8" customFormat="1" x14ac:dyDescent="0.15">
      <c r="A63" s="3"/>
      <c r="B63" s="3"/>
      <c r="C63" s="3"/>
      <c r="D63" s="5"/>
      <c r="E63" s="4"/>
      <c r="F63" s="4"/>
      <c r="G63" s="4"/>
      <c r="I63" s="3"/>
      <c r="J63" s="3"/>
      <c r="K63" s="3"/>
      <c r="L63" s="5"/>
      <c r="M63" s="4"/>
      <c r="N63" s="4"/>
      <c r="O63" s="4"/>
      <c r="Q63" s="3"/>
      <c r="R63" s="3"/>
      <c r="S63" s="3"/>
      <c r="T63" s="5"/>
      <c r="U63" s="4"/>
      <c r="V63" s="4"/>
      <c r="W63" s="4"/>
    </row>
    <row r="64" spans="1:23" s="8" customFormat="1" x14ac:dyDescent="0.15">
      <c r="A64" s="3"/>
      <c r="B64" s="3"/>
      <c r="C64" s="3"/>
      <c r="D64" s="5"/>
      <c r="E64" s="4"/>
      <c r="F64" s="4"/>
      <c r="G64" s="4"/>
      <c r="I64" s="3"/>
      <c r="J64" s="3"/>
      <c r="K64" s="3"/>
      <c r="L64" s="5"/>
      <c r="M64" s="4"/>
      <c r="N64" s="4"/>
      <c r="O64" s="4"/>
      <c r="Q64" s="3"/>
      <c r="R64" s="3"/>
      <c r="S64" s="3"/>
      <c r="T64" s="5"/>
      <c r="U64" s="4"/>
      <c r="V64" s="4"/>
      <c r="W64" s="4"/>
    </row>
  </sheetData>
  <mergeCells count="29">
    <mergeCell ref="A16:C16"/>
    <mergeCell ref="A13:C13"/>
    <mergeCell ref="A14:C14"/>
    <mergeCell ref="A7:C7"/>
    <mergeCell ref="A8:C8"/>
    <mergeCell ref="A9:C9"/>
    <mergeCell ref="A10:C10"/>
    <mergeCell ref="A11:C11"/>
    <mergeCell ref="A12:C12"/>
    <mergeCell ref="A5:C5"/>
    <mergeCell ref="A6:C6"/>
    <mergeCell ref="A3:C3"/>
    <mergeCell ref="A15:C15"/>
    <mergeCell ref="A4:C4"/>
    <mergeCell ref="I10:K10"/>
    <mergeCell ref="I11:K11"/>
    <mergeCell ref="Q6:S6"/>
    <mergeCell ref="Q7:S7"/>
    <mergeCell ref="Q8:S8"/>
    <mergeCell ref="I6:K6"/>
    <mergeCell ref="I7:K7"/>
    <mergeCell ref="Q3:S3"/>
    <mergeCell ref="Q4:S4"/>
    <mergeCell ref="Q5:S5"/>
    <mergeCell ref="I8:K8"/>
    <mergeCell ref="I9:K9"/>
    <mergeCell ref="I3:K3"/>
    <mergeCell ref="I4:K4"/>
    <mergeCell ref="I5:K5"/>
  </mergeCells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K67"/>
  <sheetViews>
    <sheetView topLeftCell="A42" zoomScale="80" zoomScaleNormal="80" workbookViewId="0">
      <selection sqref="A1:C1"/>
    </sheetView>
  </sheetViews>
  <sheetFormatPr defaultRowHeight="15" x14ac:dyDescent="0.2"/>
  <cols>
    <col min="1" max="1" width="41.296875" customWidth="1"/>
    <col min="2" max="3" width="13.98828125" customWidth="1"/>
    <col min="4" max="4" width="4.9765625" customWidth="1"/>
    <col min="5" max="5" width="24.34765625" customWidth="1"/>
    <col min="6" max="6" width="12.64453125" customWidth="1"/>
    <col min="7" max="7" width="12.64453125" style="19" customWidth="1"/>
  </cols>
  <sheetData>
    <row r="1" spans="1:7" x14ac:dyDescent="0.2">
      <c r="A1" s="84" t="s">
        <v>126</v>
      </c>
      <c r="B1" s="84"/>
      <c r="C1" s="84"/>
      <c r="E1" s="84" t="s">
        <v>126</v>
      </c>
      <c r="F1" s="84"/>
      <c r="G1" s="84"/>
    </row>
    <row r="2" spans="1:7" x14ac:dyDescent="0.2">
      <c r="A2" s="85" t="s">
        <v>48</v>
      </c>
      <c r="B2" s="85"/>
      <c r="C2" s="85"/>
      <c r="E2" s="85" t="s">
        <v>74</v>
      </c>
      <c r="F2" s="86"/>
      <c r="G2" s="86"/>
    </row>
    <row r="3" spans="1:7" x14ac:dyDescent="0.2">
      <c r="A3" s="20" t="s">
        <v>47</v>
      </c>
      <c r="B3" s="21" t="s">
        <v>127</v>
      </c>
      <c r="C3" s="21" t="s">
        <v>128</v>
      </c>
      <c r="E3" s="20" t="s">
        <v>47</v>
      </c>
      <c r="F3" s="30" t="str">
        <f>B3</f>
        <v>Dec. 31, 2023</v>
      </c>
      <c r="G3" s="30" t="str">
        <f>C3</f>
        <v>Dec. 31, 2022</v>
      </c>
    </row>
    <row r="4" spans="1:7" x14ac:dyDescent="0.2">
      <c r="A4" s="22" t="s">
        <v>32</v>
      </c>
      <c r="E4" s="25" t="s">
        <v>42</v>
      </c>
      <c r="F4" s="23">
        <v>13601</v>
      </c>
      <c r="G4" s="23">
        <v>12444</v>
      </c>
    </row>
    <row r="5" spans="1:7" x14ac:dyDescent="0.2">
      <c r="A5" s="47" t="s">
        <v>50</v>
      </c>
      <c r="B5" s="50">
        <v>3616</v>
      </c>
      <c r="C5" s="50">
        <v>2542</v>
      </c>
      <c r="E5" s="25" t="s">
        <v>43</v>
      </c>
      <c r="F5" s="26">
        <v>4663</v>
      </c>
      <c r="G5" s="26">
        <v>4264</v>
      </c>
    </row>
    <row r="6" spans="1:7" x14ac:dyDescent="0.2">
      <c r="A6" s="47" t="s">
        <v>51</v>
      </c>
      <c r="B6" s="48">
        <v>83</v>
      </c>
      <c r="C6" s="48">
        <v>251</v>
      </c>
      <c r="E6" s="25" t="s">
        <v>44</v>
      </c>
      <c r="F6" s="24">
        <v>8938</v>
      </c>
      <c r="G6" s="24">
        <v>8180</v>
      </c>
    </row>
    <row r="7" spans="1:7" ht="27.75" x14ac:dyDescent="0.2">
      <c r="A7" s="25" t="s">
        <v>33</v>
      </c>
      <c r="B7" s="24">
        <v>2332</v>
      </c>
      <c r="C7" s="24">
        <v>2198</v>
      </c>
      <c r="E7" s="25" t="s">
        <v>82</v>
      </c>
      <c r="F7" s="24">
        <v>862</v>
      </c>
      <c r="G7" s="24">
        <v>787</v>
      </c>
    </row>
    <row r="8" spans="1:7" ht="27.75" x14ac:dyDescent="0.2">
      <c r="A8" s="25" t="s">
        <v>34</v>
      </c>
      <c r="B8" s="24">
        <v>2955</v>
      </c>
      <c r="C8" s="24">
        <v>2465</v>
      </c>
      <c r="E8" s="25" t="s">
        <v>75</v>
      </c>
      <c r="F8" s="24">
        <v>5099</v>
      </c>
      <c r="G8" s="24">
        <v>4552</v>
      </c>
    </row>
    <row r="9" spans="1:7" ht="27.75" x14ac:dyDescent="0.2">
      <c r="A9" s="25" t="s">
        <v>52</v>
      </c>
      <c r="B9" s="26">
        <v>747</v>
      </c>
      <c r="C9" s="26">
        <v>537</v>
      </c>
      <c r="E9" s="25" t="s">
        <v>76</v>
      </c>
      <c r="F9" s="24">
        <v>23</v>
      </c>
      <c r="G9" s="24">
        <v>173</v>
      </c>
    </row>
    <row r="10" spans="1:7" ht="27.75" x14ac:dyDescent="0.2">
      <c r="A10" s="25" t="s">
        <v>35</v>
      </c>
      <c r="B10" s="24">
        <v>9733</v>
      </c>
      <c r="C10" s="24">
        <v>7993</v>
      </c>
      <c r="E10" s="25" t="s">
        <v>77</v>
      </c>
      <c r="F10" s="26">
        <v>417</v>
      </c>
      <c r="G10" s="26">
        <v>371</v>
      </c>
    </row>
    <row r="11" spans="1:7" x14ac:dyDescent="0.2">
      <c r="A11" s="25" t="s">
        <v>53</v>
      </c>
      <c r="B11" s="24">
        <v>2291</v>
      </c>
      <c r="C11" s="24">
        <v>1975</v>
      </c>
      <c r="E11" s="25" t="s">
        <v>45</v>
      </c>
      <c r="F11" s="26">
        <v>6401</v>
      </c>
      <c r="G11" s="26">
        <v>5883</v>
      </c>
    </row>
    <row r="12" spans="1:7" x14ac:dyDescent="0.2">
      <c r="A12" s="25" t="s">
        <v>54</v>
      </c>
      <c r="B12" s="24">
        <v>8563</v>
      </c>
      <c r="C12" s="24">
        <v>7168</v>
      </c>
      <c r="E12" s="25" t="s">
        <v>46</v>
      </c>
      <c r="F12" s="24">
        <v>2537</v>
      </c>
      <c r="G12" s="24">
        <v>2297</v>
      </c>
    </row>
    <row r="13" spans="1:7" x14ac:dyDescent="0.2">
      <c r="A13" s="25" t="s">
        <v>55</v>
      </c>
      <c r="B13" s="24">
        <v>4163</v>
      </c>
      <c r="C13" s="24">
        <v>3477</v>
      </c>
      <c r="E13" s="47" t="s">
        <v>78</v>
      </c>
      <c r="F13" s="49">
        <v>181</v>
      </c>
      <c r="G13" s="26">
        <v>234</v>
      </c>
    </row>
    <row r="14" spans="1:7" x14ac:dyDescent="0.2">
      <c r="A14" s="25" t="s">
        <v>56</v>
      </c>
      <c r="B14" s="24">
        <v>1678</v>
      </c>
      <c r="C14" s="24">
        <v>283</v>
      </c>
      <c r="E14" s="25" t="s">
        <v>79</v>
      </c>
      <c r="F14" s="24">
        <v>2356</v>
      </c>
      <c r="G14" s="24">
        <v>2063</v>
      </c>
    </row>
    <row r="15" spans="1:7" x14ac:dyDescent="0.2">
      <c r="A15" s="25" t="s">
        <v>57</v>
      </c>
      <c r="B15" s="24">
        <v>801</v>
      </c>
      <c r="C15" s="24">
        <v>1301</v>
      </c>
      <c r="E15" s="25" t="s">
        <v>80</v>
      </c>
      <c r="F15" s="24">
        <v>-1197</v>
      </c>
      <c r="G15" s="24">
        <v>1043</v>
      </c>
    </row>
    <row r="16" spans="1:7" ht="15.75" thickBot="1" x14ac:dyDescent="0.25">
      <c r="A16" s="25" t="s">
        <v>36</v>
      </c>
      <c r="B16" s="27">
        <v>27229</v>
      </c>
      <c r="C16" s="27">
        <v>22197</v>
      </c>
      <c r="E16" s="25" t="s">
        <v>81</v>
      </c>
      <c r="F16" s="27">
        <v>3553</v>
      </c>
      <c r="G16" s="27">
        <v>1020</v>
      </c>
    </row>
    <row r="17" spans="1:5" ht="15.75" thickTop="1" x14ac:dyDescent="0.2">
      <c r="A17" s="22" t="s">
        <v>37</v>
      </c>
    </row>
    <row r="18" spans="1:5" x14ac:dyDescent="0.2">
      <c r="A18" s="25" t="s">
        <v>38</v>
      </c>
      <c r="B18" s="23">
        <v>646</v>
      </c>
      <c r="C18" s="23">
        <v>487</v>
      </c>
    </row>
    <row r="19" spans="1:5" x14ac:dyDescent="0.2">
      <c r="A19" s="25" t="s">
        <v>60</v>
      </c>
      <c r="B19" s="24">
        <v>917</v>
      </c>
      <c r="C19" s="24">
        <v>838</v>
      </c>
    </row>
    <row r="20" spans="1:5" x14ac:dyDescent="0.2">
      <c r="A20" s="25" t="s">
        <v>61</v>
      </c>
      <c r="B20" s="24">
        <v>158</v>
      </c>
      <c r="C20" s="24">
        <v>143</v>
      </c>
    </row>
    <row r="21" spans="1:5" x14ac:dyDescent="0.2">
      <c r="A21" s="47" t="s">
        <v>63</v>
      </c>
      <c r="B21" s="48">
        <v>192</v>
      </c>
      <c r="C21" s="48">
        <v>178</v>
      </c>
    </row>
    <row r="22" spans="1:5" x14ac:dyDescent="0.2">
      <c r="A22" s="47" t="s">
        <v>64</v>
      </c>
      <c r="B22" s="48">
        <v>1521</v>
      </c>
      <c r="C22" s="48">
        <v>1207</v>
      </c>
    </row>
    <row r="23" spans="1:5" x14ac:dyDescent="0.2">
      <c r="A23" s="47" t="s">
        <v>65</v>
      </c>
      <c r="B23" s="49">
        <v>1373</v>
      </c>
      <c r="C23" s="49">
        <v>632</v>
      </c>
      <c r="E23" s="24"/>
    </row>
    <row r="24" spans="1:5" x14ac:dyDescent="0.2">
      <c r="A24" s="47" t="s">
        <v>39</v>
      </c>
      <c r="B24" s="48">
        <v>4807</v>
      </c>
      <c r="C24" s="48">
        <v>3485</v>
      </c>
      <c r="E24" s="24"/>
    </row>
    <row r="25" spans="1:5" x14ac:dyDescent="0.2">
      <c r="A25" s="47" t="s">
        <v>66</v>
      </c>
      <c r="B25" s="48">
        <v>8486</v>
      </c>
      <c r="C25" s="48">
        <v>6590</v>
      </c>
      <c r="E25" s="24"/>
    </row>
    <row r="26" spans="1:5" x14ac:dyDescent="0.2">
      <c r="A26" s="25" t="s">
        <v>61</v>
      </c>
      <c r="B26" s="24">
        <v>1228</v>
      </c>
      <c r="C26" s="24">
        <v>1261</v>
      </c>
      <c r="E26" s="24"/>
    </row>
    <row r="27" spans="1:5" x14ac:dyDescent="0.2">
      <c r="A27" s="25" t="s">
        <v>67</v>
      </c>
      <c r="B27" s="26">
        <v>978</v>
      </c>
      <c r="C27" s="26">
        <v>881</v>
      </c>
      <c r="E27" s="24"/>
    </row>
    <row r="28" spans="1:5" x14ac:dyDescent="0.2">
      <c r="A28" s="25" t="s">
        <v>40</v>
      </c>
      <c r="B28" s="24">
        <v>15499</v>
      </c>
      <c r="C28" s="24">
        <v>12217</v>
      </c>
      <c r="E28" s="24"/>
    </row>
    <row r="29" spans="1:5" x14ac:dyDescent="0.2">
      <c r="A29" s="22" t="s">
        <v>68</v>
      </c>
    </row>
    <row r="30" spans="1:5" x14ac:dyDescent="0.2">
      <c r="A30" s="25" t="s">
        <v>69</v>
      </c>
      <c r="B30" s="24">
        <v>37</v>
      </c>
      <c r="C30" s="24">
        <v>37</v>
      </c>
      <c r="E30" s="24"/>
    </row>
    <row r="31" spans="1:5" x14ac:dyDescent="0.2">
      <c r="A31" s="25" t="s">
        <v>70</v>
      </c>
      <c r="B31" s="24">
        <v>1559</v>
      </c>
      <c r="C31" s="24">
        <v>1496</v>
      </c>
      <c r="E31" s="24"/>
    </row>
    <row r="32" spans="1:5" x14ac:dyDescent="0.2">
      <c r="A32" s="25" t="s">
        <v>41</v>
      </c>
      <c r="B32" s="24">
        <v>10765</v>
      </c>
      <c r="C32" s="24">
        <v>8986</v>
      </c>
      <c r="E32" s="24"/>
    </row>
    <row r="33" spans="1:5" x14ac:dyDescent="0.2">
      <c r="A33" s="25" t="s">
        <v>71</v>
      </c>
      <c r="B33" s="26">
        <v>-631</v>
      </c>
      <c r="C33" s="26">
        <v>-539</v>
      </c>
      <c r="E33" s="24"/>
    </row>
    <row r="34" spans="1:5" x14ac:dyDescent="0.2">
      <c r="A34" s="25" t="s">
        <v>72</v>
      </c>
      <c r="B34" s="24">
        <v>11730</v>
      </c>
      <c r="C34" s="24">
        <v>9980</v>
      </c>
      <c r="E34" s="24"/>
    </row>
    <row r="35" spans="1:5" ht="15.75" thickBot="1" x14ac:dyDescent="0.25">
      <c r="A35" s="25" t="s">
        <v>73</v>
      </c>
      <c r="B35" s="27">
        <v>27229</v>
      </c>
      <c r="C35" s="27">
        <v>22197</v>
      </c>
      <c r="E35" s="24"/>
    </row>
    <row r="36" spans="1:5" ht="15.75" thickTop="1" x14ac:dyDescent="0.2"/>
    <row r="37" spans="1:5" x14ac:dyDescent="0.2">
      <c r="A37" s="25" t="s">
        <v>102</v>
      </c>
    </row>
    <row r="38" spans="1:5" x14ac:dyDescent="0.2">
      <c r="A38" s="24"/>
      <c r="B38" s="21" t="s">
        <v>31</v>
      </c>
      <c r="C38" s="21" t="s">
        <v>49</v>
      </c>
      <c r="E38" s="23"/>
    </row>
    <row r="39" spans="1:5" x14ac:dyDescent="0.2">
      <c r="A39" s="24" t="s">
        <v>58</v>
      </c>
      <c r="B39" s="28">
        <f>B16-B5-B6</f>
        <v>23530</v>
      </c>
      <c r="C39" s="28">
        <f>C16-C5-C6</f>
        <v>19404</v>
      </c>
    </row>
    <row r="41" spans="1:5" x14ac:dyDescent="0.2">
      <c r="A41" s="24" t="s">
        <v>59</v>
      </c>
      <c r="B41" s="28">
        <f>B28-B21-B23-B25</f>
        <v>5448</v>
      </c>
      <c r="C41" s="28">
        <f>C28-C21-C23-C25</f>
        <v>4817</v>
      </c>
    </row>
    <row r="42" spans="1:5" x14ac:dyDescent="0.2">
      <c r="A42" s="24"/>
    </row>
    <row r="43" spans="1:5" ht="15.75" thickBot="1" x14ac:dyDescent="0.25">
      <c r="A43" s="24" t="s">
        <v>62</v>
      </c>
      <c r="B43" s="29">
        <f>B39-B41</f>
        <v>18082</v>
      </c>
      <c r="C43" s="29">
        <f>C39-C41</f>
        <v>14587</v>
      </c>
    </row>
    <row r="44" spans="1:5" ht="15.75" thickTop="1" x14ac:dyDescent="0.2">
      <c r="A44" s="24"/>
      <c r="C44" s="19"/>
    </row>
    <row r="45" spans="1:5" x14ac:dyDescent="0.2">
      <c r="A45" t="s">
        <v>86</v>
      </c>
      <c r="B45" t="s">
        <v>113</v>
      </c>
    </row>
    <row r="46" spans="1:5" x14ac:dyDescent="0.2">
      <c r="A46" s="46" t="s">
        <v>106</v>
      </c>
      <c r="B46" s="78"/>
    </row>
    <row r="47" spans="1:5" x14ac:dyDescent="0.2">
      <c r="A47" s="46" t="s">
        <v>107</v>
      </c>
      <c r="B47" s="79"/>
    </row>
    <row r="48" spans="1:5" x14ac:dyDescent="0.2">
      <c r="A48" s="46" t="s">
        <v>108</v>
      </c>
      <c r="B48" s="78"/>
    </row>
    <row r="49" spans="1:11" x14ac:dyDescent="0.2">
      <c r="A49" s="46" t="s">
        <v>109</v>
      </c>
      <c r="B49" s="79"/>
    </row>
    <row r="50" spans="1:11" x14ac:dyDescent="0.2">
      <c r="A50" s="46" t="s">
        <v>110</v>
      </c>
      <c r="B50" s="79"/>
    </row>
    <row r="51" spans="1:11" x14ac:dyDescent="0.2">
      <c r="A51" s="46" t="s">
        <v>111</v>
      </c>
      <c r="B51" s="81"/>
    </row>
    <row r="52" spans="1:11" x14ac:dyDescent="0.2">
      <c r="A52" s="46" t="s">
        <v>114</v>
      </c>
      <c r="B52" s="78"/>
    </row>
    <row r="53" spans="1:11" x14ac:dyDescent="0.2">
      <c r="A53" s="51" t="s">
        <v>104</v>
      </c>
      <c r="B53" s="78"/>
    </row>
    <row r="54" spans="1:11" x14ac:dyDescent="0.2">
      <c r="A54" s="51" t="s">
        <v>105</v>
      </c>
      <c r="B54" s="80"/>
    </row>
    <row r="56" spans="1:11" x14ac:dyDescent="0.2">
      <c r="A56" s="55" t="s">
        <v>129</v>
      </c>
      <c r="B56" s="56"/>
      <c r="C56" s="56"/>
      <c r="D56" s="57"/>
      <c r="E56" s="58"/>
      <c r="F56" s="58"/>
      <c r="G56" s="58"/>
      <c r="H56" s="56"/>
      <c r="I56" s="56"/>
      <c r="J56" s="56"/>
      <c r="K56" s="59"/>
    </row>
    <row r="57" spans="1:11" x14ac:dyDescent="0.2">
      <c r="A57" s="60"/>
      <c r="B57" s="61"/>
      <c r="C57" s="61"/>
      <c r="D57" s="62"/>
      <c r="E57" s="63"/>
      <c r="F57" s="63"/>
      <c r="G57" s="63"/>
      <c r="H57" s="61"/>
      <c r="I57" s="61"/>
      <c r="J57" s="61"/>
      <c r="K57" s="64"/>
    </row>
    <row r="58" spans="1:11" x14ac:dyDescent="0.2">
      <c r="A58" s="60"/>
      <c r="B58" s="61"/>
      <c r="C58" s="61"/>
      <c r="D58" s="62"/>
      <c r="E58" s="63"/>
      <c r="F58" s="63"/>
      <c r="G58" s="63"/>
      <c r="H58" s="61"/>
      <c r="I58" s="61"/>
      <c r="J58" s="61"/>
      <c r="K58" s="64"/>
    </row>
    <row r="59" spans="1:11" x14ac:dyDescent="0.2">
      <c r="A59" s="60"/>
      <c r="B59" s="61"/>
      <c r="C59" s="61"/>
      <c r="D59" s="62"/>
      <c r="E59" s="63"/>
      <c r="F59" s="63"/>
      <c r="G59" s="63"/>
      <c r="H59" s="61"/>
      <c r="I59" s="61"/>
      <c r="J59" s="61"/>
      <c r="K59" s="64"/>
    </row>
    <row r="60" spans="1:11" x14ac:dyDescent="0.2">
      <c r="A60" s="60"/>
      <c r="B60" s="61"/>
      <c r="C60" s="61"/>
      <c r="D60" s="62"/>
      <c r="E60" s="63"/>
      <c r="F60" s="63"/>
      <c r="G60" s="63"/>
      <c r="H60" s="61"/>
      <c r="I60" s="61"/>
      <c r="J60" s="61"/>
      <c r="K60" s="64"/>
    </row>
    <row r="61" spans="1:11" x14ac:dyDescent="0.2">
      <c r="A61" s="70"/>
      <c r="B61" s="71"/>
      <c r="C61" s="71"/>
      <c r="D61" s="71"/>
      <c r="E61" s="71"/>
      <c r="F61" s="71"/>
      <c r="G61" s="72"/>
      <c r="H61" s="71"/>
      <c r="I61" s="71"/>
      <c r="J61" s="71"/>
      <c r="K61" s="73"/>
    </row>
    <row r="62" spans="1:11" x14ac:dyDescent="0.2">
      <c r="A62" s="70"/>
      <c r="B62" s="71"/>
      <c r="C62" s="71"/>
      <c r="D62" s="71"/>
      <c r="E62" s="71"/>
      <c r="F62" s="71"/>
      <c r="G62" s="72"/>
      <c r="H62" s="71"/>
      <c r="I62" s="71"/>
      <c r="J62" s="71"/>
      <c r="K62" s="73"/>
    </row>
    <row r="63" spans="1:11" x14ac:dyDescent="0.2">
      <c r="A63" s="70"/>
      <c r="B63" s="71"/>
      <c r="C63" s="71"/>
      <c r="D63" s="71"/>
      <c r="E63" s="71"/>
      <c r="F63" s="71"/>
      <c r="G63" s="72"/>
      <c r="H63" s="71"/>
      <c r="I63" s="71"/>
      <c r="J63" s="71"/>
      <c r="K63" s="73"/>
    </row>
    <row r="64" spans="1:11" x14ac:dyDescent="0.2">
      <c r="A64" s="70"/>
      <c r="B64" s="71"/>
      <c r="C64" s="71"/>
      <c r="D64" s="71"/>
      <c r="E64" s="71"/>
      <c r="F64" s="71"/>
      <c r="G64" s="72"/>
      <c r="H64" s="71"/>
      <c r="I64" s="71"/>
      <c r="J64" s="71"/>
      <c r="K64" s="73"/>
    </row>
    <row r="65" spans="1:11" x14ac:dyDescent="0.2">
      <c r="A65" s="70"/>
      <c r="B65" s="71"/>
      <c r="C65" s="71"/>
      <c r="D65" s="71"/>
      <c r="E65" s="71"/>
      <c r="F65" s="71"/>
      <c r="G65" s="72"/>
      <c r="H65" s="71"/>
      <c r="I65" s="71"/>
      <c r="J65" s="71"/>
      <c r="K65" s="73"/>
    </row>
    <row r="66" spans="1:11" x14ac:dyDescent="0.2">
      <c r="A66" s="70"/>
      <c r="B66" s="71"/>
      <c r="C66" s="71"/>
      <c r="D66" s="71"/>
      <c r="E66" s="71"/>
      <c r="F66" s="71"/>
      <c r="G66" s="72"/>
      <c r="H66" s="71"/>
      <c r="I66" s="71"/>
      <c r="J66" s="71"/>
      <c r="K66" s="73"/>
    </row>
    <row r="67" spans="1:11" x14ac:dyDescent="0.2">
      <c r="A67" s="74"/>
      <c r="B67" s="75"/>
      <c r="C67" s="75"/>
      <c r="D67" s="75"/>
      <c r="E67" s="75"/>
      <c r="F67" s="75"/>
      <c r="G67" s="76"/>
      <c r="H67" s="75"/>
      <c r="I67" s="75"/>
      <c r="J67" s="75"/>
      <c r="K67" s="77"/>
    </row>
  </sheetData>
  <mergeCells count="4">
    <mergeCell ref="A1:C1"/>
    <mergeCell ref="A2:C2"/>
    <mergeCell ref="E2:G2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2965-07D4-4FD9-BC11-976AA89A488F}">
  <dimension ref="A3:A15"/>
  <sheetViews>
    <sheetView tabSelected="1" workbookViewId="0">
      <selection activeCell="A16" sqref="A16"/>
    </sheetView>
  </sheetViews>
  <sheetFormatPr defaultRowHeight="15" x14ac:dyDescent="0.2"/>
  <sheetData>
    <row r="3" spans="1:1" x14ac:dyDescent="0.2">
      <c r="A3" t="s">
        <v>115</v>
      </c>
    </row>
    <row r="4" spans="1:1" x14ac:dyDescent="0.2">
      <c r="A4" t="s">
        <v>116</v>
      </c>
    </row>
    <row r="5" spans="1:1" x14ac:dyDescent="0.2">
      <c r="A5" t="s">
        <v>117</v>
      </c>
    </row>
    <row r="6" spans="1:1" x14ac:dyDescent="0.2">
      <c r="A6" t="s">
        <v>118</v>
      </c>
    </row>
    <row r="7" spans="1:1" x14ac:dyDescent="0.2">
      <c r="A7" t="s">
        <v>119</v>
      </c>
    </row>
    <row r="8" spans="1:1" x14ac:dyDescent="0.2">
      <c r="A8" t="s">
        <v>120</v>
      </c>
    </row>
    <row r="9" spans="1:1" x14ac:dyDescent="0.2">
      <c r="A9" t="s">
        <v>121</v>
      </c>
    </row>
    <row r="10" spans="1:1" x14ac:dyDescent="0.2">
      <c r="A10" t="s">
        <v>122</v>
      </c>
    </row>
    <row r="11" spans="1:1" x14ac:dyDescent="0.2">
      <c r="A11" t="s">
        <v>123</v>
      </c>
    </row>
    <row r="12" spans="1:1" x14ac:dyDescent="0.2">
      <c r="A12" t="s">
        <v>124</v>
      </c>
    </row>
    <row r="13" spans="1:1" x14ac:dyDescent="0.2">
      <c r="A13" t="s">
        <v>125</v>
      </c>
    </row>
    <row r="14" spans="1:1" x14ac:dyDescent="0.2">
      <c r="A14" t="s">
        <v>130</v>
      </c>
    </row>
    <row r="15" spans="1:1" x14ac:dyDescent="0.2">
      <c r="A1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Lea Mcanally</dc:creator>
  <cp:lastModifiedBy>Scott McGregor</cp:lastModifiedBy>
  <dcterms:created xsi:type="dcterms:W3CDTF">2017-04-21T19:34:57Z</dcterms:created>
  <dcterms:modified xsi:type="dcterms:W3CDTF">2024-06-04T20:29:31Z</dcterms:modified>
</cp:coreProperties>
</file>