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heikh\NPV\"/>
    </mc:Choice>
  </mc:AlternateContent>
  <xr:revisionPtr revIDLastSave="0" documentId="13_ncr:1_{30770D9E-9FF8-4B27-A359-4A5C3B0781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D17" i="1"/>
  <c r="F24" i="1"/>
  <c r="E24" i="1"/>
  <c r="G21" i="1"/>
  <c r="H21" i="1" s="1"/>
  <c r="F21" i="1"/>
  <c r="O15" i="1"/>
  <c r="H15" i="1"/>
  <c r="I15" i="1"/>
  <c r="J15" i="1"/>
  <c r="K15" i="1"/>
  <c r="L15" i="1"/>
  <c r="M15" i="1"/>
  <c r="N15" i="1"/>
  <c r="G15" i="1"/>
  <c r="F15" i="1"/>
  <c r="E15" i="1"/>
  <c r="O14" i="1"/>
  <c r="G12" i="1"/>
  <c r="H12" i="1"/>
  <c r="I12" i="1" s="1"/>
  <c r="J12" i="1" s="1"/>
  <c r="K12" i="1" s="1"/>
  <c r="L12" i="1" s="1"/>
  <c r="M12" i="1" s="1"/>
  <c r="N12" i="1" s="1"/>
  <c r="O12" i="1" s="1"/>
  <c r="E13" i="1"/>
  <c r="F12" i="1"/>
  <c r="I21" i="1" l="1"/>
  <c r="H24" i="1"/>
  <c r="G24" i="1"/>
  <c r="J21" i="1" l="1"/>
  <c r="I24" i="1"/>
  <c r="K21" i="1" l="1"/>
  <c r="J24" i="1"/>
  <c r="L21" i="1" l="1"/>
  <c r="K24" i="1"/>
  <c r="M21" i="1" l="1"/>
  <c r="L24" i="1"/>
  <c r="N21" i="1" l="1"/>
  <c r="M24" i="1"/>
  <c r="O21" i="1" l="1"/>
  <c r="N24" i="1"/>
  <c r="O23" i="1" l="1"/>
  <c r="O24" i="1"/>
  <c r="E26" i="1" s="1"/>
</calcChain>
</file>

<file path=xl/sharedStrings.xml><?xml version="1.0" encoding="utf-8"?>
<sst xmlns="http://schemas.openxmlformats.org/spreadsheetml/2006/main" count="22" uniqueCount="15">
  <si>
    <t>Expected annual growth in net operating income (NOI) Years 2-10</t>
  </si>
  <si>
    <t>Terminal growth rate (post-Year 10):</t>
  </si>
  <si>
    <t>Rent income Year 1:</t>
  </si>
  <si>
    <t>Purchase Price:</t>
  </si>
  <si>
    <t>Discount Rate</t>
  </si>
  <si>
    <t>City A</t>
  </si>
  <si>
    <t>Year:</t>
  </si>
  <si>
    <t xml:space="preserve">Net Operating income </t>
  </si>
  <si>
    <t>Initial Investment</t>
  </si>
  <si>
    <t>Terminal Value</t>
  </si>
  <si>
    <t>Net Cash Flow</t>
  </si>
  <si>
    <t>Net Present Value</t>
  </si>
  <si>
    <t>City B</t>
  </si>
  <si>
    <t>Maintenance expenses Year 1:</t>
  </si>
  <si>
    <t>Initial Investment (enter as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</si>
</sst>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2" borderId="1" xfId="0" applyNumberFormat="1" applyFill="1" applyBorder="1"/>
    <xf numFmtId="0" fontId="0" fillId="2" borderId="1" xfId="0" applyFill="1" applyBorder="1"/>
    <xf numFmtId="1" fontId="0" fillId="2" borderId="1" xfId="1" applyNumberFormat="1" applyFont="1" applyFill="1" applyBorder="1"/>
    <xf numFmtId="1" fontId="0" fillId="2" borderId="1" xfId="0" applyNumberFormat="1" applyFill="1" applyBorder="1"/>
    <xf numFmtId="164" fontId="0" fillId="3" borderId="1" xfId="0" applyNumberFormat="1" applyFill="1" applyBorder="1"/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tabSelected="1" topLeftCell="D6" workbookViewId="0">
      <selection activeCell="Q12" sqref="Q12"/>
    </sheetView>
  </sheetViews>
  <sheetFormatPr defaultRowHeight="14.5" x14ac:dyDescent="0.35"/>
  <cols>
    <col min="4" max="4" width="13" bestFit="1" customWidth="1"/>
    <col min="5" max="5" width="13.08984375" bestFit="1" customWidth="1"/>
    <col min="6" max="6" width="9.81640625" bestFit="1" customWidth="1"/>
    <col min="7" max="7" width="11.90625" bestFit="1" customWidth="1"/>
    <col min="8" max="8" width="9.81640625" bestFit="1" customWidth="1"/>
    <col min="9" max="14" width="10.81640625" bestFit="1" customWidth="1"/>
    <col min="15" max="15" width="12.26953125" bestFit="1" customWidth="1"/>
  </cols>
  <sheetData>
    <row r="1" spans="2:15" x14ac:dyDescent="0.35">
      <c r="I1" s="1" t="s">
        <v>5</v>
      </c>
      <c r="J1" s="1" t="s">
        <v>12</v>
      </c>
    </row>
    <row r="2" spans="2:15" x14ac:dyDescent="0.35">
      <c r="B2" t="s">
        <v>0</v>
      </c>
      <c r="I2" s="4">
        <v>0.05</v>
      </c>
      <c r="J2" s="4">
        <v>0.04</v>
      </c>
    </row>
    <row r="3" spans="2:15" x14ac:dyDescent="0.35">
      <c r="B3" t="s">
        <v>1</v>
      </c>
      <c r="I3" s="4">
        <v>0.02</v>
      </c>
      <c r="J3" s="4">
        <v>0.02</v>
      </c>
    </row>
    <row r="4" spans="2:15" x14ac:dyDescent="0.35">
      <c r="B4" t="s">
        <v>2</v>
      </c>
      <c r="I4" s="5">
        <v>120000</v>
      </c>
      <c r="J4" s="5">
        <v>100000</v>
      </c>
    </row>
    <row r="5" spans="2:15" x14ac:dyDescent="0.35">
      <c r="B5" t="s">
        <v>13</v>
      </c>
      <c r="I5" s="5">
        <v>30000</v>
      </c>
      <c r="J5" s="5">
        <v>30000</v>
      </c>
    </row>
    <row r="6" spans="2:15" x14ac:dyDescent="0.35">
      <c r="B6" t="s">
        <v>3</v>
      </c>
      <c r="I6" s="5">
        <v>1600000</v>
      </c>
      <c r="J6" s="5">
        <v>1400000</v>
      </c>
    </row>
    <row r="7" spans="2:15" x14ac:dyDescent="0.35">
      <c r="B7" t="s">
        <v>4</v>
      </c>
      <c r="I7" s="4">
        <v>0.06</v>
      </c>
      <c r="J7" s="4">
        <v>0.06</v>
      </c>
    </row>
    <row r="10" spans="2:15" ht="18.5" x14ac:dyDescent="0.45">
      <c r="B10" s="2" t="s">
        <v>5</v>
      </c>
    </row>
    <row r="11" spans="2:15" x14ac:dyDescent="0.35">
      <c r="B11" t="s">
        <v>6</v>
      </c>
      <c r="E11" s="9">
        <v>0</v>
      </c>
      <c r="F11" s="9">
        <v>1</v>
      </c>
      <c r="G11" s="9">
        <v>2</v>
      </c>
      <c r="H11" s="9">
        <v>3</v>
      </c>
      <c r="I11" s="9">
        <v>4</v>
      </c>
      <c r="J11" s="9">
        <v>5</v>
      </c>
      <c r="K11" s="9">
        <v>6</v>
      </c>
      <c r="L11" s="9">
        <v>7</v>
      </c>
      <c r="M11" s="9">
        <v>8</v>
      </c>
      <c r="N11" s="9">
        <v>9</v>
      </c>
      <c r="O11" s="9">
        <v>10</v>
      </c>
    </row>
    <row r="12" spans="2:15" x14ac:dyDescent="0.35">
      <c r="B12" t="s">
        <v>7</v>
      </c>
      <c r="E12" s="5">
        <v>0</v>
      </c>
      <c r="F12" s="5">
        <f>I4-I5</f>
        <v>90000</v>
      </c>
      <c r="G12" s="6">
        <f>F12*(1+$I$2)</f>
        <v>94500</v>
      </c>
      <c r="H12" s="5">
        <f>G12+(G12*$I$2)</f>
        <v>99225</v>
      </c>
      <c r="I12" s="7">
        <f t="shared" ref="I12:O12" si="0">H12+(H12*$I$2)</f>
        <v>104186.25</v>
      </c>
      <c r="J12" s="7">
        <f t="shared" si="0"/>
        <v>109395.5625</v>
      </c>
      <c r="K12" s="7">
        <f t="shared" si="0"/>
        <v>114865.340625</v>
      </c>
      <c r="L12" s="7">
        <f t="shared" si="0"/>
        <v>120608.60765624999</v>
      </c>
      <c r="M12" s="5">
        <f t="shared" si="0"/>
        <v>126639.03803906249</v>
      </c>
      <c r="N12" s="5">
        <f t="shared" si="0"/>
        <v>132970.98994101561</v>
      </c>
      <c r="O12" s="7">
        <f t="shared" si="0"/>
        <v>139619.53943806639</v>
      </c>
    </row>
    <row r="13" spans="2:15" x14ac:dyDescent="0.35">
      <c r="B13" t="s">
        <v>8</v>
      </c>
      <c r="E13" s="5">
        <f>-I6</f>
        <v>-1600000</v>
      </c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5" x14ac:dyDescent="0.35">
      <c r="B14" t="s">
        <v>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f>O12/(I7-I3)</f>
        <v>3490488.4859516602</v>
      </c>
    </row>
    <row r="15" spans="2:15" x14ac:dyDescent="0.35">
      <c r="B15" t="s">
        <v>10</v>
      </c>
      <c r="E15" s="8">
        <f>-I6</f>
        <v>-1600000</v>
      </c>
      <c r="F15" s="8">
        <f>F12</f>
        <v>90000</v>
      </c>
      <c r="G15" s="8">
        <f>G12</f>
        <v>94500</v>
      </c>
      <c r="H15" s="8">
        <f t="shared" ref="H15:N15" si="1">H12</f>
        <v>99225</v>
      </c>
      <c r="I15" s="8">
        <f t="shared" si="1"/>
        <v>104186.25</v>
      </c>
      <c r="J15" s="8">
        <f t="shared" si="1"/>
        <v>109395.5625</v>
      </c>
      <c r="K15" s="8">
        <f t="shared" si="1"/>
        <v>114865.340625</v>
      </c>
      <c r="L15" s="8">
        <f t="shared" si="1"/>
        <v>120608.60765624999</v>
      </c>
      <c r="M15" s="8">
        <f t="shared" si="1"/>
        <v>126639.03803906249</v>
      </c>
      <c r="N15" s="8">
        <f t="shared" si="1"/>
        <v>132970.98994101561</v>
      </c>
      <c r="O15" s="8">
        <f>O12+O14</f>
        <v>3630108.0253897267</v>
      </c>
    </row>
    <row r="17" spans="2:18" ht="15.5" x14ac:dyDescent="0.35">
      <c r="B17" s="3" t="s">
        <v>11</v>
      </c>
      <c r="D17" s="8">
        <f>NPV(I7,F15:O15)-I6</f>
        <v>1162974.2737991479</v>
      </c>
      <c r="R17" s="10"/>
    </row>
    <row r="19" spans="2:18" ht="18.5" x14ac:dyDescent="0.45">
      <c r="B19" s="2" t="s">
        <v>12</v>
      </c>
    </row>
    <row r="20" spans="2:18" x14ac:dyDescent="0.35">
      <c r="B20" t="s">
        <v>6</v>
      </c>
      <c r="E20" s="9">
        <v>0</v>
      </c>
      <c r="F20" s="9">
        <v>1</v>
      </c>
      <c r="G20" s="9">
        <v>2</v>
      </c>
      <c r="H20" s="9">
        <v>3</v>
      </c>
      <c r="I20" s="9">
        <v>4</v>
      </c>
      <c r="J20" s="9">
        <v>5</v>
      </c>
      <c r="K20" s="9">
        <v>6</v>
      </c>
      <c r="L20" s="9">
        <v>7</v>
      </c>
      <c r="M20" s="9">
        <v>8</v>
      </c>
      <c r="N20" s="9">
        <v>9</v>
      </c>
      <c r="O20" s="9">
        <v>10</v>
      </c>
    </row>
    <row r="21" spans="2:18" x14ac:dyDescent="0.35">
      <c r="B21" t="s">
        <v>7</v>
      </c>
      <c r="E21" s="5">
        <v>0</v>
      </c>
      <c r="F21" s="5">
        <f>J4-J5</f>
        <v>70000</v>
      </c>
      <c r="G21" s="6">
        <f>F21*(1+$J$2)</f>
        <v>72800</v>
      </c>
      <c r="H21" s="5">
        <f t="shared" ref="H21:O21" si="2">G21*(1+$J$2)</f>
        <v>75712</v>
      </c>
      <c r="I21" s="7">
        <f t="shared" si="2"/>
        <v>78740.479999999996</v>
      </c>
      <c r="J21" s="7">
        <f t="shared" si="2"/>
        <v>81890.099199999997</v>
      </c>
      <c r="K21" s="7">
        <f t="shared" si="2"/>
        <v>85165.703167999993</v>
      </c>
      <c r="L21" s="7">
        <f t="shared" si="2"/>
        <v>88572.331294719988</v>
      </c>
      <c r="M21" s="5">
        <f t="shared" si="2"/>
        <v>92115.224546508791</v>
      </c>
      <c r="N21" s="5">
        <f t="shared" si="2"/>
        <v>95799.833528369141</v>
      </c>
      <c r="O21" s="7">
        <f t="shared" si="2"/>
        <v>99631.826869503915</v>
      </c>
    </row>
    <row r="22" spans="2:18" x14ac:dyDescent="0.35">
      <c r="B22" t="s">
        <v>14</v>
      </c>
      <c r="E22" s="5">
        <f>-J6</f>
        <v>-1400000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8" x14ac:dyDescent="0.35">
      <c r="B23" t="s">
        <v>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>
        <f>O21/(J7-J3)</f>
        <v>2490795.6717375983</v>
      </c>
    </row>
    <row r="24" spans="2:18" x14ac:dyDescent="0.35">
      <c r="B24" t="s">
        <v>10</v>
      </c>
      <c r="E24" s="8">
        <f>-J6</f>
        <v>-1400000</v>
      </c>
      <c r="F24" s="8">
        <f>F21</f>
        <v>70000</v>
      </c>
      <c r="G24" s="8">
        <f t="shared" ref="G24:N24" si="3">G21</f>
        <v>72800</v>
      </c>
      <c r="H24" s="8">
        <f t="shared" si="3"/>
        <v>75712</v>
      </c>
      <c r="I24" s="8">
        <f t="shared" si="3"/>
        <v>78740.479999999996</v>
      </c>
      <c r="J24" s="8">
        <f t="shared" si="3"/>
        <v>81890.099199999997</v>
      </c>
      <c r="K24" s="8">
        <f t="shared" si="3"/>
        <v>85165.703167999993</v>
      </c>
      <c r="L24" s="8">
        <f t="shared" si="3"/>
        <v>88572.331294719988</v>
      </c>
      <c r="M24" s="8">
        <f t="shared" si="3"/>
        <v>92115.224546508791</v>
      </c>
      <c r="N24" s="8">
        <f t="shared" si="3"/>
        <v>95799.833528369141</v>
      </c>
      <c r="O24" s="8">
        <f>O21+O23</f>
        <v>2590427.4986071023</v>
      </c>
    </row>
    <row r="26" spans="2:18" ht="15.5" x14ac:dyDescent="0.35">
      <c r="B26" s="3" t="s">
        <v>11</v>
      </c>
      <c r="E26" s="8">
        <f>NPV(J7,F24:O24)-J6</f>
        <v>597884.92306205654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Basit</dc:creator>
  <cp:lastModifiedBy>Abdul Basit</cp:lastModifiedBy>
  <dcterms:created xsi:type="dcterms:W3CDTF">2015-06-05T18:17:20Z</dcterms:created>
  <dcterms:modified xsi:type="dcterms:W3CDTF">2024-12-14T17:32:00Z</dcterms:modified>
</cp:coreProperties>
</file>