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psi\"/>
    </mc:Choice>
  </mc:AlternateContent>
  <xr:revisionPtr revIDLastSave="0" documentId="13_ncr:1_{51D876E0-7EF0-49E3-BA67-CEDED32675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come Statement" sheetId="1" r:id="rId1"/>
    <sheet name="Comprehensive Income" sheetId="2" r:id="rId2"/>
    <sheet name="Cash Flow Statement" sheetId="3" r:id="rId3"/>
    <sheet name="Balance Sheet" sheetId="4" r:id="rId4"/>
    <sheet name="Statement of Equ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J11" i="1"/>
  <c r="J10" i="1"/>
  <c r="J9" i="1"/>
  <c r="J8" i="1"/>
  <c r="J7" i="1"/>
  <c r="J6" i="1"/>
  <c r="I10" i="4"/>
  <c r="I9" i="4"/>
  <c r="I8" i="4"/>
  <c r="I7" i="4"/>
  <c r="I6" i="4"/>
  <c r="H10" i="4"/>
  <c r="H9" i="4"/>
  <c r="H8" i="4"/>
  <c r="H7" i="4"/>
  <c r="H6" i="4"/>
  <c r="I7" i="1"/>
  <c r="I10" i="1"/>
  <c r="I11" i="1"/>
  <c r="I9" i="1"/>
  <c r="I8" i="1"/>
  <c r="I6" i="1"/>
  <c r="H6" i="1"/>
</calcChain>
</file>

<file path=xl/sharedStrings.xml><?xml version="1.0" encoding="utf-8"?>
<sst xmlns="http://schemas.openxmlformats.org/spreadsheetml/2006/main" count="246" uniqueCount="193">
  <si>
    <r>
      <rPr>
        <b/>
        <sz val="10.5"/>
        <rFont val="Times New Roman"/>
        <family val="1"/>
      </rPr>
      <t>Net Revenue</t>
    </r>
  </si>
  <si>
    <r>
      <rPr>
        <sz val="10.5"/>
        <rFont val="Times New Roman"/>
        <family val="1"/>
      </rPr>
      <t>Cost of sales</t>
    </r>
  </si>
  <si>
    <r>
      <rPr>
        <sz val="10.5"/>
        <rFont val="Times New Roman"/>
        <family val="1"/>
      </rPr>
      <t>Gross profit</t>
    </r>
  </si>
  <si>
    <r>
      <rPr>
        <sz val="10.5"/>
        <rFont val="Times New Roman"/>
        <family val="1"/>
      </rPr>
      <t>Selling, general and administrative expenses</t>
    </r>
  </si>
  <si>
    <r>
      <rPr>
        <sz val="10.5"/>
        <rFont val="Times New Roman"/>
        <family val="1"/>
      </rPr>
      <t>Gain associated with the Juice Transaction (see Note 13)</t>
    </r>
  </si>
  <si>
    <r>
      <rPr>
        <b/>
        <sz val="10.5"/>
        <rFont val="Times New Roman"/>
        <family val="1"/>
      </rPr>
      <t>—</t>
    </r>
  </si>
  <si>
    <r>
      <rPr>
        <sz val="10.5"/>
        <rFont val="Times New Roman"/>
        <family val="1"/>
      </rPr>
      <t>—</t>
    </r>
  </si>
  <si>
    <r>
      <rPr>
        <sz val="10.5"/>
        <rFont val="Times New Roman"/>
        <family val="1"/>
      </rPr>
      <t>Impairment of intangible assets (see Notes 1 and 4)</t>
    </r>
  </si>
  <si>
    <r>
      <rPr>
        <b/>
        <sz val="10.5"/>
        <rFont val="Times New Roman"/>
        <family val="1"/>
      </rPr>
      <t>Operating Profit</t>
    </r>
  </si>
  <si>
    <r>
      <rPr>
        <sz val="10.5"/>
        <rFont val="Times New Roman"/>
        <family val="1"/>
      </rPr>
      <t>Other pension and retiree medical benefits income</t>
    </r>
  </si>
  <si>
    <r>
      <rPr>
        <sz val="10.5"/>
        <rFont val="Times New Roman"/>
        <family val="1"/>
      </rPr>
      <t>Net interest expense and other</t>
    </r>
  </si>
  <si>
    <r>
      <rPr>
        <sz val="10.5"/>
        <rFont val="Times New Roman"/>
        <family val="1"/>
      </rPr>
      <t>Income before income taxes</t>
    </r>
  </si>
  <si>
    <r>
      <rPr>
        <sz val="10.5"/>
        <rFont val="Times New Roman"/>
        <family val="1"/>
      </rPr>
      <t>Provision for income taxes</t>
    </r>
  </si>
  <si>
    <r>
      <rPr>
        <sz val="10.5"/>
        <rFont val="Times New Roman"/>
        <family val="1"/>
      </rPr>
      <t>Net income</t>
    </r>
  </si>
  <si>
    <r>
      <rPr>
        <sz val="10.5"/>
        <rFont val="Times New Roman"/>
        <family val="1"/>
      </rPr>
      <t>Less: Net income attributable to noncontrolling interests</t>
    </r>
  </si>
  <si>
    <r>
      <rPr>
        <b/>
        <sz val="10.5"/>
        <rFont val="Times New Roman"/>
        <family val="1"/>
      </rPr>
      <t>Net Income Attributable to PepsiCo</t>
    </r>
  </si>
  <si>
    <r>
      <rPr>
        <u/>
        <sz val="10.5"/>
        <rFont val="Times New Roman"/>
        <family val="1"/>
      </rPr>
      <t> </t>
    </r>
    <r>
      <rPr>
        <b/>
        <u/>
        <sz val="10.5"/>
        <rFont val="Times New Roman"/>
        <family val="1"/>
      </rPr>
      <t>$       9,074  </t>
    </r>
  </si>
  <si>
    <r>
      <rPr>
        <b/>
        <sz val="10.5"/>
        <rFont val="Times New Roman"/>
        <family val="1"/>
      </rPr>
      <t>Net Income Attributable to PepsiCo per Common Share</t>
    </r>
  </si>
  <si>
    <r>
      <rPr>
        <b/>
        <sz val="10.5"/>
        <rFont val="Times New Roman"/>
        <family val="1"/>
      </rPr>
      <t>Basic</t>
    </r>
  </si>
  <si>
    <r>
      <rPr>
        <b/>
        <sz val="10.5"/>
        <rFont val="Times New Roman"/>
        <family val="1"/>
      </rPr>
      <t>Diluted</t>
    </r>
  </si>
  <si>
    <r>
      <rPr>
        <sz val="10.5"/>
        <rFont val="Times New Roman"/>
        <family val="1"/>
      </rPr>
      <t>Weighted-average common shares outstanding</t>
    </r>
  </si>
  <si>
    <r>
      <rPr>
        <sz val="10.5"/>
        <rFont val="Times New Roman"/>
        <family val="1"/>
      </rPr>
      <t>Basic</t>
    </r>
  </si>
  <si>
    <r>
      <rPr>
        <sz val="10.5"/>
        <rFont val="Times New Roman"/>
        <family val="1"/>
      </rPr>
      <t>Diluted</t>
    </r>
  </si>
  <si>
    <r>
      <rPr>
        <sz val="10.5"/>
        <rFont val="Times New Roman"/>
        <family val="1"/>
      </rPr>
      <t>See accompanying notes to the consolidated financial statements.</t>
    </r>
  </si>
  <si>
    <r>
      <rPr>
        <sz val="10.5"/>
        <rFont val="Times New Roman"/>
        <family val="1"/>
      </rPr>
      <t>Other comprehensive (loss)/income, net of taxes:</t>
    </r>
  </si>
  <si>
    <r>
      <rPr>
        <sz val="10.5"/>
        <rFont val="Times New Roman"/>
        <family val="1"/>
      </rPr>
      <t>Net currency translation adjustment</t>
    </r>
  </si>
  <si>
    <r>
      <rPr>
        <sz val="10.5"/>
        <rFont val="Times New Roman"/>
        <family val="1"/>
      </rPr>
      <t>Net change on cash flow hedges</t>
    </r>
  </si>
  <si>
    <r>
      <rPr>
        <sz val="10.5"/>
        <rFont val="Times New Roman"/>
        <family val="1"/>
      </rPr>
      <t>Net pension and retiree medical adjustments</t>
    </r>
  </si>
  <si>
    <r>
      <rPr>
        <sz val="10.5"/>
        <rFont val="Times New Roman"/>
        <family val="1"/>
      </rPr>
      <t>Net change on available-for-sale debt securities and other</t>
    </r>
  </si>
  <si>
    <r>
      <rPr>
        <sz val="10.5"/>
        <rFont val="Times New Roman"/>
        <family val="1"/>
      </rPr>
      <t>Comprehensive income</t>
    </r>
  </si>
  <si>
    <r>
      <rPr>
        <sz val="10.5"/>
        <rFont val="Times New Roman"/>
        <family val="1"/>
      </rPr>
      <t>Less: Comprehensive income attributable to noncontrolling interests</t>
    </r>
  </si>
  <si>
    <r>
      <rPr>
        <b/>
        <sz val="10.5"/>
        <rFont val="Times New Roman"/>
        <family val="1"/>
      </rPr>
      <t>Comprehensive Income Attributable to PepsiCo</t>
    </r>
  </si>
  <si>
    <r>
      <rPr>
        <u/>
        <sz val="10.5"/>
        <rFont val="Times New Roman"/>
        <family val="1"/>
      </rPr>
      <t> </t>
    </r>
    <r>
      <rPr>
        <b/>
        <u/>
        <sz val="10.5"/>
        <rFont val="Times New Roman"/>
        <family val="1"/>
      </rPr>
      <t>$            8,842  </t>
    </r>
  </si>
  <si>
    <r>
      <rPr>
        <b/>
        <sz val="10"/>
        <rFont val="Times New Roman"/>
        <family val="1"/>
      </rPr>
      <t>Operating Activities</t>
    </r>
  </si>
  <si>
    <r>
      <rPr>
        <sz val="10"/>
        <rFont val="Times New Roman"/>
        <family val="1"/>
      </rPr>
      <t>Net income</t>
    </r>
  </si>
  <si>
    <r>
      <rPr>
        <sz val="10"/>
        <rFont val="Times New Roman"/>
        <family val="1"/>
      </rPr>
      <t>Depreciation and amortization</t>
    </r>
  </si>
  <si>
    <r>
      <rPr>
        <sz val="10"/>
        <rFont val="Times New Roman"/>
        <family val="1"/>
      </rPr>
      <t>Gain associated with the Juice Transaction</t>
    </r>
  </si>
  <si>
    <r>
      <rPr>
        <b/>
        <sz val="10"/>
        <rFont val="Times New Roman"/>
        <family val="1"/>
      </rPr>
      <t>—</t>
    </r>
  </si>
  <si>
    <r>
      <rPr>
        <sz val="10"/>
        <rFont val="Times New Roman"/>
        <family val="1"/>
      </rPr>
      <t>Impairment and other charges</t>
    </r>
  </si>
  <si>
    <r>
      <rPr>
        <sz val="10"/>
        <rFont val="Times New Roman"/>
        <family val="1"/>
      </rPr>
      <t>Product recall-related impact</t>
    </r>
  </si>
  <si>
    <r>
      <rPr>
        <sz val="10"/>
        <rFont val="Times New Roman"/>
        <family val="1"/>
      </rPr>
      <t>Operating lease right-of-use asset amortization</t>
    </r>
  </si>
  <si>
    <r>
      <rPr>
        <sz val="10"/>
        <rFont val="Times New Roman"/>
        <family val="1"/>
      </rPr>
      <t>Share-based compensation expense</t>
    </r>
  </si>
  <si>
    <r>
      <rPr>
        <sz val="10"/>
        <rFont val="Times New Roman"/>
        <family val="1"/>
      </rPr>
      <t>Restructuring and impairment charges</t>
    </r>
  </si>
  <si>
    <r>
      <rPr>
        <sz val="10"/>
        <rFont val="Times New Roman"/>
        <family val="1"/>
      </rPr>
      <t>Cash payments for restructuring charges</t>
    </r>
  </si>
  <si>
    <r>
      <rPr>
        <sz val="10"/>
        <rFont val="Times New Roman"/>
        <family val="1"/>
      </rPr>
      <t>Acquisition and divestiture-related charges</t>
    </r>
  </si>
  <si>
    <r>
      <rPr>
        <sz val="10"/>
        <rFont val="Times New Roman"/>
        <family val="1"/>
      </rPr>
      <t>Cash payments for acquisition and divestiture-related charges</t>
    </r>
  </si>
  <si>
    <r>
      <rPr>
        <sz val="10"/>
        <rFont val="Times New Roman"/>
        <family val="1"/>
      </rPr>
      <t>Pension and retiree medical plan expenses</t>
    </r>
  </si>
  <si>
    <r>
      <rPr>
        <sz val="10"/>
        <rFont val="Times New Roman"/>
        <family val="1"/>
      </rPr>
      <t>Pension and retiree medical plan contributions</t>
    </r>
  </si>
  <si>
    <r>
      <rPr>
        <sz val="10"/>
        <rFont val="Times New Roman"/>
        <family val="1"/>
      </rPr>
      <t>Deferred income taxes and other tax charges and credits</t>
    </r>
  </si>
  <si>
    <r>
      <rPr>
        <sz val="10"/>
        <rFont val="Times New Roman"/>
        <family val="1"/>
      </rPr>
      <t>Tax expense related to the TCJ Act</t>
    </r>
  </si>
  <si>
    <r>
      <rPr>
        <sz val="10"/>
        <rFont val="Times New Roman"/>
        <family val="1"/>
      </rPr>
      <t>Tax payments related to the TCJ Act</t>
    </r>
  </si>
  <si>
    <r>
      <rPr>
        <sz val="10"/>
        <rFont val="Times New Roman"/>
        <family val="1"/>
      </rPr>
      <t>Change in assets and liabilities:</t>
    </r>
  </si>
  <si>
    <r>
      <rPr>
        <sz val="10"/>
        <rFont val="Times New Roman"/>
        <family val="1"/>
      </rPr>
      <t>Accounts and notes receivable</t>
    </r>
  </si>
  <si>
    <r>
      <rPr>
        <sz val="10"/>
        <rFont val="Times New Roman"/>
        <family val="1"/>
      </rPr>
      <t>Inventories</t>
    </r>
  </si>
  <si>
    <r>
      <rPr>
        <sz val="10"/>
        <rFont val="Times New Roman"/>
        <family val="1"/>
      </rPr>
      <t>Prepaid expenses and other current assets</t>
    </r>
  </si>
  <si>
    <r>
      <rPr>
        <sz val="10"/>
        <rFont val="Times New Roman"/>
        <family val="1"/>
      </rPr>
      <t>Accounts payable and other current liabilities</t>
    </r>
  </si>
  <si>
    <r>
      <rPr>
        <sz val="10"/>
        <rFont val="Times New Roman"/>
        <family val="1"/>
      </rPr>
      <t>Income taxes payable</t>
    </r>
  </si>
  <si>
    <r>
      <rPr>
        <sz val="10"/>
        <rFont val="Times New Roman"/>
        <family val="1"/>
      </rPr>
      <t>Other, net</t>
    </r>
  </si>
  <si>
    <r>
      <rPr>
        <b/>
        <sz val="10"/>
        <rFont val="Times New Roman"/>
        <family val="1"/>
      </rPr>
      <t>Net Cash Provided by Operating Activities</t>
    </r>
  </si>
  <si>
    <r>
      <rPr>
        <b/>
        <sz val="10"/>
        <rFont val="Times New Roman"/>
        <family val="1"/>
      </rPr>
      <t>Investing Activities</t>
    </r>
  </si>
  <si>
    <r>
      <rPr>
        <sz val="10"/>
        <rFont val="Times New Roman"/>
        <family val="1"/>
      </rPr>
      <t>Capital spending</t>
    </r>
  </si>
  <si>
    <r>
      <rPr>
        <sz val="10"/>
        <rFont val="Times New Roman"/>
        <family val="1"/>
      </rPr>
      <t>Sales of property, plant and equipment</t>
    </r>
  </si>
  <si>
    <r>
      <rPr>
        <sz val="10"/>
        <rFont val="Times New Roman"/>
        <family val="1"/>
      </rPr>
      <t>Acquisitions, net of cash acquired, investments in noncontrolled affiliates and</t>
    </r>
  </si>
  <si>
    <r>
      <rPr>
        <sz val="10"/>
        <rFont val="Times New Roman"/>
        <family val="1"/>
      </rPr>
      <t>purchases of intangible and other assets</t>
    </r>
  </si>
  <si>
    <r>
      <rPr>
        <sz val="10"/>
        <rFont val="Times New Roman"/>
        <family val="1"/>
      </rPr>
      <t>Proceeds associated with the Juice Transaction</t>
    </r>
  </si>
  <si>
    <r>
      <rPr>
        <sz val="10"/>
        <rFont val="Times New Roman"/>
        <family val="1"/>
      </rPr>
      <t>Other divestitures, sales of investments in noncontrolled affiliates and other</t>
    </r>
  </si>
  <si>
    <r>
      <rPr>
        <sz val="10"/>
        <rFont val="Times New Roman"/>
        <family val="1"/>
      </rPr>
      <t>assets</t>
    </r>
  </si>
  <si>
    <r>
      <rPr>
        <sz val="10"/>
        <rFont val="Times New Roman"/>
        <family val="1"/>
      </rPr>
      <t>Short-term investments, by original maturity:</t>
    </r>
  </si>
  <si>
    <r>
      <rPr>
        <sz val="10"/>
        <rFont val="Times New Roman"/>
        <family val="1"/>
      </rPr>
      <t>More than three months - purchases</t>
    </r>
  </si>
  <si>
    <r>
      <rPr>
        <sz val="10"/>
        <rFont val="Times New Roman"/>
        <family val="1"/>
      </rPr>
      <t>—</t>
    </r>
  </si>
  <si>
    <r>
      <rPr>
        <sz val="10"/>
        <rFont val="Times New Roman"/>
        <family val="1"/>
      </rPr>
      <t>More than three months - maturities</t>
    </r>
  </si>
  <si>
    <r>
      <rPr>
        <sz val="10"/>
        <rFont val="Times New Roman"/>
        <family val="1"/>
      </rPr>
      <t>More than three months - sales</t>
    </r>
  </si>
  <si>
    <r>
      <rPr>
        <sz val="10"/>
        <rFont val="Times New Roman"/>
        <family val="1"/>
      </rPr>
      <t>Three months or less, net</t>
    </r>
  </si>
  <si>
    <r>
      <rPr>
        <sz val="10"/>
        <rFont val="Times New Roman"/>
        <family val="1"/>
      </rPr>
      <t>Other investing, net</t>
    </r>
  </si>
  <si>
    <r>
      <rPr>
        <b/>
        <sz val="10"/>
        <rFont val="Times New Roman"/>
        <family val="1"/>
      </rPr>
      <t>Net Cash Used for Investing Activities</t>
    </r>
  </si>
  <si>
    <r>
      <rPr>
        <sz val="8"/>
        <rFont val="Times New Roman"/>
        <family val="1"/>
      </rPr>
      <t>(Continued on following page)</t>
    </r>
  </si>
  <si>
    <r>
      <rPr>
        <b/>
        <sz val="10"/>
        <rFont val="Times New Roman"/>
        <family val="1"/>
      </rPr>
      <t>Financing Activities</t>
    </r>
  </si>
  <si>
    <r>
      <rPr>
        <sz val="10"/>
        <rFont val="Times New Roman"/>
        <family val="1"/>
      </rPr>
      <t>Proceeds from issuances of long-term debt</t>
    </r>
  </si>
  <si>
    <r>
      <rPr>
        <sz val="10"/>
        <rFont val="Times New Roman"/>
        <family val="1"/>
      </rPr>
      <t>Payments of long-term debt</t>
    </r>
  </si>
  <si>
    <r>
      <rPr>
        <sz val="10"/>
        <rFont val="Times New Roman"/>
        <family val="1"/>
      </rPr>
      <t>Debt redemptions/cash tender offers</t>
    </r>
  </si>
  <si>
    <r>
      <rPr>
        <sz val="10"/>
        <rFont val="Times New Roman"/>
        <family val="1"/>
      </rPr>
      <t>Short-term borrowings, by original maturity:</t>
    </r>
  </si>
  <si>
    <r>
      <rPr>
        <sz val="10"/>
        <rFont val="Times New Roman"/>
        <family val="1"/>
      </rPr>
      <t>More than three months - proceeds</t>
    </r>
  </si>
  <si>
    <r>
      <rPr>
        <sz val="10"/>
        <rFont val="Times New Roman"/>
        <family val="1"/>
      </rPr>
      <t>More than three months - payments</t>
    </r>
  </si>
  <si>
    <r>
      <rPr>
        <sz val="10"/>
        <rFont val="Times New Roman"/>
        <family val="1"/>
      </rPr>
      <t>Payments of acquisition-related contingent consideration</t>
    </r>
  </si>
  <si>
    <r>
      <rPr>
        <sz val="10"/>
        <rFont val="Times New Roman"/>
        <family val="1"/>
      </rPr>
      <t>Cash dividends paid</t>
    </r>
  </si>
  <si>
    <r>
      <rPr>
        <sz val="10"/>
        <rFont val="Times New Roman"/>
        <family val="1"/>
      </rPr>
      <t>Share repurchases - common</t>
    </r>
  </si>
  <si>
    <r>
      <rPr>
        <sz val="10"/>
        <rFont val="Times New Roman"/>
        <family val="1"/>
      </rPr>
      <t>Proceeds from exercises of stock options</t>
    </r>
  </si>
  <si>
    <r>
      <rPr>
        <sz val="10"/>
        <rFont val="Times New Roman"/>
        <family val="1"/>
      </rPr>
      <t>Withholding tax payments on restricted stock units (RSUs) and performance stock units (PSUs) converted</t>
    </r>
  </si>
  <si>
    <r>
      <rPr>
        <sz val="10"/>
        <rFont val="Times New Roman"/>
        <family val="1"/>
      </rPr>
      <t>Other financing</t>
    </r>
  </si>
  <si>
    <r>
      <rPr>
        <b/>
        <sz val="10"/>
        <rFont val="Times New Roman"/>
        <family val="1"/>
      </rPr>
      <t>Net Cash Used for Financing Activities</t>
    </r>
  </si>
  <si>
    <r>
      <rPr>
        <sz val="10"/>
        <rFont val="Times New Roman"/>
        <family val="1"/>
      </rPr>
      <t xml:space="preserve">Effect of exchange rate changes on cash and cash equivalents and restricted cash
</t>
    </r>
    <r>
      <rPr>
        <b/>
        <sz val="10"/>
        <rFont val="Times New Roman"/>
        <family val="1"/>
      </rPr>
      <t>Net Increase/(Decrease) in Cash and Cash Equivalents and Restricted</t>
    </r>
  </si>
  <si>
    <r>
      <rPr>
        <b/>
        <sz val="10"/>
        <rFont val="Times New Roman"/>
        <family val="1"/>
      </rPr>
      <t>Cash</t>
    </r>
  </si>
  <si>
    <r>
      <rPr>
        <b/>
        <sz val="10"/>
        <rFont val="Times New Roman"/>
        <family val="1"/>
      </rPr>
      <t>Cash and Cash Equivalents and Restricted Cash, Beginning of Year</t>
    </r>
  </si>
  <si>
    <r>
      <rPr>
        <b/>
        <vertAlign val="superscript"/>
        <sz val="10"/>
        <rFont val="Times New Roman"/>
        <family val="1"/>
      </rPr>
      <t xml:space="preserve">Cash and Cash Equivalents and Restricted Cash, End of Year                      </t>
    </r>
    <r>
      <rPr>
        <u/>
        <sz val="10"/>
        <rFont val="Times New Roman"/>
        <family val="1"/>
      </rPr>
      <t> </t>
    </r>
    <r>
      <rPr>
        <b/>
        <u/>
        <sz val="10"/>
        <rFont val="Times New Roman"/>
        <family val="1"/>
      </rPr>
      <t>$     9,761  </t>
    </r>
    <r>
      <rPr>
        <b/>
        <sz val="10"/>
        <rFont val="Times New Roman"/>
        <family val="1"/>
      </rPr>
      <t xml:space="preserve"> </t>
    </r>
    <r>
      <rPr>
        <u/>
        <sz val="10"/>
        <rFont val="Times New Roman"/>
        <family val="1"/>
      </rPr>
      <t> $     5,100  </t>
    </r>
    <r>
      <rPr>
        <sz val="10"/>
        <rFont val="Times New Roman"/>
        <family val="1"/>
      </rPr>
      <t xml:space="preserve">  $     5,707</t>
    </r>
  </si>
  <si>
    <r>
      <rPr>
        <sz val="8"/>
        <rFont val="Times New Roman"/>
        <family val="1"/>
      </rPr>
      <t>See accompanying notes to the consolidated financial statements.</t>
    </r>
  </si>
  <si>
    <r>
      <rPr>
        <b/>
        <sz val="9"/>
        <rFont val="Times New Roman"/>
        <family val="1"/>
      </rPr>
      <t>ASSETS</t>
    </r>
  </si>
  <si>
    <r>
      <rPr>
        <b/>
        <sz val="9"/>
        <rFont val="Times New Roman"/>
        <family val="1"/>
      </rPr>
      <t>Current Assets</t>
    </r>
  </si>
  <si>
    <r>
      <rPr>
        <sz val="9"/>
        <rFont val="Times New Roman"/>
        <family val="1"/>
      </rPr>
      <t>Cash and cash equivalents</t>
    </r>
  </si>
  <si>
    <r>
      <rPr>
        <sz val="9"/>
        <rFont val="Times New Roman"/>
        <family val="1"/>
      </rPr>
      <t>Short-term investments</t>
    </r>
  </si>
  <si>
    <r>
      <rPr>
        <sz val="9"/>
        <rFont val="Times New Roman"/>
        <family val="1"/>
      </rPr>
      <t>Accounts and notes receivable, net</t>
    </r>
  </si>
  <si>
    <r>
      <rPr>
        <sz val="9"/>
        <rFont val="Times New Roman"/>
        <family val="1"/>
      </rPr>
      <t>Inventories</t>
    </r>
  </si>
  <si>
    <r>
      <rPr>
        <sz val="9"/>
        <rFont val="Times New Roman"/>
        <family val="1"/>
      </rPr>
      <t>Raw materials and packaging</t>
    </r>
  </si>
  <si>
    <r>
      <rPr>
        <sz val="9"/>
        <rFont val="Times New Roman"/>
        <family val="1"/>
      </rPr>
      <t>Work-in-process</t>
    </r>
  </si>
  <si>
    <r>
      <rPr>
        <sz val="9"/>
        <rFont val="Times New Roman"/>
        <family val="1"/>
      </rPr>
      <t>Finished goods</t>
    </r>
  </si>
  <si>
    <r>
      <rPr>
        <sz val="9"/>
        <rFont val="Times New Roman"/>
        <family val="1"/>
      </rPr>
      <t>Prepaid expenses and other current assets</t>
    </r>
  </si>
  <si>
    <r>
      <rPr>
        <b/>
        <sz val="9"/>
        <rFont val="Times New Roman"/>
        <family val="1"/>
      </rPr>
      <t>Total Current Assets</t>
    </r>
  </si>
  <si>
    <r>
      <rPr>
        <b/>
        <sz val="9"/>
        <rFont val="Times New Roman"/>
        <family val="1"/>
      </rPr>
      <t>Property, Plant and Equipment, net</t>
    </r>
  </si>
  <si>
    <r>
      <rPr>
        <b/>
        <sz val="9"/>
        <rFont val="Times New Roman"/>
        <family val="1"/>
      </rPr>
      <t>Amortizable Intangible Assets, net</t>
    </r>
  </si>
  <si>
    <r>
      <rPr>
        <b/>
        <sz val="9"/>
        <rFont val="Times New Roman"/>
        <family val="1"/>
      </rPr>
      <t>Goodwill</t>
    </r>
  </si>
  <si>
    <r>
      <rPr>
        <b/>
        <sz val="9"/>
        <rFont val="Times New Roman"/>
        <family val="1"/>
      </rPr>
      <t>Other Indefinite-Lived Intangible Assets</t>
    </r>
  </si>
  <si>
    <r>
      <rPr>
        <b/>
        <sz val="9"/>
        <rFont val="Times New Roman"/>
        <family val="1"/>
      </rPr>
      <t>Investments in Noncontrolled Affiliates</t>
    </r>
  </si>
  <si>
    <r>
      <rPr>
        <b/>
        <sz val="9"/>
        <rFont val="Times New Roman"/>
        <family val="1"/>
      </rPr>
      <t>Deferred Income Taxes</t>
    </r>
  </si>
  <si>
    <r>
      <rPr>
        <b/>
        <sz val="9"/>
        <rFont val="Times New Roman"/>
        <family val="1"/>
      </rPr>
      <t>Other Assets</t>
    </r>
  </si>
  <si>
    <r>
      <rPr>
        <b/>
        <sz val="9"/>
        <rFont val="Times New Roman"/>
        <family val="1"/>
      </rPr>
      <t>Total Assets</t>
    </r>
  </si>
  <si>
    <r>
      <rPr>
        <u/>
        <sz val="9"/>
        <rFont val="Times New Roman"/>
        <family val="1"/>
      </rPr>
      <t> </t>
    </r>
    <r>
      <rPr>
        <b/>
        <u/>
        <sz val="9"/>
        <rFont val="Times New Roman"/>
        <family val="1"/>
      </rPr>
      <t>$    100,495</t>
    </r>
  </si>
  <si>
    <r>
      <rPr>
        <b/>
        <sz val="9"/>
        <rFont val="Times New Roman"/>
        <family val="1"/>
      </rPr>
      <t>LIABILITIES AND EQUITY</t>
    </r>
  </si>
  <si>
    <r>
      <rPr>
        <b/>
        <sz val="9"/>
        <rFont val="Times New Roman"/>
        <family val="1"/>
      </rPr>
      <t>Current Liabilities</t>
    </r>
  </si>
  <si>
    <r>
      <rPr>
        <sz val="9"/>
        <rFont val="Times New Roman"/>
        <family val="1"/>
      </rPr>
      <t>Short-term debt obligations</t>
    </r>
  </si>
  <si>
    <r>
      <rPr>
        <sz val="9"/>
        <rFont val="Times New Roman"/>
        <family val="1"/>
      </rPr>
      <t>Accounts payable and other current liabilities</t>
    </r>
  </si>
  <si>
    <r>
      <rPr>
        <b/>
        <sz val="9"/>
        <rFont val="Times New Roman"/>
        <family val="1"/>
      </rPr>
      <t>Total Current Liabilities</t>
    </r>
  </si>
  <si>
    <r>
      <rPr>
        <b/>
        <sz val="9"/>
        <rFont val="Times New Roman"/>
        <family val="1"/>
      </rPr>
      <t>Long-Term Debt Obligations</t>
    </r>
  </si>
  <si>
    <r>
      <rPr>
        <b/>
        <sz val="9"/>
        <rFont val="Times New Roman"/>
        <family val="1"/>
      </rPr>
      <t>Other Liabilities</t>
    </r>
  </si>
  <si>
    <r>
      <rPr>
        <b/>
        <sz val="9"/>
        <rFont val="Times New Roman"/>
        <family val="1"/>
      </rPr>
      <t>Total Liabilities</t>
    </r>
  </si>
  <si>
    <r>
      <rPr>
        <sz val="9"/>
        <rFont val="Times New Roman"/>
        <family val="1"/>
      </rPr>
      <t>Commitments and contingencies</t>
    </r>
  </si>
  <si>
    <r>
      <rPr>
        <b/>
        <sz val="9"/>
        <rFont val="Times New Roman"/>
        <family val="1"/>
      </rPr>
      <t>PepsiCo Common Shareholders’ Equity</t>
    </r>
  </si>
  <si>
    <r>
      <rPr>
        <sz val="9"/>
        <rFont val="Times New Roman"/>
        <family val="1"/>
      </rPr>
      <t>Common stock, par value 1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>/</t>
    </r>
    <r>
      <rPr>
        <vertAlign val="subscript"/>
        <sz val="9"/>
        <rFont val="Times New Roman"/>
        <family val="1"/>
      </rPr>
      <t>3</t>
    </r>
    <r>
      <rPr>
        <sz val="10"/>
        <rFont val="Times New Roman"/>
        <family val="1"/>
      </rPr>
      <t xml:space="preserve">¢ </t>
    </r>
    <r>
      <rPr>
        <sz val="9"/>
        <rFont val="Times New Roman"/>
        <family val="1"/>
      </rPr>
      <t>per share (authorized 3,600 shares; issued, net of repurcha common stock at par value: 1,374 and 1,377 shares, respectively)</t>
    </r>
  </si>
  <si>
    <r>
      <rPr>
        <sz val="9"/>
        <rFont val="Times New Roman"/>
        <family val="1"/>
      </rPr>
      <t xml:space="preserve">sed
</t>
    </r>
    <r>
      <rPr>
        <b/>
        <sz val="9"/>
        <rFont val="Times New Roman"/>
        <family val="1"/>
      </rPr>
      <t>23</t>
    </r>
  </si>
  <si>
    <r>
      <rPr>
        <sz val="9"/>
        <rFont val="Times New Roman"/>
        <family val="1"/>
      </rPr>
      <t>Capital in excess of par value</t>
    </r>
  </si>
  <si>
    <r>
      <rPr>
        <sz val="9"/>
        <rFont val="Times New Roman"/>
        <family val="1"/>
      </rPr>
      <t>Retained earnings</t>
    </r>
  </si>
  <si>
    <r>
      <rPr>
        <sz val="9"/>
        <rFont val="Times New Roman"/>
        <family val="1"/>
      </rPr>
      <t>Accumulated other comprehensive loss</t>
    </r>
  </si>
  <si>
    <r>
      <rPr>
        <sz val="9"/>
        <rFont val="Times New Roman"/>
        <family val="1"/>
      </rPr>
      <t>Repurchased common stock, in excess of par value (493 and 490 shares, respectively)</t>
    </r>
  </si>
  <si>
    <r>
      <rPr>
        <b/>
        <sz val="9"/>
        <rFont val="Times New Roman"/>
        <family val="1"/>
      </rPr>
      <t>Total PepsiCo Common Shareholders’ Equity</t>
    </r>
  </si>
  <si>
    <r>
      <rPr>
        <sz val="9"/>
        <rFont val="Times New Roman"/>
        <family val="1"/>
      </rPr>
      <t>Noncontrolling interests</t>
    </r>
  </si>
  <si>
    <r>
      <rPr>
        <b/>
        <sz val="9"/>
        <rFont val="Times New Roman"/>
        <family val="1"/>
      </rPr>
      <t>Total Equity</t>
    </r>
  </si>
  <si>
    <r>
      <rPr>
        <b/>
        <sz val="9"/>
        <rFont val="Times New Roman"/>
        <family val="1"/>
      </rPr>
      <t>Total Liabilities and Equity</t>
    </r>
  </si>
  <si>
    <r>
      <rPr>
        <sz val="9"/>
        <rFont val="Times New Roman"/>
        <family val="1"/>
      </rPr>
      <t>See accompanying notes to the consolidated financial statements.</t>
    </r>
  </si>
  <si>
    <r>
      <rPr>
        <b/>
        <sz val="9"/>
        <rFont val="Times New Roman"/>
        <family val="1"/>
      </rPr>
      <t xml:space="preserve">2023                                 </t>
    </r>
    <r>
      <rPr>
        <sz val="9"/>
        <rFont val="Times New Roman"/>
        <family val="1"/>
      </rPr>
      <t xml:space="preserve">2022                                 2021
</t>
    </r>
    <r>
      <rPr>
        <b/>
        <sz val="9"/>
        <rFont val="Times New Roman"/>
        <family val="1"/>
      </rPr>
      <t xml:space="preserve">Shares       Amount          </t>
    </r>
    <r>
      <rPr>
        <sz val="9"/>
        <rFont val="Times New Roman"/>
        <family val="1"/>
      </rPr>
      <t>Shares        Amount          Shares        Amount</t>
    </r>
  </si>
  <si>
    <r>
      <rPr>
        <b/>
        <sz val="9"/>
        <rFont val="Times New Roman"/>
        <family val="1"/>
      </rPr>
      <t>Common Stock</t>
    </r>
  </si>
  <si>
    <r>
      <rPr>
        <sz val="9"/>
        <rFont val="Times New Roman"/>
        <family val="1"/>
      </rPr>
      <t>Balance, beginning of year</t>
    </r>
  </si>
  <si>
    <r>
      <rPr>
        <sz val="9"/>
        <rFont val="Times New Roman"/>
        <family val="1"/>
      </rPr>
      <t>Change in repurchased common stock</t>
    </r>
  </si>
  <si>
    <r>
      <rPr>
        <b/>
        <sz val="9"/>
        <rFont val="Times New Roman"/>
        <family val="1"/>
      </rPr>
      <t>—</t>
    </r>
  </si>
  <si>
    <r>
      <rPr>
        <sz val="9"/>
        <rFont val="Times New Roman"/>
        <family val="1"/>
      </rPr>
      <t>—</t>
    </r>
  </si>
  <si>
    <r>
      <rPr>
        <sz val="9"/>
        <rFont val="Times New Roman"/>
        <family val="1"/>
      </rPr>
      <t>Balance, end of year</t>
    </r>
  </si>
  <si>
    <r>
      <rPr>
        <u/>
        <sz val="9"/>
        <rFont val="Times New Roman"/>
        <family val="1"/>
      </rPr>
      <t>        </t>
    </r>
    <r>
      <rPr>
        <b/>
        <u/>
        <sz val="9"/>
        <rFont val="Times New Roman"/>
        <family val="1"/>
      </rPr>
      <t>1,374</t>
    </r>
  </si>
  <si>
    <r>
      <rPr>
        <b/>
        <sz val="9"/>
        <rFont val="Times New Roman"/>
        <family val="1"/>
      </rPr>
      <t>Capital in Excess of Par Value</t>
    </r>
  </si>
  <si>
    <r>
      <rPr>
        <sz val="9"/>
        <rFont val="Times New Roman"/>
        <family val="1"/>
      </rPr>
      <t>Share-based compensation expense</t>
    </r>
  </si>
  <si>
    <r>
      <rPr>
        <sz val="9"/>
        <rFont val="Times New Roman"/>
        <family val="1"/>
      </rPr>
      <t xml:space="preserve">Stock option exercises, RSUs and PSUs converted
</t>
    </r>
    <r>
      <rPr>
        <sz val="9"/>
        <rFont val="Times New Roman"/>
        <family val="1"/>
      </rPr>
      <t>Withholding tax on RSUs and PSUs</t>
    </r>
  </si>
  <si>
    <r>
      <rPr>
        <sz val="9"/>
        <rFont val="Times New Roman"/>
        <family val="1"/>
      </rPr>
      <t>converted</t>
    </r>
  </si>
  <si>
    <r>
      <rPr>
        <sz val="9"/>
        <rFont val="Times New Roman"/>
        <family val="1"/>
      </rPr>
      <t>Other</t>
    </r>
  </si>
  <si>
    <r>
      <rPr>
        <b/>
        <sz val="9"/>
        <rFont val="Times New Roman"/>
        <family val="1"/>
      </rPr>
      <t>Retained Earnings</t>
    </r>
  </si>
  <si>
    <r>
      <rPr>
        <sz val="9"/>
        <rFont val="Times New Roman"/>
        <family val="1"/>
      </rPr>
      <t>Net income attributable to PepsiCo</t>
    </r>
  </si>
  <si>
    <r>
      <rPr>
        <sz val="9"/>
        <rFont val="Times New Roman"/>
        <family val="1"/>
      </rPr>
      <t xml:space="preserve">Cash dividends declared - common </t>
    </r>
    <r>
      <rPr>
        <vertAlign val="superscript"/>
        <sz val="9"/>
        <rFont val="Times New Roman"/>
        <family val="1"/>
      </rPr>
      <t>(a)</t>
    </r>
  </si>
  <si>
    <r>
      <rPr>
        <b/>
        <sz val="9"/>
        <rFont val="Times New Roman"/>
        <family val="1"/>
      </rPr>
      <t>Accumulated Other Comprehensive Loss</t>
    </r>
  </si>
  <si>
    <r>
      <rPr>
        <sz val="9"/>
        <rFont val="Times New Roman"/>
        <family val="1"/>
      </rPr>
      <t>Other comprehensive (loss)/income attributable to PepsiCo</t>
    </r>
  </si>
  <si>
    <r>
      <rPr>
        <b/>
        <sz val="9"/>
        <rFont val="Times New Roman"/>
        <family val="1"/>
      </rPr>
      <t>Repurchased Common Stock</t>
    </r>
  </si>
  <si>
    <r>
      <rPr>
        <sz val="9"/>
        <rFont val="Times New Roman"/>
        <family val="1"/>
      </rPr>
      <t>Share repurchases</t>
    </r>
  </si>
  <si>
    <r>
      <rPr>
        <sz val="9"/>
        <rFont val="Times New Roman"/>
        <family val="1"/>
      </rPr>
      <t>Stock option exercises, RSUs and PSUs converted</t>
    </r>
  </si>
  <si>
    <r>
      <rPr>
        <u/>
        <sz val="9"/>
        <rFont val="Times New Roman"/>
        <family val="1"/>
      </rPr>
      <t>         </t>
    </r>
    <r>
      <rPr>
        <b/>
        <u/>
        <sz val="9"/>
        <rFont val="Times New Roman"/>
        <family val="1"/>
      </rPr>
      <t>(493)</t>
    </r>
  </si>
  <si>
    <r>
      <rPr>
        <b/>
        <sz val="9"/>
        <rFont val="Times New Roman"/>
        <family val="1"/>
      </rPr>
      <t>Noncontrolling Interests</t>
    </r>
  </si>
  <si>
    <r>
      <rPr>
        <sz val="9"/>
        <rFont val="Times New Roman"/>
        <family val="1"/>
      </rPr>
      <t>Net income attributable to noncontrolling interests</t>
    </r>
  </si>
  <si>
    <r>
      <rPr>
        <sz val="9"/>
        <rFont val="Times New Roman"/>
        <family val="1"/>
      </rPr>
      <t>Distributions to noncontrolling interests</t>
    </r>
  </si>
  <si>
    <r>
      <rPr>
        <sz val="9"/>
        <rFont val="Times New Roman"/>
        <family val="1"/>
      </rPr>
      <t>Acquisitions</t>
    </r>
  </si>
  <si>
    <r>
      <rPr>
        <sz val="9"/>
        <rFont val="Times New Roman"/>
        <family val="1"/>
      </rPr>
      <t>Other, net</t>
    </r>
  </si>
  <si>
    <r>
      <rPr>
        <u/>
        <sz val="9"/>
        <rFont val="Times New Roman"/>
        <family val="1"/>
      </rPr>
      <t> </t>
    </r>
    <r>
      <rPr>
        <b/>
        <u/>
        <sz val="9"/>
        <rFont val="Times New Roman"/>
        <family val="1"/>
      </rPr>
      <t>$    18,637</t>
    </r>
  </si>
  <si>
    <r>
      <rPr>
        <sz val="9"/>
        <rFont val="Times New Roman"/>
        <family val="1"/>
      </rPr>
      <t>(a) Cash dividends declared per common share were $4.9450, $4.5250 and $4.2475 for 2023, 2022 and 2021, respectively.</t>
    </r>
  </si>
  <si>
    <t>Ratios</t>
  </si>
  <si>
    <t>Formula</t>
  </si>
  <si>
    <t>ROE</t>
  </si>
  <si>
    <t>EAT/Shareholder's Equity</t>
  </si>
  <si>
    <t>ROA</t>
  </si>
  <si>
    <t>EAT/Total Asset</t>
  </si>
  <si>
    <t>Gross Profit Margin</t>
  </si>
  <si>
    <t>Gross Profit/net Sales</t>
  </si>
  <si>
    <t>Net Profit Margin</t>
  </si>
  <si>
    <t>EAT/Net Sales</t>
  </si>
  <si>
    <t>Total Asset Turnover</t>
  </si>
  <si>
    <t>Net Sales/Total Asset</t>
  </si>
  <si>
    <t>Inventory Turnover</t>
  </si>
  <si>
    <t>CGS/Inventory</t>
  </si>
  <si>
    <r>
      <rPr>
        <u/>
        <sz val="9"/>
        <rFont val="Times New Roman"/>
        <family val="1"/>
      </rPr>
      <t> </t>
    </r>
    <r>
      <rPr>
        <b/>
        <u/>
        <sz val="9"/>
        <rFont val="Times New Roman"/>
        <family val="1"/>
      </rPr>
      <t>  100,495</t>
    </r>
  </si>
  <si>
    <t>Current Ratio</t>
  </si>
  <si>
    <t>Current Asset/Current Laibilities</t>
  </si>
  <si>
    <t>Quick Ratio</t>
  </si>
  <si>
    <t>(Current Asset- inventory)/Current Laibilities</t>
  </si>
  <si>
    <t>Debt-to-Equity</t>
  </si>
  <si>
    <t>Total Debt/Shareholder Equity</t>
  </si>
  <si>
    <t>Debt-to-Asset</t>
  </si>
  <si>
    <t>Total Debt/Total Asset</t>
  </si>
  <si>
    <t xml:space="preserve">Toatl Capitalization </t>
  </si>
  <si>
    <t>Total Debt/Total Capital</t>
  </si>
  <si>
    <t>Formulas</t>
  </si>
  <si>
    <t>Coca cola</t>
  </si>
  <si>
    <t>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</si>
</sst>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\ #,##0"/>
    <numFmt numFmtId="165" formatCode="0_);\(0\)"/>
    <numFmt numFmtId="166" formatCode="\$\ 0.00"/>
    <numFmt numFmtId="167" formatCode="\$\ 0"/>
  </numFmts>
  <fonts count="32" x14ac:knownFonts="1">
    <font>
      <sz val="10"/>
      <color rgb="FF000000"/>
      <name val="Times New Roman"/>
      <charset val="204"/>
    </font>
    <font>
      <b/>
      <sz val="10.5"/>
      <color rgb="FF000000"/>
      <name val="Times New Roman"/>
      <family val="2"/>
    </font>
    <font>
      <sz val="10.5"/>
      <color rgb="FF000000"/>
      <name val="Times New Roman"/>
      <family val="2"/>
    </font>
    <font>
      <b/>
      <sz val="10.5"/>
      <name val="Times New Roman"/>
      <family val="1"/>
    </font>
    <font>
      <sz val="10.5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2"/>
    </font>
    <font>
      <sz val="9"/>
      <color rgb="FF000000"/>
      <name val="Times New Roman"/>
      <family val="2"/>
    </font>
    <font>
      <u/>
      <sz val="9"/>
      <color rgb="FF000000"/>
      <name val="Times New Roman"/>
      <family val="2"/>
    </font>
    <font>
      <u/>
      <sz val="10.5"/>
      <name val="Times New Roman"/>
      <family val="1"/>
    </font>
    <font>
      <b/>
      <u/>
      <sz val="10.5"/>
      <name val="Times New Roman"/>
      <family val="1"/>
    </font>
    <font>
      <b/>
      <vertAlign val="superscript"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u/>
      <sz val="9"/>
      <name val="Times New Roman"/>
      <family val="1"/>
    </font>
    <font>
      <b/>
      <u/>
      <sz val="9"/>
      <name val="Times New Roman"/>
      <family val="1"/>
    </font>
    <font>
      <vertAlign val="superscript"/>
      <sz val="9"/>
      <name val="Times New Roman"/>
      <family val="1"/>
    </font>
    <font>
      <vertAlign val="subscript"/>
      <sz val="9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CED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249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top" shrinkToFit="1"/>
    </xf>
    <xf numFmtId="0" fontId="3" fillId="2" borderId="0" xfId="0" applyFont="1" applyFill="1" applyAlignment="1">
      <alignment horizontal="left" vertical="top" wrapText="1" indent="1"/>
    </xf>
    <xf numFmtId="164" fontId="1" fillId="2" borderId="2" xfId="0" applyNumberFormat="1" applyFont="1" applyFill="1" applyBorder="1" applyAlignment="1">
      <alignment horizontal="right" vertical="top" shrinkToFit="1"/>
    </xf>
    <xf numFmtId="164" fontId="2" fillId="2" borderId="2" xfId="0" applyNumberFormat="1" applyFont="1" applyFill="1" applyBorder="1" applyAlignment="1">
      <alignment horizontal="left" vertical="top" shrinkToFit="1"/>
    </xf>
    <xf numFmtId="0" fontId="4" fillId="0" borderId="0" xfId="0" applyFont="1" applyAlignment="1">
      <alignment horizontal="left" vertical="top" wrapText="1" indent="1"/>
    </xf>
    <xf numFmtId="3" fontId="1" fillId="0" borderId="1" xfId="0" applyNumberFormat="1" applyFont="1" applyBorder="1" applyAlignment="1">
      <alignment horizontal="right" vertical="top" shrinkToFit="1"/>
    </xf>
    <xf numFmtId="3" fontId="2" fillId="0" borderId="1" xfId="0" applyNumberFormat="1" applyFont="1" applyBorder="1" applyAlignment="1">
      <alignment horizontal="right" vertical="top" indent="1" shrinkToFit="1"/>
    </xf>
    <xf numFmtId="3" fontId="2" fillId="0" borderId="1" xfId="0" applyNumberFormat="1" applyFont="1" applyBorder="1" applyAlignment="1">
      <alignment horizontal="left" vertical="top" indent="2" shrinkToFit="1"/>
    </xf>
    <xf numFmtId="0" fontId="4" fillId="2" borderId="0" xfId="0" applyFont="1" applyFill="1" applyAlignment="1">
      <alignment horizontal="left" vertical="top" wrapText="1" indent="1"/>
    </xf>
    <xf numFmtId="3" fontId="1" fillId="2" borderId="2" xfId="0" applyNumberFormat="1" applyFont="1" applyFill="1" applyBorder="1" applyAlignment="1">
      <alignment horizontal="right" vertical="top" shrinkToFit="1"/>
    </xf>
    <xf numFmtId="3" fontId="2" fillId="2" borderId="2" xfId="0" applyNumberFormat="1" applyFont="1" applyFill="1" applyBorder="1" applyAlignment="1">
      <alignment horizontal="right" vertical="top" indent="1" shrinkToFit="1"/>
    </xf>
    <xf numFmtId="3" fontId="2" fillId="2" borderId="2" xfId="0" applyNumberFormat="1" applyFont="1" applyFill="1" applyBorder="1" applyAlignment="1">
      <alignment horizontal="left" vertical="top" indent="2" shrinkToFit="1"/>
    </xf>
    <xf numFmtId="3" fontId="1" fillId="0" borderId="0" xfId="0" applyNumberFormat="1" applyFont="1" applyAlignment="1">
      <alignment horizontal="right" vertical="top" shrinkToFit="1"/>
    </xf>
    <xf numFmtId="3" fontId="2" fillId="0" borderId="0" xfId="0" applyNumberFormat="1" applyFont="1" applyAlignment="1">
      <alignment horizontal="right" vertical="top" indent="1" shrinkToFit="1"/>
    </xf>
    <xf numFmtId="3" fontId="2" fillId="0" borderId="0" xfId="0" applyNumberFormat="1" applyFont="1" applyAlignment="1">
      <alignment horizontal="left" vertical="top" indent="2" shrinkToFit="1"/>
    </xf>
    <xf numFmtId="0" fontId="3" fillId="2" borderId="0" xfId="0" applyFont="1" applyFill="1" applyAlignment="1">
      <alignment horizontal="right" vertical="top" wrapText="1"/>
    </xf>
    <xf numFmtId="37" fontId="2" fillId="2" borderId="0" xfId="0" applyNumberFormat="1" applyFont="1" applyFill="1" applyAlignment="1">
      <alignment horizontal="right" vertical="top" shrinkToFit="1"/>
    </xf>
    <xf numFmtId="0" fontId="4" fillId="2" borderId="0" xfId="0" applyFont="1" applyFill="1" applyAlignment="1">
      <alignment horizontal="right" vertical="top" wrapText="1" indent="1"/>
    </xf>
    <xf numFmtId="0" fontId="4" fillId="0" borderId="1" xfId="0" applyFont="1" applyBorder="1" applyAlignment="1">
      <alignment horizontal="right" vertical="top" wrapText="1" indent="1"/>
    </xf>
    <xf numFmtId="1" fontId="1" fillId="0" borderId="0" xfId="0" applyNumberFormat="1" applyFont="1" applyAlignment="1">
      <alignment horizontal="right" vertical="top" shrinkToFit="1"/>
    </xf>
    <xf numFmtId="1" fontId="2" fillId="0" borderId="0" xfId="0" applyNumberFormat="1" applyFont="1" applyAlignment="1">
      <alignment horizontal="right" vertical="top" indent="1" shrinkToFit="1"/>
    </xf>
    <xf numFmtId="165" fontId="1" fillId="2" borderId="1" xfId="0" applyNumberFormat="1" applyFont="1" applyFill="1" applyBorder="1" applyAlignment="1">
      <alignment horizontal="right" vertical="top" shrinkToFit="1"/>
    </xf>
    <xf numFmtId="165" fontId="2" fillId="2" borderId="1" xfId="0" applyNumberFormat="1" applyFont="1" applyFill="1" applyBorder="1" applyAlignment="1">
      <alignment horizontal="right" vertical="top" shrinkToFit="1"/>
    </xf>
    <xf numFmtId="37" fontId="2" fillId="2" borderId="1" xfId="0" applyNumberFormat="1" applyFont="1" applyFill="1" applyBorder="1" applyAlignment="1">
      <alignment horizontal="right" vertical="top" shrinkToFit="1"/>
    </xf>
    <xf numFmtId="3" fontId="1" fillId="0" borderId="2" xfId="0" applyNumberFormat="1" applyFont="1" applyBorder="1" applyAlignment="1">
      <alignment horizontal="right" vertical="top" shrinkToFit="1"/>
    </xf>
    <xf numFmtId="3" fontId="2" fillId="0" borderId="2" xfId="0" applyNumberFormat="1" applyFont="1" applyBorder="1" applyAlignment="1">
      <alignment horizontal="right" vertical="top" indent="1" shrinkToFit="1"/>
    </xf>
    <xf numFmtId="3" fontId="1" fillId="2" borderId="1" xfId="0" applyNumberFormat="1" applyFont="1" applyFill="1" applyBorder="1" applyAlignment="1">
      <alignment horizontal="right" vertical="top" shrinkToFit="1"/>
    </xf>
    <xf numFmtId="3" fontId="2" fillId="2" borderId="1" xfId="0" applyNumberFormat="1" applyFont="1" applyFill="1" applyBorder="1" applyAlignment="1">
      <alignment horizontal="right" vertical="top" indent="1" shrinkToFit="1"/>
    </xf>
    <xf numFmtId="1" fontId="1" fillId="2" borderId="1" xfId="0" applyNumberFormat="1" applyFont="1" applyFill="1" applyBorder="1" applyAlignment="1">
      <alignment horizontal="right" vertical="top" indent="1" shrinkToFit="1"/>
    </xf>
    <xf numFmtId="1" fontId="2" fillId="2" borderId="1" xfId="0" applyNumberFormat="1" applyFont="1" applyFill="1" applyBorder="1" applyAlignment="1">
      <alignment horizontal="right" vertical="top" indent="1" shrinkToFit="1"/>
    </xf>
    <xf numFmtId="0" fontId="3" fillId="0" borderId="0" xfId="0" applyFont="1" applyAlignment="1">
      <alignment horizontal="left" vertical="top" wrapText="1" indent="1"/>
    </xf>
    <xf numFmtId="0" fontId="0" fillId="0" borderId="3" xfId="0" applyBorder="1" applyAlignment="1">
      <alignment horizontal="right" vertical="top" wrapText="1"/>
    </xf>
    <xf numFmtId="164" fontId="2" fillId="0" borderId="3" xfId="0" applyNumberFormat="1" applyFont="1" applyBorder="1" applyAlignment="1">
      <alignment horizontal="left" vertical="top" shrinkToFit="1"/>
    </xf>
    <xf numFmtId="0" fontId="0" fillId="2" borderId="2" xfId="0" applyFill="1" applyBorder="1" applyAlignment="1">
      <alignment horizontal="left" wrapText="1"/>
    </xf>
    <xf numFmtId="0" fontId="3" fillId="0" borderId="0" xfId="0" applyFont="1" applyAlignment="1">
      <alignment horizontal="left" vertical="top" wrapText="1" indent="3"/>
    </xf>
    <xf numFmtId="166" fontId="1" fillId="0" borderId="0" xfId="0" applyNumberFormat="1" applyFont="1" applyAlignment="1">
      <alignment horizontal="right" vertical="top" indent="1" shrinkToFit="1"/>
    </xf>
    <xf numFmtId="166" fontId="2" fillId="0" borderId="0" xfId="0" applyNumberFormat="1" applyFont="1" applyAlignment="1">
      <alignment horizontal="left" vertical="top" shrinkToFit="1"/>
    </xf>
    <xf numFmtId="0" fontId="3" fillId="2" borderId="0" xfId="0" applyFont="1" applyFill="1" applyAlignment="1">
      <alignment horizontal="left" vertical="top" wrapText="1" indent="3"/>
    </xf>
    <xf numFmtId="166" fontId="1" fillId="2" borderId="0" xfId="0" applyNumberFormat="1" applyFont="1" applyFill="1" applyAlignment="1">
      <alignment horizontal="right" vertical="top" indent="1" shrinkToFit="1"/>
    </xf>
    <xf numFmtId="166" fontId="2" fillId="2" borderId="0" xfId="0" applyNumberFormat="1" applyFont="1" applyFill="1" applyAlignment="1">
      <alignment horizontal="left" vertical="top" shrinkToFit="1"/>
    </xf>
    <xf numFmtId="0" fontId="4" fillId="2" borderId="0" xfId="0" applyFont="1" applyFill="1" applyAlignment="1">
      <alignment horizontal="left" vertical="top" wrapText="1" indent="3"/>
    </xf>
    <xf numFmtId="3" fontId="1" fillId="2" borderId="0" xfId="0" applyNumberFormat="1" applyFont="1" applyFill="1" applyAlignment="1">
      <alignment horizontal="right" vertical="top" indent="1" shrinkToFit="1"/>
    </xf>
    <xf numFmtId="3" fontId="2" fillId="2" borderId="0" xfId="0" applyNumberFormat="1" applyFont="1" applyFill="1" applyAlignment="1">
      <alignment horizontal="right" vertical="top" indent="1" shrinkToFit="1"/>
    </xf>
    <xf numFmtId="0" fontId="4" fillId="0" borderId="1" xfId="0" applyFont="1" applyBorder="1" applyAlignment="1">
      <alignment horizontal="left" vertical="top" wrapText="1" indent="3"/>
    </xf>
    <xf numFmtId="3" fontId="1" fillId="0" borderId="1" xfId="0" applyNumberFormat="1" applyFont="1" applyBorder="1" applyAlignment="1">
      <alignment horizontal="right" vertical="top" indent="1" shrinkToFit="1"/>
    </xf>
    <xf numFmtId="0" fontId="4" fillId="2" borderId="0" xfId="0" applyFont="1" applyFill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 indent="1" shrinkToFit="1"/>
    </xf>
    <xf numFmtId="0" fontId="4" fillId="0" borderId="0" xfId="0" applyFont="1" applyAlignment="1">
      <alignment horizontal="left" vertical="top" wrapText="1"/>
    </xf>
    <xf numFmtId="165" fontId="1" fillId="2" borderId="0" xfId="0" applyNumberFormat="1" applyFont="1" applyFill="1" applyAlignment="1">
      <alignment horizontal="right" vertical="top" shrinkToFit="1"/>
    </xf>
    <xf numFmtId="165" fontId="2" fillId="2" borderId="0" xfId="0" applyNumberFormat="1" applyFont="1" applyFill="1" applyAlignment="1">
      <alignment horizontal="right" vertical="top" shrinkToFit="1"/>
    </xf>
    <xf numFmtId="165" fontId="1" fillId="0" borderId="0" xfId="0" applyNumberFormat="1" applyFont="1" applyAlignment="1">
      <alignment horizontal="right" vertical="top" shrinkToFit="1"/>
    </xf>
    <xf numFmtId="165" fontId="2" fillId="0" borderId="0" xfId="0" applyNumberFormat="1" applyFont="1" applyAlignment="1">
      <alignment horizontal="right" vertical="top" shrinkToFit="1"/>
    </xf>
    <xf numFmtId="1" fontId="2" fillId="2" borderId="0" xfId="0" applyNumberFormat="1" applyFont="1" applyFill="1" applyAlignment="1">
      <alignment horizontal="right" vertical="top" indent="1" shrinkToFit="1"/>
    </xf>
    <xf numFmtId="1" fontId="2" fillId="0" borderId="1" xfId="0" applyNumberFormat="1" applyFont="1" applyBorder="1" applyAlignment="1">
      <alignment horizontal="right" vertical="top" indent="1" shrinkToFit="1"/>
    </xf>
    <xf numFmtId="0" fontId="0" fillId="2" borderId="0" xfId="0" applyFill="1" applyAlignment="1">
      <alignment horizontal="left" wrapText="1"/>
    </xf>
    <xf numFmtId="165" fontId="1" fillId="2" borderId="3" xfId="0" applyNumberFormat="1" applyFont="1" applyFill="1" applyBorder="1" applyAlignment="1">
      <alignment horizontal="right" vertical="top" shrinkToFit="1"/>
    </xf>
    <xf numFmtId="165" fontId="2" fillId="2" borderId="3" xfId="0" applyNumberFormat="1" applyFont="1" applyFill="1" applyBorder="1" applyAlignment="1">
      <alignment horizontal="right" vertical="top" shrinkToFit="1"/>
    </xf>
    <xf numFmtId="1" fontId="2" fillId="2" borderId="3" xfId="0" applyNumberFormat="1" applyFont="1" applyFill="1" applyBorder="1" applyAlignment="1">
      <alignment horizontal="right" vertical="top" indent="1" shrinkToFit="1"/>
    </xf>
    <xf numFmtId="1" fontId="1" fillId="2" borderId="1" xfId="0" applyNumberFormat="1" applyFont="1" applyFill="1" applyBorder="1" applyAlignment="1">
      <alignment horizontal="right" vertical="top" shrinkToFi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164" fontId="2" fillId="0" borderId="2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left" vertical="top" shrinkToFit="1"/>
    </xf>
    <xf numFmtId="0" fontId="5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vertical="top" wrapText="1" indent="1"/>
    </xf>
    <xf numFmtId="0" fontId="6" fillId="2" borderId="0" xfId="0" applyFont="1" applyFill="1" applyAlignment="1">
      <alignment horizontal="left" vertical="top" wrapText="1" inden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left" vertical="top" wrapText="1" indent="2"/>
    </xf>
    <xf numFmtId="164" fontId="12" fillId="2" borderId="0" xfId="0" applyNumberFormat="1" applyFont="1" applyFill="1" applyAlignment="1">
      <alignment horizontal="right" vertical="top" indent="1" shrinkToFit="1"/>
    </xf>
    <xf numFmtId="164" fontId="13" fillId="2" borderId="0" xfId="0" applyNumberFormat="1" applyFont="1" applyFill="1" applyAlignment="1">
      <alignment horizontal="right" vertical="top" shrinkToFit="1"/>
    </xf>
    <xf numFmtId="0" fontId="11" fillId="0" borderId="0" xfId="0" applyFont="1" applyAlignment="1">
      <alignment horizontal="left" vertical="top" wrapText="1" indent="2"/>
    </xf>
    <xf numFmtId="1" fontId="12" fillId="0" borderId="0" xfId="0" applyNumberFormat="1" applyFont="1" applyAlignment="1">
      <alignment horizontal="right" vertical="top" indent="1" shrinkToFit="1"/>
    </xf>
    <xf numFmtId="1" fontId="13" fillId="0" borderId="0" xfId="0" applyNumberFormat="1" applyFont="1" applyAlignment="1">
      <alignment horizontal="right" vertical="top" shrinkToFit="1"/>
    </xf>
    <xf numFmtId="3" fontId="12" fillId="2" borderId="0" xfId="0" applyNumberFormat="1" applyFont="1" applyFill="1" applyAlignment="1">
      <alignment horizontal="right" vertical="top" indent="1" shrinkToFit="1"/>
    </xf>
    <xf numFmtId="3" fontId="13" fillId="2" borderId="0" xfId="0" applyNumberFormat="1" applyFont="1" applyFill="1" applyAlignment="1">
      <alignment horizontal="right" vertical="top" shrinkToFit="1"/>
    </xf>
    <xf numFmtId="0" fontId="11" fillId="2" borderId="0" xfId="0" applyFont="1" applyFill="1" applyAlignment="1">
      <alignment horizontal="left" vertical="top" wrapText="1" indent="3"/>
    </xf>
    <xf numFmtId="0" fontId="11" fillId="0" borderId="0" xfId="0" applyFont="1" applyAlignment="1">
      <alignment horizontal="left" vertical="top" wrapText="1" indent="3"/>
    </xf>
    <xf numFmtId="3" fontId="12" fillId="2" borderId="1" xfId="0" applyNumberFormat="1" applyFont="1" applyFill="1" applyBorder="1" applyAlignment="1">
      <alignment horizontal="right" vertical="top" indent="1" shrinkToFit="1"/>
    </xf>
    <xf numFmtId="3" fontId="13" fillId="2" borderId="1" xfId="0" applyNumberFormat="1" applyFont="1" applyFill="1" applyBorder="1" applyAlignment="1">
      <alignment horizontal="right" vertical="top" shrinkToFit="1"/>
    </xf>
    <xf numFmtId="3" fontId="12" fillId="0" borderId="2" xfId="0" applyNumberFormat="1" applyFont="1" applyBorder="1" applyAlignment="1">
      <alignment horizontal="right" vertical="top" indent="1" shrinkToFit="1"/>
    </xf>
    <xf numFmtId="3" fontId="13" fillId="0" borderId="2" xfId="0" applyNumberFormat="1" applyFont="1" applyBorder="1" applyAlignment="1">
      <alignment horizontal="right" vertical="top" shrinkToFit="1"/>
    </xf>
    <xf numFmtId="1" fontId="12" fillId="2" borderId="1" xfId="0" applyNumberFormat="1" applyFont="1" applyFill="1" applyBorder="1" applyAlignment="1">
      <alignment horizontal="right" vertical="top" indent="1" shrinkToFit="1"/>
    </xf>
    <xf numFmtId="1" fontId="13" fillId="2" borderId="1" xfId="0" applyNumberFormat="1" applyFont="1" applyFill="1" applyBorder="1" applyAlignment="1">
      <alignment horizontal="right" vertical="top" shrinkToFit="1"/>
    </xf>
    <xf numFmtId="0" fontId="10" fillId="0" borderId="0" xfId="0" applyFont="1" applyAlignment="1">
      <alignment horizontal="left" vertical="top" wrapText="1" indent="3"/>
    </xf>
    <xf numFmtId="3" fontId="12" fillId="0" borderId="0" xfId="0" applyNumberFormat="1" applyFont="1" applyAlignment="1">
      <alignment horizontal="right" vertical="top" indent="1" shrinkToFit="1"/>
    </xf>
    <xf numFmtId="3" fontId="13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left" vertical="top" wrapText="1" indent="6"/>
    </xf>
    <xf numFmtId="164" fontId="13" fillId="0" borderId="3" xfId="0" applyNumberFormat="1" applyFont="1" applyBorder="1" applyAlignment="1">
      <alignment horizontal="right" vertical="top" shrinkToFit="1"/>
    </xf>
    <xf numFmtId="164" fontId="12" fillId="0" borderId="0" xfId="0" applyNumberFormat="1" applyFont="1" applyAlignment="1">
      <alignment horizontal="right" vertical="top" indent="1" shrinkToFit="1"/>
    </xf>
    <xf numFmtId="164" fontId="13" fillId="0" borderId="0" xfId="0" applyNumberFormat="1" applyFont="1" applyAlignment="1">
      <alignment horizontal="right" vertical="top" shrinkToFit="1"/>
    </xf>
    <xf numFmtId="0" fontId="1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 indent="2"/>
    </xf>
    <xf numFmtId="0" fontId="0" fillId="2" borderId="0" xfId="0" applyFill="1" applyAlignment="1">
      <alignment horizontal="left" vertical="top" wrapText="1"/>
    </xf>
    <xf numFmtId="1" fontId="13" fillId="2" borderId="0" xfId="0" applyNumberFormat="1" applyFont="1" applyFill="1" applyAlignment="1">
      <alignment horizontal="right" vertical="center" shrinkToFit="1"/>
    </xf>
    <xf numFmtId="37" fontId="12" fillId="0" borderId="0" xfId="0" applyNumberFormat="1" applyFont="1" applyAlignment="1">
      <alignment horizontal="right" vertical="top" shrinkToFit="1"/>
    </xf>
    <xf numFmtId="37" fontId="13" fillId="0" borderId="0" xfId="0" applyNumberFormat="1" applyFont="1" applyAlignment="1">
      <alignment horizontal="right" vertical="top" shrinkToFit="1"/>
    </xf>
    <xf numFmtId="37" fontId="12" fillId="2" borderId="1" xfId="0" applyNumberFormat="1" applyFont="1" applyFill="1" applyBorder="1" applyAlignment="1">
      <alignment horizontal="right" vertical="top" shrinkToFit="1"/>
    </xf>
    <xf numFmtId="37" fontId="13" fillId="2" borderId="1" xfId="0" applyNumberFormat="1" applyFont="1" applyFill="1" applyBorder="1" applyAlignment="1">
      <alignment horizontal="right" vertical="top" shrinkToFit="1"/>
    </xf>
    <xf numFmtId="3" fontId="12" fillId="0" borderId="3" xfId="0" applyNumberFormat="1" applyFont="1" applyBorder="1" applyAlignment="1">
      <alignment horizontal="right" vertical="top" indent="1" shrinkToFit="1"/>
    </xf>
    <xf numFmtId="3" fontId="13" fillId="0" borderId="3" xfId="0" applyNumberFormat="1" applyFont="1" applyBorder="1" applyAlignment="1">
      <alignment horizontal="right" vertical="top" shrinkToFit="1"/>
    </xf>
    <xf numFmtId="0" fontId="10" fillId="2" borderId="0" xfId="0" applyFont="1" applyFill="1" applyAlignment="1">
      <alignment horizontal="left" vertical="top" wrapText="1" indent="6"/>
    </xf>
    <xf numFmtId="0" fontId="0" fillId="2" borderId="2" xfId="0" applyFill="1" applyBorder="1" applyAlignment="1">
      <alignment horizontal="right" vertical="top" wrapText="1" indent="1"/>
    </xf>
    <xf numFmtId="164" fontId="13" fillId="2" borderId="3" xfId="0" applyNumberFormat="1" applyFont="1" applyFill="1" applyBorder="1" applyAlignment="1">
      <alignment horizontal="right" vertical="top" shrinkToFit="1"/>
    </xf>
    <xf numFmtId="167" fontId="12" fillId="0" borderId="0" xfId="0" applyNumberFormat="1" applyFont="1" applyAlignment="1">
      <alignment horizontal="left" vertical="top" shrinkToFit="1"/>
    </xf>
    <xf numFmtId="3" fontId="13" fillId="0" borderId="0" xfId="0" applyNumberFormat="1" applyFont="1" applyAlignment="1">
      <alignment horizontal="left" vertical="top" indent="3" shrinkToFit="1"/>
    </xf>
    <xf numFmtId="167" fontId="13" fillId="0" borderId="0" xfId="0" applyNumberFormat="1" applyFont="1" applyAlignment="1">
      <alignment horizontal="right" vertical="top" shrinkToFit="1"/>
    </xf>
    <xf numFmtId="3" fontId="13" fillId="0" borderId="0" xfId="0" applyNumberFormat="1" applyFont="1" applyAlignment="1">
      <alignment horizontal="right" vertical="top" indent="1" shrinkToFit="1"/>
    </xf>
    <xf numFmtId="167" fontId="13" fillId="0" borderId="0" xfId="0" applyNumberFormat="1" applyFont="1" applyAlignment="1">
      <alignment horizontal="left" vertical="top" shrinkToFit="1"/>
    </xf>
    <xf numFmtId="165" fontId="12" fillId="2" borderId="1" xfId="0" applyNumberFormat="1" applyFont="1" applyFill="1" applyBorder="1" applyAlignment="1">
      <alignment horizontal="right" vertical="top" shrinkToFit="1"/>
    </xf>
    <xf numFmtId="0" fontId="10" fillId="2" borderId="1" xfId="0" applyFont="1" applyFill="1" applyBorder="1" applyAlignment="1">
      <alignment horizontal="right" vertical="top" wrapText="1"/>
    </xf>
    <xf numFmtId="165" fontId="13" fillId="2" borderId="1" xfId="0" applyNumberFormat="1" applyFont="1" applyFill="1" applyBorder="1" applyAlignment="1">
      <alignment horizontal="right" vertical="top" shrinkToFit="1"/>
    </xf>
    <xf numFmtId="0" fontId="11" fillId="2" borderId="1" xfId="0" applyFont="1" applyFill="1" applyBorder="1" applyAlignment="1">
      <alignment horizontal="right" vertical="top" wrapText="1"/>
    </xf>
    <xf numFmtId="1" fontId="13" fillId="2" borderId="1" xfId="0" applyNumberFormat="1" applyFont="1" applyFill="1" applyBorder="1" applyAlignment="1">
      <alignment horizontal="right" vertical="top" indent="1" shrinkToFit="1"/>
    </xf>
    <xf numFmtId="0" fontId="0" fillId="0" borderId="3" xfId="0" applyBorder="1" applyAlignment="1">
      <alignment horizontal="right" vertical="top" wrapText="1" indent="1"/>
    </xf>
    <xf numFmtId="1" fontId="12" fillId="0" borderId="3" xfId="0" applyNumberFormat="1" applyFont="1" applyBorder="1" applyAlignment="1">
      <alignment horizontal="right" vertical="top" shrinkToFit="1"/>
    </xf>
    <xf numFmtId="3" fontId="13" fillId="0" borderId="3" xfId="0" applyNumberFormat="1" applyFont="1" applyBorder="1" applyAlignment="1">
      <alignment horizontal="left" vertical="top" shrinkToFit="1"/>
    </xf>
    <xf numFmtId="1" fontId="13" fillId="0" borderId="3" xfId="0" applyNumberFormat="1" applyFont="1" applyBorder="1" applyAlignment="1">
      <alignment horizontal="right" vertical="top" shrinkToFit="1"/>
    </xf>
    <xf numFmtId="3" fontId="13" fillId="0" borderId="3" xfId="0" applyNumberFormat="1" applyFont="1" applyBorder="1" applyAlignment="1">
      <alignment horizontal="right" vertical="top" indent="1" shrinkToFit="1"/>
    </xf>
    <xf numFmtId="3" fontId="12" fillId="0" borderId="0" xfId="0" applyNumberFormat="1" applyFont="1" applyAlignment="1">
      <alignment horizontal="left" vertical="top" indent="2" shrinkToFit="1"/>
    </xf>
    <xf numFmtId="3" fontId="13" fillId="0" borderId="0" xfId="0" applyNumberFormat="1" applyFont="1" applyAlignment="1">
      <alignment horizontal="left" vertical="top" indent="2" shrinkToFit="1"/>
    </xf>
    <xf numFmtId="1" fontId="12" fillId="2" borderId="0" xfId="0" applyNumberFormat="1" applyFont="1" applyFill="1" applyAlignment="1">
      <alignment horizontal="right" vertical="top" shrinkToFit="1"/>
    </xf>
    <xf numFmtId="1" fontId="13" fillId="2" borderId="0" xfId="0" applyNumberFormat="1" applyFont="1" applyFill="1" applyAlignment="1">
      <alignment horizontal="right" vertical="top" shrinkToFit="1"/>
    </xf>
    <xf numFmtId="0" fontId="0" fillId="0" borderId="0" xfId="0" applyAlignment="1">
      <alignment horizontal="left" vertical="top" wrapText="1" indent="2"/>
    </xf>
    <xf numFmtId="165" fontId="12" fillId="0" borderId="0" xfId="0" applyNumberFormat="1" applyFont="1" applyAlignment="1">
      <alignment horizontal="right" vertical="top" shrinkToFit="1"/>
    </xf>
    <xf numFmtId="165" fontId="13" fillId="0" borderId="0" xfId="0" applyNumberFormat="1" applyFont="1" applyAlignment="1">
      <alignment horizontal="right" vertical="top" shrinkToFit="1"/>
    </xf>
    <xf numFmtId="165" fontId="12" fillId="2" borderId="0" xfId="0" applyNumberFormat="1" applyFont="1" applyFill="1" applyAlignment="1">
      <alignment horizontal="right" vertical="top" shrinkToFit="1"/>
    </xf>
    <xf numFmtId="165" fontId="13" fillId="2" borderId="0" xfId="0" applyNumberFormat="1" applyFont="1" applyFill="1" applyAlignment="1">
      <alignment horizontal="right" vertical="top" shrinkToFit="1"/>
    </xf>
    <xf numFmtId="165" fontId="12" fillId="0" borderId="1" xfId="0" applyNumberFormat="1" applyFont="1" applyBorder="1" applyAlignment="1">
      <alignment horizontal="right" vertical="top" shrinkToFit="1"/>
    </xf>
    <xf numFmtId="165" fontId="13" fillId="0" borderId="1" xfId="0" applyNumberFormat="1" applyFont="1" applyBorder="1" applyAlignment="1">
      <alignment horizontal="right" vertical="top" shrinkToFit="1"/>
    </xf>
    <xf numFmtId="3" fontId="12" fillId="2" borderId="3" xfId="0" applyNumberFormat="1" applyFont="1" applyFill="1" applyBorder="1" applyAlignment="1">
      <alignment horizontal="left" vertical="top" indent="2" shrinkToFit="1"/>
    </xf>
    <xf numFmtId="3" fontId="13" fillId="2" borderId="3" xfId="0" applyNumberFormat="1" applyFont="1" applyFill="1" applyBorder="1" applyAlignment="1">
      <alignment horizontal="right" vertical="top" shrinkToFit="1"/>
    </xf>
    <xf numFmtId="3" fontId="13" fillId="2" borderId="3" xfId="0" applyNumberFormat="1" applyFont="1" applyFill="1" applyBorder="1" applyAlignment="1">
      <alignment horizontal="left" vertical="top" indent="2" shrinkToFit="1"/>
    </xf>
    <xf numFmtId="3" fontId="12" fillId="2" borderId="0" xfId="0" applyNumberFormat="1" applyFont="1" applyFill="1" applyAlignment="1">
      <alignment horizontal="left" vertical="top" indent="2" shrinkToFit="1"/>
    </xf>
    <xf numFmtId="3" fontId="13" fillId="2" borderId="0" xfId="0" applyNumberFormat="1" applyFont="1" applyFill="1" applyAlignment="1">
      <alignment horizontal="left" vertical="top" indent="2" shrinkToFit="1"/>
    </xf>
    <xf numFmtId="3" fontId="12" fillId="0" borderId="2" xfId="0" applyNumberFormat="1" applyFont="1" applyBorder="1" applyAlignment="1">
      <alignment horizontal="left" vertical="top" indent="2" shrinkToFit="1"/>
    </xf>
    <xf numFmtId="3" fontId="13" fillId="0" borderId="2" xfId="0" applyNumberFormat="1" applyFont="1" applyBorder="1" applyAlignment="1">
      <alignment horizontal="left" vertical="top" indent="2" shrinkToFit="1"/>
    </xf>
    <xf numFmtId="0" fontId="0" fillId="2" borderId="0" xfId="0" applyFill="1" applyAlignment="1">
      <alignment horizontal="left" vertical="center" wrapText="1"/>
    </xf>
    <xf numFmtId="37" fontId="12" fillId="0" borderId="3" xfId="0" applyNumberFormat="1" applyFont="1" applyBorder="1" applyAlignment="1">
      <alignment horizontal="right" vertical="top" shrinkToFit="1"/>
    </xf>
    <xf numFmtId="37" fontId="13" fillId="0" borderId="3" xfId="0" applyNumberFormat="1" applyFont="1" applyBorder="1" applyAlignment="1">
      <alignment horizontal="right" vertical="top" shrinkToFit="1"/>
    </xf>
    <xf numFmtId="37" fontId="12" fillId="2" borderId="0" xfId="0" applyNumberFormat="1" applyFont="1" applyFill="1" applyAlignment="1">
      <alignment horizontal="right" vertical="top" shrinkToFit="1"/>
    </xf>
    <xf numFmtId="37" fontId="13" fillId="2" borderId="0" xfId="0" applyNumberFormat="1" applyFont="1" applyFill="1" applyAlignment="1">
      <alignment horizontal="right" vertical="top" shrinkToFit="1"/>
    </xf>
    <xf numFmtId="1" fontId="12" fillId="0" borderId="0" xfId="0" applyNumberFormat="1" applyFont="1" applyAlignment="1">
      <alignment horizontal="right" vertical="top" shrinkToFit="1"/>
    </xf>
    <xf numFmtId="1" fontId="13" fillId="0" borderId="0" xfId="0" applyNumberFormat="1" applyFont="1" applyAlignment="1">
      <alignment horizontal="right" vertical="top" indent="1" shrinkToFit="1"/>
    </xf>
    <xf numFmtId="0" fontId="10" fillId="2" borderId="1" xfId="0" applyFont="1" applyFill="1" applyBorder="1" applyAlignment="1">
      <alignment horizontal="right" vertical="top" wrapText="1" indent="1"/>
    </xf>
    <xf numFmtId="1" fontId="12" fillId="2" borderId="1" xfId="0" applyNumberFormat="1" applyFont="1" applyFill="1" applyBorder="1" applyAlignment="1">
      <alignment horizontal="right" vertical="top" shrinkToFit="1"/>
    </xf>
    <xf numFmtId="0" fontId="11" fillId="2" borderId="1" xfId="0" applyFont="1" applyFill="1" applyBorder="1" applyAlignment="1">
      <alignment horizontal="right" vertical="top" wrapText="1" indent="1"/>
    </xf>
    <xf numFmtId="165" fontId="14" fillId="0" borderId="2" xfId="0" applyNumberFormat="1" applyFont="1" applyBorder="1" applyAlignment="1">
      <alignment horizontal="left" vertical="top" shrinkToFit="1"/>
    </xf>
    <xf numFmtId="165" fontId="14" fillId="0" borderId="2" xfId="0" applyNumberFormat="1" applyFont="1" applyBorder="1" applyAlignment="1">
      <alignment horizontal="right" vertical="top" shrinkToFit="1"/>
    </xf>
    <xf numFmtId="0" fontId="10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0" fontId="0" fillId="2" borderId="3" xfId="0" applyFill="1" applyBorder="1" applyAlignment="1">
      <alignment horizontal="left" vertical="top" wrapText="1"/>
    </xf>
    <xf numFmtId="164" fontId="13" fillId="2" borderId="3" xfId="0" applyNumberFormat="1" applyFont="1" applyFill="1" applyBorder="1" applyAlignment="1">
      <alignment horizontal="left" vertical="top" shrinkToFit="1"/>
    </xf>
    <xf numFmtId="0" fontId="0" fillId="0" borderId="3" xfId="0" applyBorder="1" applyAlignment="1">
      <alignment horizontal="left" vertical="center" wrapText="1"/>
    </xf>
    <xf numFmtId="0" fontId="26" fillId="0" borderId="0" xfId="0" applyFont="1"/>
    <xf numFmtId="0" fontId="25" fillId="0" borderId="0" xfId="0" applyFont="1"/>
    <xf numFmtId="0" fontId="28" fillId="0" borderId="0" xfId="0" applyFont="1" applyAlignment="1">
      <alignment horizontal="left" vertical="top"/>
    </xf>
    <xf numFmtId="0" fontId="20" fillId="0" borderId="2" xfId="0" applyFont="1" applyBorder="1" applyAlignment="1">
      <alignment horizontal="right" vertical="top" wrapText="1" indent="1"/>
    </xf>
    <xf numFmtId="9" fontId="29" fillId="0" borderId="0" xfId="1" applyFont="1" applyAlignment="1">
      <alignment horizontal="right" vertical="top"/>
    </xf>
    <xf numFmtId="0" fontId="0" fillId="0" borderId="0" xfId="0" applyAlignment="1">
      <alignment horizontal="center" vertical="top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 vertical="top"/>
    </xf>
    <xf numFmtId="2" fontId="29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 wrapText="1" indent="1"/>
    </xf>
    <xf numFmtId="0" fontId="5" fillId="2" borderId="0" xfId="0" applyFont="1" applyFill="1" applyAlignment="1">
      <alignment horizontal="left" vertical="top" wrapText="1" indent="1"/>
    </xf>
    <xf numFmtId="0" fontId="0" fillId="2" borderId="2" xfId="0" applyFill="1" applyBorder="1" applyAlignment="1">
      <alignment horizontal="left" wrapText="1"/>
    </xf>
    <xf numFmtId="0" fontId="6" fillId="0" borderId="0" xfId="0" applyFont="1" applyAlignment="1">
      <alignment horizontal="left" vertical="top" wrapText="1" indent="1"/>
    </xf>
    <xf numFmtId="164" fontId="7" fillId="0" borderId="0" xfId="0" applyNumberFormat="1" applyFont="1" applyAlignment="1">
      <alignment horizontal="left" vertical="top" shrinkToFit="1"/>
    </xf>
    <xf numFmtId="164" fontId="8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right" vertical="top" indent="1" shrinkToFit="1"/>
    </xf>
    <xf numFmtId="0" fontId="6" fillId="2" borderId="0" xfId="0" applyFont="1" applyFill="1" applyAlignment="1">
      <alignment horizontal="left" vertical="top" wrapText="1" indent="1"/>
    </xf>
    <xf numFmtId="3" fontId="7" fillId="2" borderId="0" xfId="0" applyNumberFormat="1" applyFont="1" applyFill="1" applyAlignment="1">
      <alignment horizontal="left" vertical="top" indent="2" shrinkToFit="1"/>
    </xf>
    <xf numFmtId="3" fontId="8" fillId="2" borderId="0" xfId="0" applyNumberFormat="1" applyFont="1" applyFill="1" applyAlignment="1">
      <alignment horizontal="right" vertical="top" shrinkToFit="1"/>
    </xf>
    <xf numFmtId="3" fontId="8" fillId="2" borderId="0" xfId="0" applyNumberFormat="1" applyFont="1" applyFill="1" applyAlignment="1">
      <alignment horizontal="right" vertical="top" indent="1" shrinkToFit="1"/>
    </xf>
    <xf numFmtId="0" fontId="5" fillId="0" borderId="0" xfId="0" applyFont="1" applyAlignment="1">
      <alignment horizontal="right" vertical="top" wrapText="1" indent="1"/>
    </xf>
    <xf numFmtId="37" fontId="8" fillId="0" borderId="0" xfId="0" applyNumberFormat="1" applyFont="1" applyAlignment="1">
      <alignment horizontal="right" vertical="top" shrinkToFit="1"/>
    </xf>
    <xf numFmtId="0" fontId="5" fillId="2" borderId="0" xfId="0" applyFont="1" applyFill="1" applyAlignment="1">
      <alignment horizontal="right" vertical="top" wrapText="1" indent="1"/>
    </xf>
    <xf numFmtId="1" fontId="7" fillId="0" borderId="0" xfId="0" applyNumberFormat="1" applyFont="1" applyAlignment="1">
      <alignment horizontal="right" vertical="top" indent="1" shrinkToFit="1"/>
    </xf>
    <xf numFmtId="0" fontId="5" fillId="0" borderId="0" xfId="0" applyFont="1" applyAlignment="1">
      <alignment horizontal="right" vertical="top" wrapText="1"/>
    </xf>
    <xf numFmtId="1" fontId="7" fillId="2" borderId="0" xfId="0" applyNumberFormat="1" applyFont="1" applyFill="1" applyAlignment="1">
      <alignment horizontal="right" vertical="top" indent="1" shrinkToFit="1"/>
    </xf>
    <xf numFmtId="1" fontId="8" fillId="2" borderId="0" xfId="0" applyNumberFormat="1" applyFont="1" applyFill="1" applyAlignment="1">
      <alignment horizontal="right" vertical="top" shrinkToFit="1"/>
    </xf>
    <xf numFmtId="1" fontId="8" fillId="2" borderId="0" xfId="0" applyNumberFormat="1" applyFont="1" applyFill="1" applyAlignment="1">
      <alignment horizontal="right" vertical="top" indent="1" shrinkToFit="1"/>
    </xf>
    <xf numFmtId="1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indent="1" shrinkToFit="1"/>
    </xf>
    <xf numFmtId="165" fontId="7" fillId="0" borderId="0" xfId="0" applyNumberFormat="1" applyFont="1" applyAlignment="1">
      <alignment horizontal="right" vertical="top" shrinkToFit="1"/>
    </xf>
    <xf numFmtId="165" fontId="8" fillId="0" borderId="0" xfId="0" applyNumberFormat="1" applyFont="1" applyAlignment="1">
      <alignment horizontal="right" vertical="top" shrinkToFit="1"/>
    </xf>
    <xf numFmtId="165" fontId="8" fillId="2" borderId="0" xfId="0" applyNumberFormat="1" applyFont="1" applyFill="1" applyAlignment="1">
      <alignment horizontal="right" vertical="top" shrinkToFit="1"/>
    </xf>
    <xf numFmtId="165" fontId="7" fillId="2" borderId="0" xfId="0" applyNumberFormat="1" applyFont="1" applyFill="1" applyAlignment="1">
      <alignment horizontal="right" vertical="top" shrinkToFit="1"/>
    </xf>
    <xf numFmtId="0" fontId="0" fillId="0" borderId="0" xfId="0" applyAlignment="1">
      <alignment horizontal="left" wrapText="1"/>
    </xf>
    <xf numFmtId="0" fontId="6" fillId="2" borderId="0" xfId="0" applyFont="1" applyFill="1" applyAlignment="1">
      <alignment horizontal="left" vertical="top" wrapText="1" indent="2"/>
    </xf>
    <xf numFmtId="37" fontId="8" fillId="2" borderId="0" xfId="0" applyNumberFormat="1" applyFont="1" applyFill="1" applyAlignment="1">
      <alignment horizontal="right" vertical="top" shrinkToFit="1"/>
    </xf>
    <xf numFmtId="0" fontId="6" fillId="0" borderId="0" xfId="0" applyFont="1" applyAlignment="1">
      <alignment horizontal="left" vertical="top" wrapText="1" indent="2"/>
    </xf>
    <xf numFmtId="3" fontId="8" fillId="0" borderId="0" xfId="0" applyNumberFormat="1" applyFont="1" applyAlignment="1">
      <alignment horizontal="right" vertical="top" shrinkToFit="1"/>
    </xf>
    <xf numFmtId="3" fontId="8" fillId="0" borderId="0" xfId="0" applyNumberFormat="1" applyFont="1" applyAlignment="1">
      <alignment horizontal="right" vertical="top" indent="1" shrinkToFit="1"/>
    </xf>
    <xf numFmtId="1" fontId="7" fillId="0" borderId="1" xfId="0" applyNumberFormat="1" applyFont="1" applyBorder="1" applyAlignment="1">
      <alignment horizontal="right" vertical="top" indent="1" shrinkToFit="1"/>
    </xf>
    <xf numFmtId="165" fontId="8" fillId="0" borderId="1" xfId="0" applyNumberFormat="1" applyFont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right" vertical="top" indent="1" shrinkToFit="1"/>
    </xf>
    <xf numFmtId="3" fontId="7" fillId="2" borderId="3" xfId="0" applyNumberFormat="1" applyFont="1" applyFill="1" applyBorder="1" applyAlignment="1">
      <alignment horizontal="left" vertical="top" indent="1" shrinkToFit="1"/>
    </xf>
    <xf numFmtId="3" fontId="8" fillId="2" borderId="3" xfId="0" applyNumberFormat="1" applyFont="1" applyFill="1" applyBorder="1" applyAlignment="1">
      <alignment horizontal="right" vertical="top" shrinkToFit="1"/>
    </xf>
    <xf numFmtId="3" fontId="8" fillId="2" borderId="3" xfId="0" applyNumberFormat="1" applyFont="1" applyFill="1" applyBorder="1" applyAlignment="1">
      <alignment horizontal="right" vertical="top" indent="1" shrinkToFi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left" wrapText="1"/>
    </xf>
    <xf numFmtId="37" fontId="7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top" wrapText="1" indent="1"/>
    </xf>
    <xf numFmtId="0" fontId="6" fillId="0" borderId="0" xfId="0" applyFont="1" applyAlignment="1">
      <alignment horizontal="right" vertical="top" wrapText="1"/>
    </xf>
    <xf numFmtId="1" fontId="8" fillId="0" borderId="1" xfId="0" applyNumberFormat="1" applyFont="1" applyBorder="1" applyAlignment="1">
      <alignment horizontal="right" vertical="top" shrinkToFit="1"/>
    </xf>
    <xf numFmtId="37" fontId="7" fillId="2" borderId="3" xfId="0" applyNumberFormat="1" applyFont="1" applyFill="1" applyBorder="1" applyAlignment="1">
      <alignment horizontal="right" vertical="top" shrinkToFit="1"/>
    </xf>
    <xf numFmtId="37" fontId="8" fillId="2" borderId="3" xfId="0" applyNumberFormat="1" applyFont="1" applyFill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9" fillId="0" borderId="2" xfId="0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indent="1" shrinkToFit="1"/>
    </xf>
    <xf numFmtId="37" fontId="7" fillId="2" borderId="0" xfId="0" applyNumberFormat="1" applyFont="1" applyFill="1" applyAlignment="1">
      <alignment horizontal="right" vertical="top" shrinkToFit="1"/>
    </xf>
    <xf numFmtId="3" fontId="7" fillId="0" borderId="0" xfId="0" applyNumberFormat="1" applyFont="1" applyAlignment="1">
      <alignment horizontal="right" vertical="top" indent="1" shrinkToFit="1"/>
    </xf>
    <xf numFmtId="0" fontId="6" fillId="2" borderId="0" xfId="0" applyFont="1" applyFill="1" applyAlignment="1">
      <alignment horizontal="right" vertical="top" wrapText="1" indent="1"/>
    </xf>
    <xf numFmtId="165" fontId="7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 wrapText="1"/>
    </xf>
    <xf numFmtId="0" fontId="9" fillId="0" borderId="0" xfId="0" applyFont="1" applyAlignment="1">
      <alignment horizontal="left" vertical="top" wrapText="1" indent="1"/>
    </xf>
    <xf numFmtId="165" fontId="7" fillId="0" borderId="2" xfId="0" applyNumberFormat="1" applyFont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right" vertical="top" shrinkToFit="1"/>
    </xf>
    <xf numFmtId="3" fontId="7" fillId="2" borderId="0" xfId="0" applyNumberFormat="1" applyFont="1" applyFill="1" applyAlignment="1">
      <alignment horizontal="right" vertical="top" indent="1" shrinkToFit="1"/>
    </xf>
    <xf numFmtId="0" fontId="10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28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10" fontId="24" fillId="0" borderId="0" xfId="0" applyNumberFormat="1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10" fontId="28" fillId="0" borderId="0" xfId="0" applyNumberFormat="1" applyFont="1" applyAlignment="1">
      <alignment horizontal="center" vertical="top"/>
    </xf>
    <xf numFmtId="0" fontId="28" fillId="0" borderId="0" xfId="0" applyNumberFormat="1" applyFont="1" applyAlignment="1">
      <alignment horizontal="center" vertical="top"/>
    </xf>
    <xf numFmtId="10" fontId="30" fillId="0" borderId="0" xfId="0" applyNumberFormat="1" applyFont="1" applyAlignment="1">
      <alignment horizontal="center" vertical="top"/>
    </xf>
    <xf numFmtId="0" fontId="30" fillId="0" borderId="0" xfId="0" applyFont="1" applyAlignment="1">
      <alignment horizontal="left" vertical="top"/>
    </xf>
    <xf numFmtId="10" fontId="29" fillId="0" borderId="0" xfId="0" applyNumberFormat="1" applyFont="1" applyAlignment="1">
      <alignment horizontal="center" vertical="top"/>
    </xf>
    <xf numFmtId="0" fontId="31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Statement'!$G$6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Statement'!$H$6:$K$6</c:f>
              <c:numCache>
                <c:formatCode>0%</c:formatCode>
                <c:ptCount val="4"/>
                <c:pt idx="0">
                  <c:v>0.49122712882974728</c:v>
                </c:pt>
                <c:pt idx="1">
                  <c:v>0.51977074046199268</c:v>
                </c:pt>
                <c:pt idx="2">
                  <c:v>0.47545043650547952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8-4420-A011-D9843F5D8FCC}"/>
            </c:ext>
          </c:extLst>
        </c:ser>
        <c:ser>
          <c:idx val="1"/>
          <c:order val="1"/>
          <c:tx>
            <c:strRef>
              <c:f>'income Statement'!$G$7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Statement'!$H$7:$K$7</c:f>
              <c:numCache>
                <c:formatCode>0%</c:formatCode>
                <c:ptCount val="4"/>
                <c:pt idx="0">
                  <c:v>9.1099059654709186E-2</c:v>
                </c:pt>
                <c:pt idx="1">
                  <c:v>9.7389002787811735E-2</c:v>
                </c:pt>
                <c:pt idx="2">
                  <c:v>8.3126752330125467E-2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8-4420-A011-D9843F5D8FCC}"/>
            </c:ext>
          </c:extLst>
        </c:ser>
        <c:ser>
          <c:idx val="2"/>
          <c:order val="2"/>
          <c:tx>
            <c:strRef>
              <c:f>'income Statement'!$G$8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Statement'!$H$8:$K$8</c:f>
              <c:numCache>
                <c:formatCode>0%</c:formatCode>
                <c:ptCount val="4"/>
                <c:pt idx="0">
                  <c:v>0.54213903860239854</c:v>
                </c:pt>
                <c:pt idx="1">
                  <c:v>0.5303268821187147</c:v>
                </c:pt>
                <c:pt idx="2">
                  <c:v>0.53349523114477693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8-4420-A011-D9843F5D8FCC}"/>
            </c:ext>
          </c:extLst>
        </c:ser>
        <c:ser>
          <c:idx val="3"/>
          <c:order val="3"/>
          <c:tx>
            <c:strRef>
              <c:f>'income Statement'!$G$9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Statement'!$H$9:$K$9</c:f>
              <c:numCache>
                <c:formatCode>0%</c:formatCode>
                <c:ptCount val="4"/>
                <c:pt idx="0">
                  <c:v>0.10008636617069891</c:v>
                </c:pt>
                <c:pt idx="1">
                  <c:v>0.1039216594129086</c:v>
                </c:pt>
                <c:pt idx="2">
                  <c:v>9.6622794876311743E-2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8-4420-A011-D9843F5D8FCC}"/>
            </c:ext>
          </c:extLst>
        </c:ser>
        <c:ser>
          <c:idx val="4"/>
          <c:order val="4"/>
          <c:tx>
            <c:strRef>
              <c:f>'income Statement'!$G$10</c:f>
              <c:strCache>
                <c:ptCount val="1"/>
                <c:pt idx="0">
                  <c:v>Total Asset Turnover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Statement'!$H$10:$K$10</c:f>
              <c:numCache>
                <c:formatCode>0%</c:formatCode>
                <c:ptCount val="4"/>
                <c:pt idx="0">
                  <c:v>0.91020448778546192</c:v>
                </c:pt>
                <c:pt idx="1">
                  <c:v>0.93713864210788944</c:v>
                </c:pt>
                <c:pt idx="2">
                  <c:v>0.86032237461705841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8-4420-A011-D9843F5D8FCC}"/>
            </c:ext>
          </c:extLst>
        </c:ser>
        <c:ser>
          <c:idx val="5"/>
          <c:order val="5"/>
          <c:tx>
            <c:strRef>
              <c:f>'income Statement'!$G$11</c:f>
              <c:strCache>
                <c:ptCount val="1"/>
                <c:pt idx="0">
                  <c:v>Inventory Turnover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'income Statement'!$H$5:$K$5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'income Statement'!$H$11:$K$11</c:f>
              <c:numCache>
                <c:formatCode>0%</c:formatCode>
                <c:ptCount val="4"/>
                <c:pt idx="0">
                  <c:v>7.8517060367454068</c:v>
                </c:pt>
                <c:pt idx="1">
                  <c:v>7.7702029873611647</c:v>
                </c:pt>
                <c:pt idx="2">
                  <c:v>8.5288704853922237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8-4420-A011-D9843F5D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63024"/>
        <c:axId val="53476110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'income Statement'!$G$12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'income Statement'!$H$5:$K$5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'income Statement'!$H$12:$K$12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7D8-4420-A011-D9843F5D8FCC}"/>
                  </c:ext>
                </c:extLst>
              </c15:ser>
            </c15:filteredBarSeries>
          </c:ext>
        </c:extLst>
      </c:barChart>
      <c:catAx>
        <c:axId val="5347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104"/>
        <c:crosses val="autoZero"/>
        <c:auto val="1"/>
        <c:lblAlgn val="ctr"/>
        <c:lblOffset val="100"/>
        <c:noMultiLvlLbl val="0"/>
      </c:catAx>
      <c:valAx>
        <c:axId val="534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Statement'!$F$30:$G$30</c:f>
              <c:strCache>
                <c:ptCount val="2"/>
                <c:pt idx="1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Statement'!$H$30:$J$30</c:f>
              <c:numCache>
                <c:formatCode>0.00%</c:formatCode>
                <c:ptCount val="3"/>
                <c:pt idx="0">
                  <c:v>0.38948326055312954</c:v>
                </c:pt>
                <c:pt idx="1">
                  <c:v>0.37059552389065281</c:v>
                </c:pt>
                <c:pt idx="2">
                  <c:v>0.39436846339501208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5-412F-9B52-ED61D628F6FD}"/>
            </c:ext>
          </c:extLst>
        </c:ser>
        <c:ser>
          <c:idx val="1"/>
          <c:order val="1"/>
          <c:tx>
            <c:strRef>
              <c:f>'income Statement'!$F$31:$G$31</c:f>
              <c:strCache>
                <c:ptCount val="2"/>
                <c:pt idx="1">
                  <c:v>ROA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Statement'!$H$31:$J$31</c:f>
              <c:numCache>
                <c:formatCode>0.00%</c:formatCode>
                <c:ptCount val="3"/>
                <c:pt idx="0">
                  <c:v>0.10954627800579307</c:v>
                </c:pt>
                <c:pt idx="1">
                  <c:v>0.10317691320893028</c:v>
                </c:pt>
                <c:pt idx="2">
                  <c:v>0.10390656463954893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5-412F-9B52-ED61D628F6FD}"/>
            </c:ext>
          </c:extLst>
        </c:ser>
        <c:ser>
          <c:idx val="2"/>
          <c:order val="2"/>
          <c:tx>
            <c:strRef>
              <c:f>'income Statement'!$F$32:$G$32</c:f>
              <c:strCache>
                <c:ptCount val="2"/>
                <c:pt idx="1">
                  <c:v>Gross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Statement'!$H$32:$J$32</c:f>
              <c:numCache>
                <c:formatCode>0.00%</c:formatCode>
                <c:ptCount val="3"/>
                <c:pt idx="0">
                  <c:v>0.5952266468505486</c:v>
                </c:pt>
                <c:pt idx="1">
                  <c:v>0.58143428518277374</c:v>
                </c:pt>
                <c:pt idx="2">
                  <c:v>0.60271633682576642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5-412F-9B52-ED61D628F6FD}"/>
            </c:ext>
          </c:extLst>
        </c:ser>
        <c:ser>
          <c:idx val="3"/>
          <c:order val="3"/>
          <c:tx>
            <c:strRef>
              <c:f>'income Statement'!$F$33:$G$33</c:f>
              <c:strCache>
                <c:ptCount val="2"/>
                <c:pt idx="1">
                  <c:v>Net Profit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Statement'!$H$33:$J$33</c:f>
              <c:numCache>
                <c:formatCode>0.00%</c:formatCode>
                <c:ptCount val="3"/>
                <c:pt idx="0">
                  <c:v>0.23392490274074398</c:v>
                </c:pt>
                <c:pt idx="1">
                  <c:v>0.2225606920286485</c:v>
                </c:pt>
                <c:pt idx="2">
                  <c:v>0.25362824990298799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5-412F-9B52-ED61D628F6FD}"/>
            </c:ext>
          </c:extLst>
        </c:ser>
        <c:ser>
          <c:idx val="4"/>
          <c:order val="4"/>
          <c:tx>
            <c:strRef>
              <c:f>'income Statement'!$F$34:$G$34</c:f>
              <c:strCache>
                <c:ptCount val="2"/>
                <c:pt idx="1">
                  <c:v>Total Asset Turnover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Statement'!$H$34:$J$34</c:f>
              <c:numCache>
                <c:formatCode>0.00%</c:formatCode>
                <c:ptCount val="3"/>
                <c:pt idx="0">
                  <c:v>0.46829677696693039</c:v>
                </c:pt>
                <c:pt idx="1">
                  <c:v>0.46359000894753294</c:v>
                </c:pt>
                <c:pt idx="2">
                  <c:v>0.40968056468194247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5-412F-9B52-ED61D628F6FD}"/>
            </c:ext>
          </c:extLst>
        </c:ser>
        <c:ser>
          <c:idx val="5"/>
          <c:order val="5"/>
          <c:tx>
            <c:strRef>
              <c:f>'income Statement'!$F$35:$G$35</c:f>
              <c:strCache>
                <c:ptCount val="2"/>
                <c:pt idx="1">
                  <c:v>Inventory Turnover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'income Statement'!$H$28:$J$29</c:f>
              <c:strCach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strCache>
            </c:strRef>
          </c:cat>
          <c:val>
            <c:numRef>
              <c:f>'income Statement'!$H$35:$J$35</c:f>
              <c:numCache>
                <c:formatCode>0.00%</c:formatCode>
                <c:ptCount val="3"/>
                <c:pt idx="0">
                  <c:v>4.1862567811934897</c:v>
                </c:pt>
                <c:pt idx="1">
                  <c:v>4.2523033309709426</c:v>
                </c:pt>
                <c:pt idx="2">
                  <c:v>4.4982425307557117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5-412F-9B52-ED61D628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03840"/>
        <c:axId val="534906720"/>
      </c:barChart>
      <c:catAx>
        <c:axId val="5349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6720"/>
        <c:crosses val="autoZero"/>
        <c:auto val="1"/>
        <c:lblAlgn val="ctr"/>
        <c:lblOffset val="100"/>
        <c:noMultiLvlLbl val="0"/>
      </c:catAx>
      <c:valAx>
        <c:axId val="534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'income Statement'!$H$4:$H$5</c:f>
              <c:strCache>
                <c:ptCount val="2"/>
                <c:pt idx="1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'income Statement'!$G$6:$G$36</c:f>
              <c:strCache>
                <c:ptCount val="30"/>
                <c:pt idx="0">
                  <c:v>ROE</c:v>
                </c:pt>
                <c:pt idx="1">
                  <c:v>ROA</c:v>
                </c:pt>
                <c:pt idx="2">
                  <c:v>Gross Profit Margin</c:v>
                </c:pt>
                <c:pt idx="3">
                  <c:v>Net Profit Margin</c:v>
                </c:pt>
                <c:pt idx="4">
                  <c:v>Total Asset Turnover</c:v>
                </c:pt>
                <c:pt idx="5">
                  <c:v>Inventory Turnover</c:v>
                </c:pt>
                <c:pt idx="23">
                  <c:v>Ratios</c:v>
                </c:pt>
                <c:pt idx="24">
                  <c:v>ROE</c:v>
                </c:pt>
                <c:pt idx="25">
                  <c:v>ROA</c:v>
                </c:pt>
                <c:pt idx="26">
                  <c:v>Gross Profit Margin</c:v>
                </c:pt>
                <c:pt idx="27">
                  <c:v>Net Profit Margin</c:v>
                </c:pt>
                <c:pt idx="28">
                  <c:v>Total Asset Turnover</c:v>
                </c:pt>
                <c:pt idx="29">
                  <c:v>Inventory Turnover</c:v>
                </c:pt>
              </c:strCache>
            </c:strRef>
          </c:cat>
          <c:val>
            <c:numRef>
              <c:f>'income Statement'!$H$6:$H$36</c:f>
              <c:numCache>
                <c:formatCode>0%</c:formatCode>
                <c:ptCount val="31"/>
                <c:pt idx="0">
                  <c:v>0.49122712882974728</c:v>
                </c:pt>
                <c:pt idx="1">
                  <c:v>9.1099059654709186E-2</c:v>
                </c:pt>
                <c:pt idx="2">
                  <c:v>0.54213903860239854</c:v>
                </c:pt>
                <c:pt idx="3">
                  <c:v>0.10008636617069891</c:v>
                </c:pt>
                <c:pt idx="4">
                  <c:v>0.91020448778546192</c:v>
                </c:pt>
                <c:pt idx="5">
                  <c:v>7.8517060367454068</c:v>
                </c:pt>
                <c:pt idx="23" formatCode="General">
                  <c:v>2023</c:v>
                </c:pt>
                <c:pt idx="24" formatCode="0.00%">
                  <c:v>0.38948326055312954</c:v>
                </c:pt>
                <c:pt idx="25" formatCode="0.00%">
                  <c:v>0.10954627800579307</c:v>
                </c:pt>
                <c:pt idx="26" formatCode="0.00%">
                  <c:v>0.5952266468505486</c:v>
                </c:pt>
                <c:pt idx="27" formatCode="0.00%">
                  <c:v>0.23392490274074398</c:v>
                </c:pt>
                <c:pt idx="28" formatCode="0.00%">
                  <c:v>0.46829677696693039</c:v>
                </c:pt>
                <c:pt idx="29" formatCode="0.00%">
                  <c:v>4.1862567811934897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31D-B843-9383818EA1F3}"/>
            </c:ext>
          </c:extLst>
        </c:ser>
        <c:ser>
          <c:idx val="1"/>
          <c:order val="1"/>
          <c:tx>
            <c:strRef>
              <c:f>'income Statement'!$I$4:$I$5</c:f>
              <c:strCache>
                <c:ptCount val="2"/>
                <c:pt idx="1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'income Statement'!$G$6:$G$36</c:f>
              <c:strCache>
                <c:ptCount val="30"/>
                <c:pt idx="0">
                  <c:v>ROE</c:v>
                </c:pt>
                <c:pt idx="1">
                  <c:v>ROA</c:v>
                </c:pt>
                <c:pt idx="2">
                  <c:v>Gross Profit Margin</c:v>
                </c:pt>
                <c:pt idx="3">
                  <c:v>Net Profit Margin</c:v>
                </c:pt>
                <c:pt idx="4">
                  <c:v>Total Asset Turnover</c:v>
                </c:pt>
                <c:pt idx="5">
                  <c:v>Inventory Turnover</c:v>
                </c:pt>
                <c:pt idx="23">
                  <c:v>Ratios</c:v>
                </c:pt>
                <c:pt idx="24">
                  <c:v>ROE</c:v>
                </c:pt>
                <c:pt idx="25">
                  <c:v>ROA</c:v>
                </c:pt>
                <c:pt idx="26">
                  <c:v>Gross Profit Margin</c:v>
                </c:pt>
                <c:pt idx="27">
                  <c:v>Net Profit Margin</c:v>
                </c:pt>
                <c:pt idx="28">
                  <c:v>Total Asset Turnover</c:v>
                </c:pt>
                <c:pt idx="29">
                  <c:v>Inventory Turnover</c:v>
                </c:pt>
              </c:strCache>
            </c:strRef>
          </c:cat>
          <c:val>
            <c:numRef>
              <c:f>'income Statement'!$I$6:$I$36</c:f>
              <c:numCache>
                <c:formatCode>0%</c:formatCode>
                <c:ptCount val="31"/>
                <c:pt idx="0">
                  <c:v>0.51977074046199268</c:v>
                </c:pt>
                <c:pt idx="1">
                  <c:v>9.7389002787811735E-2</c:v>
                </c:pt>
                <c:pt idx="2">
                  <c:v>0.5303268821187147</c:v>
                </c:pt>
                <c:pt idx="3">
                  <c:v>0.1039216594129086</c:v>
                </c:pt>
                <c:pt idx="4">
                  <c:v>0.93713864210788944</c:v>
                </c:pt>
                <c:pt idx="5">
                  <c:v>7.7702029873611647</c:v>
                </c:pt>
                <c:pt idx="23" formatCode="General">
                  <c:v>2022</c:v>
                </c:pt>
                <c:pt idx="24" formatCode="0.00%">
                  <c:v>0.37059552389065281</c:v>
                </c:pt>
                <c:pt idx="25" formatCode="0.00%">
                  <c:v>0.10317691320893028</c:v>
                </c:pt>
                <c:pt idx="26" formatCode="0.00%">
                  <c:v>0.58143428518277374</c:v>
                </c:pt>
                <c:pt idx="27" formatCode="0.00%">
                  <c:v>0.2225606920286485</c:v>
                </c:pt>
                <c:pt idx="28" formatCode="0.00%">
                  <c:v>0.46359000894753294</c:v>
                </c:pt>
                <c:pt idx="29" formatCode="0.00%">
                  <c:v>4.2523033309709426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5-431D-B843-9383818EA1F3}"/>
            </c:ext>
          </c:extLst>
        </c:ser>
        <c:ser>
          <c:idx val="2"/>
          <c:order val="2"/>
          <c:tx>
            <c:strRef>
              <c:f>'income Statement'!$J$4:$J$5</c:f>
              <c:strCache>
                <c:ptCount val="2"/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'income Statement'!$G$6:$G$36</c:f>
              <c:strCache>
                <c:ptCount val="30"/>
                <c:pt idx="0">
                  <c:v>ROE</c:v>
                </c:pt>
                <c:pt idx="1">
                  <c:v>ROA</c:v>
                </c:pt>
                <c:pt idx="2">
                  <c:v>Gross Profit Margin</c:v>
                </c:pt>
                <c:pt idx="3">
                  <c:v>Net Profit Margin</c:v>
                </c:pt>
                <c:pt idx="4">
                  <c:v>Total Asset Turnover</c:v>
                </c:pt>
                <c:pt idx="5">
                  <c:v>Inventory Turnover</c:v>
                </c:pt>
                <c:pt idx="23">
                  <c:v>Ratios</c:v>
                </c:pt>
                <c:pt idx="24">
                  <c:v>ROE</c:v>
                </c:pt>
                <c:pt idx="25">
                  <c:v>ROA</c:v>
                </c:pt>
                <c:pt idx="26">
                  <c:v>Gross Profit Margin</c:v>
                </c:pt>
                <c:pt idx="27">
                  <c:v>Net Profit Margin</c:v>
                </c:pt>
                <c:pt idx="28">
                  <c:v>Total Asset Turnover</c:v>
                </c:pt>
                <c:pt idx="29">
                  <c:v>Inventory Turnover</c:v>
                </c:pt>
              </c:strCache>
            </c:strRef>
          </c:cat>
          <c:val>
            <c:numRef>
              <c:f>'income Statement'!$J$6:$J$36</c:f>
              <c:numCache>
                <c:formatCode>0%</c:formatCode>
                <c:ptCount val="31"/>
                <c:pt idx="0">
                  <c:v>0.47545043650547952</c:v>
                </c:pt>
                <c:pt idx="1">
                  <c:v>8.3126752330125467E-2</c:v>
                </c:pt>
                <c:pt idx="2">
                  <c:v>0.53349523114477693</c:v>
                </c:pt>
                <c:pt idx="3">
                  <c:v>9.6622794876311743E-2</c:v>
                </c:pt>
                <c:pt idx="4">
                  <c:v>0.86032237461705841</c:v>
                </c:pt>
                <c:pt idx="5">
                  <c:v>8.5288704853922237</c:v>
                </c:pt>
                <c:pt idx="23" formatCode="General">
                  <c:v>2021</c:v>
                </c:pt>
                <c:pt idx="24" formatCode="0.00%">
                  <c:v>0.39436846339501208</c:v>
                </c:pt>
                <c:pt idx="25" formatCode="0.00%">
                  <c:v>0.10390656463954893</c:v>
                </c:pt>
                <c:pt idx="26" formatCode="0.00%">
                  <c:v>0.60271633682576642</c:v>
                </c:pt>
                <c:pt idx="27" formatCode="0.00%">
                  <c:v>0.25362824990298799</c:v>
                </c:pt>
                <c:pt idx="28" formatCode="0.00%">
                  <c:v>0.40968056468194247</c:v>
                </c:pt>
                <c:pt idx="29" formatCode="0.00%">
                  <c:v>4.4982425307557117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431D-B843-9383818E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00416"/>
        <c:axId val="229900896"/>
      </c:lineChart>
      <c:catAx>
        <c:axId val="2299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0896"/>
        <c:crosses val="autoZero"/>
        <c:auto val="1"/>
        <c:lblAlgn val="ctr"/>
        <c:lblOffset val="100"/>
        <c:noMultiLvlLbl val="0"/>
      </c:catAx>
      <c:valAx>
        <c:axId val="2299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Sheet'!$G$6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Sheet'!$H$3:$J$5</c:f>
              <c:strCache>
                <c:ptCount val="2"/>
                <c:pt idx="0">
                  <c:v>2023</c:v>
                </c:pt>
                <c:pt idx="1">
                  <c:v>2022</c:v>
                </c:pt>
              </c:strCache>
            </c:strRef>
          </c:cat>
          <c:val>
            <c:numRef>
              <c:f>'Balance Sheet'!$H$6:$J$6</c:f>
              <c:numCache>
                <c:formatCode>0.00</c:formatCode>
                <c:ptCount val="3"/>
                <c:pt idx="0">
                  <c:v>0.85158150851581504</c:v>
                </c:pt>
                <c:pt idx="1">
                  <c:v>0.80414411050961354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7-4350-896D-69C3B2F7F1BF}"/>
            </c:ext>
          </c:extLst>
        </c:ser>
        <c:ser>
          <c:idx val="1"/>
          <c:order val="1"/>
          <c:tx>
            <c:strRef>
              <c:f>'Balance Sheet'!$G$7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Sheet'!$H$3:$J$5</c:f>
              <c:strCache>
                <c:ptCount val="2"/>
                <c:pt idx="0">
                  <c:v>2023</c:v>
                </c:pt>
                <c:pt idx="1">
                  <c:v>2022</c:v>
                </c:pt>
              </c:strCache>
            </c:strRef>
          </c:cat>
          <c:val>
            <c:numRef>
              <c:f>'Balance Sheet'!$H$7:$J$7</c:f>
              <c:numCache>
                <c:formatCode>0.00</c:formatCode>
                <c:ptCount val="3"/>
                <c:pt idx="0">
                  <c:v>0.68303472683034727</c:v>
                </c:pt>
                <c:pt idx="1">
                  <c:v>0.60918424491319767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7-4350-896D-69C3B2F7F1BF}"/>
            </c:ext>
          </c:extLst>
        </c:ser>
        <c:ser>
          <c:idx val="2"/>
          <c:order val="2"/>
          <c:tx>
            <c:strRef>
              <c:f>'Balance Sheet'!$G$8</c:f>
              <c:strCache>
                <c:ptCount val="1"/>
                <c:pt idx="0">
                  <c:v>Debt-to-Equity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'Balance Sheet'!$H$3:$J$5</c:f>
              <c:strCache>
                <c:ptCount val="2"/>
                <c:pt idx="0">
                  <c:v>2023</c:v>
                </c:pt>
                <c:pt idx="1">
                  <c:v>2022</c:v>
                </c:pt>
              </c:strCache>
            </c:strRef>
          </c:cat>
          <c:val>
            <c:numRef>
              <c:f>'Balance Sheet'!$H$8:$J$8</c:f>
              <c:numCache>
                <c:formatCode>0.00</c:formatCode>
                <c:ptCount val="3"/>
                <c:pt idx="0">
                  <c:v>4.3922305092021245</c:v>
                </c:pt>
                <c:pt idx="1">
                  <c:v>4.3370578359289063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7-4350-896D-69C3B2F7F1BF}"/>
            </c:ext>
          </c:extLst>
        </c:ser>
        <c:ser>
          <c:idx val="3"/>
          <c:order val="3"/>
          <c:tx>
            <c:strRef>
              <c:f>'Balance Sheet'!$G$9</c:f>
              <c:strCache>
                <c:ptCount val="1"/>
                <c:pt idx="0">
                  <c:v>Debt-to-Asset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'Balance Sheet'!$H$3:$J$5</c:f>
              <c:strCache>
                <c:ptCount val="2"/>
                <c:pt idx="0">
                  <c:v>2023</c:v>
                </c:pt>
                <c:pt idx="1">
                  <c:v>2022</c:v>
                </c:pt>
              </c:strCache>
            </c:strRef>
          </c:cat>
          <c:val>
            <c:numRef>
              <c:f>'Balance Sheet'!$H$9:$J$9</c:f>
              <c:numCache>
                <c:formatCode>0.00</c:formatCode>
                <c:ptCount val="3"/>
                <c:pt idx="0">
                  <c:v>0.81454798746206281</c:v>
                </c:pt>
                <c:pt idx="1">
                  <c:v>0.81263084816731213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7-4350-896D-69C3B2F7F1BF}"/>
            </c:ext>
          </c:extLst>
        </c:ser>
        <c:ser>
          <c:idx val="4"/>
          <c:order val="4"/>
          <c:tx>
            <c:strRef>
              <c:f>'Balance Sheet'!$G$10</c:f>
              <c:strCache>
                <c:ptCount val="1"/>
                <c:pt idx="0">
                  <c:v>Toatl Capitalization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'Balance Sheet'!$H$3:$J$5</c:f>
              <c:strCache>
                <c:ptCount val="2"/>
                <c:pt idx="0">
                  <c:v>2023</c:v>
                </c:pt>
                <c:pt idx="1">
                  <c:v>2022</c:v>
                </c:pt>
              </c:strCache>
            </c:strRef>
          </c:cat>
          <c:val>
            <c:numRef>
              <c:f>'Balance Sheet'!$H$10:$J$10</c:f>
              <c:numCache>
                <c:formatCode>0.00</c:formatCode>
                <c:ptCount val="3"/>
                <c:pt idx="0">
                  <c:v>0.81454798746206281</c:v>
                </c:pt>
                <c:pt idx="1">
                  <c:v>0.81263084816731213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7-4350-896D-69C3B2F7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2048"/>
        <c:axId val="8360252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'Balance Sheet'!$G$11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'Balance Sheet'!$H$3:$J$5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'Balance Sheet'!$H$11:$J$11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47-4350-896D-69C3B2F7F1BF}"/>
                  </c:ext>
                </c:extLst>
              </c15:ser>
            </c15:filteredBarSeries>
          </c:ext>
        </c:extLst>
      </c:barChart>
      <c:catAx>
        <c:axId val="83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528"/>
        <c:crosses val="autoZero"/>
        <c:auto val="1"/>
        <c:lblAlgn val="ctr"/>
        <c:lblOffset val="100"/>
        <c:noMultiLvlLbl val="0"/>
      </c:catAx>
      <c:valAx>
        <c:axId val="836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Sheet'!$H$19:$H$20</c:f>
              <c:strCache>
                <c:ptCount val="2"/>
                <c:pt idx="1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Sheet'!$G$21:$G$27</c:f>
              <c:strCache>
                <c:ptCount val="5"/>
                <c:pt idx="0">
                  <c:v>Current Ratio</c:v>
                </c:pt>
                <c:pt idx="1">
                  <c:v>Quick Ratio</c:v>
                </c:pt>
                <c:pt idx="2">
                  <c:v>Debt-to-Equity</c:v>
                </c:pt>
                <c:pt idx="3">
                  <c:v>Debt-to-Asset</c:v>
                </c:pt>
                <c:pt idx="4">
                  <c:v>Toatl Capitalization </c:v>
                </c:pt>
              </c:strCache>
            </c:strRef>
          </c:cat>
          <c:val>
            <c:numRef>
              <c:f>'Balance Sheet'!$H$21:$H$27</c:f>
              <c:numCache>
                <c:formatCode>0.00</c:formatCode>
                <c:ptCount val="7"/>
                <c:pt idx="0">
                  <c:v>1.1341054685842773</c:v>
                </c:pt>
                <c:pt idx="1">
                  <c:v>0.94641720758559245</c:v>
                </c:pt>
                <c:pt idx="2">
                  <c:v>2.5554221251819507</c:v>
                </c:pt>
                <c:pt idx="3">
                  <c:v>0.71873944505286425</c:v>
                </c:pt>
                <c:pt idx="4">
                  <c:v>0.71873944505286425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9-474E-AC38-FB97B4A6B3DD}"/>
            </c:ext>
          </c:extLst>
        </c:ser>
        <c:ser>
          <c:idx val="1"/>
          <c:order val="1"/>
          <c:tx>
            <c:strRef>
              <c:f>'Balance Sheet'!$I$19:$I$20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Sheet'!$G$21:$G$27</c:f>
              <c:strCache>
                <c:ptCount val="5"/>
                <c:pt idx="0">
                  <c:v>Current Ratio</c:v>
                </c:pt>
                <c:pt idx="1">
                  <c:v>Quick Ratio</c:v>
                </c:pt>
                <c:pt idx="2">
                  <c:v>Debt-to-Equity</c:v>
                </c:pt>
                <c:pt idx="3">
                  <c:v>Debt-to-Asset</c:v>
                </c:pt>
                <c:pt idx="4">
                  <c:v>Toatl Capitalization </c:v>
                </c:pt>
              </c:strCache>
            </c:strRef>
          </c:cat>
          <c:val>
            <c:numRef>
              <c:f>'Balance Sheet'!$I$21:$I$27</c:f>
              <c:numCache>
                <c:formatCode>0.00</c:formatCode>
                <c:ptCount val="7"/>
                <c:pt idx="0">
                  <c:v>1.1453559115798013</c:v>
                </c:pt>
                <c:pt idx="1">
                  <c:v>0.93074427093895762</c:v>
                </c:pt>
                <c:pt idx="2">
                  <c:v>2.5918454270889799</c:v>
                </c:pt>
                <c:pt idx="3">
                  <c:v>0.72159158285092118</c:v>
                </c:pt>
                <c:pt idx="4">
                  <c:v>0.72159158285092118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9-474E-AC38-FB97B4A6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43696"/>
        <c:axId val="163944176"/>
      </c:barChart>
      <c:catAx>
        <c:axId val="1639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4176"/>
        <c:crosses val="autoZero"/>
        <c:auto val="1"/>
        <c:lblAlgn val="ctr"/>
        <c:lblOffset val="100"/>
        <c:noMultiLvlLbl val="0"/>
      </c:catAx>
      <c:valAx>
        <c:axId val="163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'Balance Sheet'!$H$2:$H$4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 Sheet'!$G$5:$G$26</c:f>
              <c:strCache>
                <c:ptCount val="21"/>
                <c:pt idx="0">
                  <c:v>Ratios</c:v>
                </c:pt>
                <c:pt idx="1">
                  <c:v>Current Ratio</c:v>
                </c:pt>
                <c:pt idx="2">
                  <c:v>Quick Ratio</c:v>
                </c:pt>
                <c:pt idx="3">
                  <c:v>Debt-to-Equity</c:v>
                </c:pt>
                <c:pt idx="4">
                  <c:v>Debt-to-Asset</c:v>
                </c:pt>
                <c:pt idx="5">
                  <c:v>Toatl Capitalization </c:v>
                </c:pt>
                <c:pt idx="15">
                  <c:v>Ratios</c:v>
                </c:pt>
                <c:pt idx="16">
                  <c:v>Current Ratio</c:v>
                </c:pt>
                <c:pt idx="17">
                  <c:v>Quick Ratio</c:v>
                </c:pt>
                <c:pt idx="18">
                  <c:v>Debt-to-Equity</c:v>
                </c:pt>
                <c:pt idx="19">
                  <c:v>Debt-to-Asset</c:v>
                </c:pt>
                <c:pt idx="20">
                  <c:v>Toatl Capitalization </c:v>
                </c:pt>
              </c:strCache>
            </c:strRef>
          </c:cat>
          <c:val>
            <c:numRef>
              <c:f>'Balance Sheet'!$H$5:$H$26</c:f>
              <c:numCache>
                <c:formatCode>0.00</c:formatCode>
                <c:ptCount val="22"/>
                <c:pt idx="0" formatCode="General">
                  <c:v>2023</c:v>
                </c:pt>
                <c:pt idx="1">
                  <c:v>0.85158150851581504</c:v>
                </c:pt>
                <c:pt idx="2">
                  <c:v>0.68303472683034727</c:v>
                </c:pt>
                <c:pt idx="3">
                  <c:v>4.3922305092021245</c:v>
                </c:pt>
                <c:pt idx="4">
                  <c:v>0.81454798746206281</c:v>
                </c:pt>
                <c:pt idx="5">
                  <c:v>0.81454798746206281</c:v>
                </c:pt>
                <c:pt idx="15" formatCode="General">
                  <c:v>2023</c:v>
                </c:pt>
                <c:pt idx="16">
                  <c:v>1.1341054685842773</c:v>
                </c:pt>
                <c:pt idx="17">
                  <c:v>0.94641720758559245</c:v>
                </c:pt>
                <c:pt idx="18">
                  <c:v>2.5554221251819507</c:v>
                </c:pt>
                <c:pt idx="19">
                  <c:v>0.71873944505286425</c:v>
                </c:pt>
                <c:pt idx="20">
                  <c:v>0.71873944505286425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3-44C1-9488-ED64C7942074}"/>
            </c:ext>
          </c:extLst>
        </c:ser>
        <c:ser>
          <c:idx val="1"/>
          <c:order val="1"/>
          <c:tx>
            <c:strRef>
              <c:f>'Balance Sheet'!$I$2:$I$4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 Sheet'!$G$5:$G$26</c:f>
              <c:strCache>
                <c:ptCount val="21"/>
                <c:pt idx="0">
                  <c:v>Ratios</c:v>
                </c:pt>
                <c:pt idx="1">
                  <c:v>Current Ratio</c:v>
                </c:pt>
                <c:pt idx="2">
                  <c:v>Quick Ratio</c:v>
                </c:pt>
                <c:pt idx="3">
                  <c:v>Debt-to-Equity</c:v>
                </c:pt>
                <c:pt idx="4">
                  <c:v>Debt-to-Asset</c:v>
                </c:pt>
                <c:pt idx="5">
                  <c:v>Toatl Capitalization </c:v>
                </c:pt>
                <c:pt idx="15">
                  <c:v>Ratios</c:v>
                </c:pt>
                <c:pt idx="16">
                  <c:v>Current Ratio</c:v>
                </c:pt>
                <c:pt idx="17">
                  <c:v>Quick Ratio</c:v>
                </c:pt>
                <c:pt idx="18">
                  <c:v>Debt-to-Equity</c:v>
                </c:pt>
                <c:pt idx="19">
                  <c:v>Debt-to-Asset</c:v>
                </c:pt>
                <c:pt idx="20">
                  <c:v>Toatl Capitalization </c:v>
                </c:pt>
              </c:strCache>
            </c:strRef>
          </c:cat>
          <c:val>
            <c:numRef>
              <c:f>'Balance Sheet'!$I$5:$I$26</c:f>
              <c:numCache>
                <c:formatCode>0.00</c:formatCode>
                <c:ptCount val="22"/>
                <c:pt idx="0" formatCode="General">
                  <c:v>2022</c:v>
                </c:pt>
                <c:pt idx="1">
                  <c:v>0.80414411050961354</c:v>
                </c:pt>
                <c:pt idx="2">
                  <c:v>0.60918424491319767</c:v>
                </c:pt>
                <c:pt idx="3">
                  <c:v>4.3370578359289063</c:v>
                </c:pt>
                <c:pt idx="4">
                  <c:v>0.81263084816731213</c:v>
                </c:pt>
                <c:pt idx="5">
                  <c:v>0.81263084816731213</c:v>
                </c:pt>
                <c:pt idx="15" formatCode="General">
                  <c:v>2022</c:v>
                </c:pt>
                <c:pt idx="16">
                  <c:v>1.1453559115798013</c:v>
                </c:pt>
                <c:pt idx="17">
                  <c:v>0.93074427093895762</c:v>
                </c:pt>
                <c:pt idx="18">
                  <c:v>2.5918454270889799</c:v>
                </c:pt>
                <c:pt idx="19">
                  <c:v>0.72159158285092118</c:v>
                </c:pt>
                <c:pt idx="20">
                  <c:v>0.72159158285092118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3-44C1-9488-ED64C794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10992"/>
        <c:axId val="448912912"/>
      </c:lineChart>
      <c:catAx>
        <c:axId val="4489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2912"/>
        <c:crosses val="autoZero"/>
        <c:auto val="1"/>
        <c:lblAlgn val="ctr"/>
        <c:lblOffset val="100"/>
        <c:noMultiLvlLbl val="0"/>
      </c:catAx>
      <c:valAx>
        <c:axId val="448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3</xdr:row>
      <xdr:rowOff>69850</xdr:rowOff>
    </xdr:from>
    <xdr:to>
      <xdr:col>17</xdr:col>
      <xdr:colOff>241300</xdr:colOff>
      <xdr:row>18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0782A2-03B7-50F2-EBC8-A88E85CD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20</xdr:row>
      <xdr:rowOff>133349</xdr:rowOff>
    </xdr:from>
    <xdr:to>
      <xdr:col>16</xdr:col>
      <xdr:colOff>425450</xdr:colOff>
      <xdr:row>34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5A351-DFEC-4FE5-0037-B04EA1A1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1250950</xdr:colOff>
      <xdr:row>37</xdr:row>
      <xdr:rowOff>22225</xdr:rowOff>
    </xdr:from>
    <xdr:to>
      <xdr:col>14</xdr:col>
      <xdr:colOff>495300</xdr:colOff>
      <xdr:row>53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1BAC7-F401-19F8-E7EF-2A472994D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791527</xdr:colOff>
      <xdr:row>10</xdr:row>
      <xdr:rowOff>151764</xdr:rowOff>
    </xdr:from>
    <xdr:ext cx="2717800" cy="3429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436427" y="2310764"/>
          <a:ext cx="2717800" cy="34290"/>
          <a:chOff x="0" y="0"/>
          <a:chExt cx="2717800" cy="3429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28575"/>
            <a:ext cx="866140" cy="0"/>
          </a:xfrm>
          <a:custGeom>
            <a:avLst/>
            <a:gdLst/>
            <a:ahLst/>
            <a:cxnLst/>
            <a:rect l="0" t="0" r="0" b="0"/>
            <a:pathLst>
              <a:path w="866140">
                <a:moveTo>
                  <a:pt x="0" y="0"/>
                </a:moveTo>
                <a:lnTo>
                  <a:pt x="865822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908685" y="28575"/>
            <a:ext cx="883285" cy="0"/>
          </a:xfrm>
          <a:custGeom>
            <a:avLst/>
            <a:gdLst/>
            <a:ahLst/>
            <a:cxnLst/>
            <a:rect l="0" t="0" r="0" b="0"/>
            <a:pathLst>
              <a:path w="883285">
                <a:moveTo>
                  <a:pt x="0" y="0"/>
                </a:moveTo>
                <a:lnTo>
                  <a:pt x="88296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834514" y="5714"/>
            <a:ext cx="883285" cy="22860"/>
          </a:xfrm>
          <a:custGeom>
            <a:avLst/>
            <a:gdLst/>
            <a:ahLst/>
            <a:cxnLst/>
            <a:rect l="0" t="0" r="0" b="0"/>
            <a:pathLst>
              <a:path w="883285" h="22860">
                <a:moveTo>
                  <a:pt x="0" y="0"/>
                </a:moveTo>
                <a:lnTo>
                  <a:pt x="882967" y="0"/>
                </a:lnTo>
              </a:path>
              <a:path w="883285" h="22860">
                <a:moveTo>
                  <a:pt x="0" y="22860"/>
                </a:moveTo>
                <a:lnTo>
                  <a:pt x="882967" y="2286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</xdr:grpSp>
    <xdr:clientData/>
  </xdr:oneCellAnchor>
  <xdr:oneCellAnchor>
    <xdr:from>
      <xdr:col>0</xdr:col>
      <xdr:colOff>718184</xdr:colOff>
      <xdr:row>12</xdr:row>
      <xdr:rowOff>11430</xdr:rowOff>
    </xdr:from>
    <xdr:ext cx="596646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5966460" cy="0"/>
        </a:xfrm>
        <a:custGeom>
          <a:avLst/>
          <a:gdLst/>
          <a:ahLst/>
          <a:cxnLst/>
          <a:rect l="0" t="0" r="0" b="0"/>
          <a:pathLst>
            <a:path w="5966460">
              <a:moveTo>
                <a:pt x="0" y="0"/>
              </a:moveTo>
              <a:lnTo>
                <a:pt x="5966460" y="0"/>
              </a:lnTo>
            </a:path>
          </a:pathLst>
        </a:custGeom>
        <a:ln w="22860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730884</xdr:colOff>
      <xdr:row>62</xdr:row>
      <xdr:rowOff>113664</xdr:rowOff>
    </xdr:from>
    <xdr:ext cx="5855335" cy="306070"/>
    <xdr:grpSp>
      <xdr:nvGrpSpPr>
        <xdr:cNvPr id="7" name="Group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30884" y="11492864"/>
          <a:ext cx="5855335" cy="306070"/>
          <a:chOff x="0" y="0"/>
          <a:chExt cx="5855335" cy="306070"/>
        </a:xfrm>
      </xdr:grpSpPr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0" y="5714"/>
            <a:ext cx="5855335" cy="300355"/>
          </a:xfrm>
          <a:custGeom>
            <a:avLst/>
            <a:gdLst/>
            <a:ahLst/>
            <a:cxnLst/>
            <a:rect l="0" t="0" r="0" b="0"/>
            <a:pathLst>
              <a:path w="5855335" h="300355">
                <a:moveTo>
                  <a:pt x="5855017" y="0"/>
                </a:moveTo>
                <a:lnTo>
                  <a:pt x="0" y="0"/>
                </a:lnTo>
                <a:lnTo>
                  <a:pt x="0" y="300037"/>
                </a:lnTo>
                <a:lnTo>
                  <a:pt x="5855017" y="300037"/>
                </a:lnTo>
                <a:lnTo>
                  <a:pt x="5855017" y="0"/>
                </a:lnTo>
                <a:close/>
              </a:path>
            </a:pathLst>
          </a:custGeom>
          <a:solidFill>
            <a:srgbClr val="CCEDFF"/>
          </a:solidFill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046220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4663440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280659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</xdr:grpSp>
    <xdr:clientData/>
  </xdr:oneCellAnchor>
  <xdr:oneCellAnchor>
    <xdr:from>
      <xdr:col>0</xdr:col>
      <xdr:colOff>0</xdr:colOff>
      <xdr:row>60</xdr:row>
      <xdr:rowOff>163194</xdr:rowOff>
    </xdr:from>
    <xdr:ext cx="5855335" cy="186055"/>
    <xdr:grpSp>
      <xdr:nvGrpSpPr>
        <xdr:cNvPr id="12" name="Group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0" y="11085194"/>
          <a:ext cx="5855335" cy="186055"/>
          <a:chOff x="0" y="0"/>
          <a:chExt cx="5855335" cy="186055"/>
        </a:xfrm>
      </xdr:grpSpPr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0" y="5714"/>
            <a:ext cx="5855335" cy="163195"/>
          </a:xfrm>
          <a:custGeom>
            <a:avLst/>
            <a:gdLst/>
            <a:ahLst/>
            <a:cxnLst/>
            <a:rect l="0" t="0" r="0" b="0"/>
            <a:pathLst>
              <a:path w="5855335" h="163195">
                <a:moveTo>
                  <a:pt x="5855017" y="0"/>
                </a:moveTo>
                <a:lnTo>
                  <a:pt x="0" y="0"/>
                </a:lnTo>
                <a:lnTo>
                  <a:pt x="0" y="162877"/>
                </a:lnTo>
                <a:lnTo>
                  <a:pt x="5855017" y="162877"/>
                </a:lnTo>
                <a:lnTo>
                  <a:pt x="5855017" y="0"/>
                </a:lnTo>
                <a:close/>
              </a:path>
            </a:pathLst>
          </a:custGeom>
          <a:solidFill>
            <a:srgbClr val="CCEDFF">
              <a:alpha val="50000"/>
            </a:srgbClr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4046220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4663440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5280659" y="5714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4046220" y="180022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4663440" y="180022"/>
            <a:ext cx="574675" cy="0"/>
          </a:xfrm>
          <a:custGeom>
            <a:avLst/>
            <a:gdLst/>
            <a:ahLst/>
            <a:cxnLst/>
            <a:rect l="0" t="0" r="0" b="0"/>
            <a:pathLst>
              <a:path w="574675">
                <a:moveTo>
                  <a:pt x="0" y="0"/>
                </a:moveTo>
                <a:lnTo>
                  <a:pt x="574357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5280659" y="157162"/>
            <a:ext cx="574675" cy="22860"/>
          </a:xfrm>
          <a:custGeom>
            <a:avLst/>
            <a:gdLst/>
            <a:ahLst/>
            <a:cxnLst/>
            <a:rect l="0" t="0" r="0" b="0"/>
            <a:pathLst>
              <a:path w="574675" h="22860">
                <a:moveTo>
                  <a:pt x="0" y="0"/>
                </a:moveTo>
                <a:lnTo>
                  <a:pt x="574357" y="0"/>
                </a:lnTo>
              </a:path>
              <a:path w="574675" h="22860">
                <a:moveTo>
                  <a:pt x="0" y="22860"/>
                </a:moveTo>
                <a:lnTo>
                  <a:pt x="574357" y="2286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2491422</xdr:colOff>
      <xdr:row>43</xdr:row>
      <xdr:rowOff>152331</xdr:rowOff>
    </xdr:from>
    <xdr:ext cx="3480435" cy="11430"/>
    <xdr:grpSp>
      <xdr:nvGrpSpPr>
        <xdr:cNvPr id="22" name="Group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2491422" y="7111931"/>
          <a:ext cx="3480435" cy="11430"/>
          <a:chOff x="0" y="0"/>
          <a:chExt cx="3480435" cy="11430"/>
        </a:xfrm>
      </xdr:grpSpPr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0" y="5714"/>
            <a:ext cx="1114425" cy="0"/>
          </a:xfrm>
          <a:custGeom>
            <a:avLst/>
            <a:gdLst/>
            <a:ahLst/>
            <a:cxnLst/>
            <a:rect l="0" t="0" r="0" b="0"/>
            <a:pathLst>
              <a:path w="1114425">
                <a:moveTo>
                  <a:pt x="0" y="0"/>
                </a:moveTo>
                <a:lnTo>
                  <a:pt x="1114425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157287" y="5714"/>
            <a:ext cx="1140460" cy="0"/>
          </a:xfrm>
          <a:custGeom>
            <a:avLst/>
            <a:gdLst/>
            <a:ahLst/>
            <a:cxnLst/>
            <a:rect l="0" t="0" r="0" b="0"/>
            <a:pathLst>
              <a:path w="1140460">
                <a:moveTo>
                  <a:pt x="0" y="0"/>
                </a:moveTo>
                <a:lnTo>
                  <a:pt x="1140142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2340292" y="5714"/>
            <a:ext cx="1140460" cy="0"/>
          </a:xfrm>
          <a:custGeom>
            <a:avLst/>
            <a:gdLst/>
            <a:ahLst/>
            <a:cxnLst/>
            <a:rect l="0" t="0" r="0" b="0"/>
            <a:pathLst>
              <a:path w="1140460">
                <a:moveTo>
                  <a:pt x="0" y="0"/>
                </a:moveTo>
                <a:lnTo>
                  <a:pt x="1140142" y="0"/>
                </a:lnTo>
              </a:path>
            </a:pathLst>
          </a:custGeom>
          <a:ln w="11430">
            <a:solidFill>
              <a:srgbClr val="000000"/>
            </a:solidFill>
          </a:ln>
        </xdr:spPr>
      </xdr:sp>
    </xdr:grpSp>
    <xdr:clientData/>
  </xdr:oneCellAnchor>
  <xdr:twoCellAnchor>
    <xdr:from>
      <xdr:col>10</xdr:col>
      <xdr:colOff>120650</xdr:colOff>
      <xdr:row>1</xdr:row>
      <xdr:rowOff>25400</xdr:rowOff>
    </xdr:from>
    <xdr:to>
      <xdr:col>16</xdr:col>
      <xdr:colOff>190500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903E5-CDC3-0A6F-476B-88825CDA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16</xdr:row>
      <xdr:rowOff>69851</xdr:rowOff>
    </xdr:from>
    <xdr:to>
      <xdr:col>16</xdr:col>
      <xdr:colOff>311150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18A43-9CAB-30AB-A73D-BB179876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32</xdr:row>
      <xdr:rowOff>244475</xdr:rowOff>
    </xdr:from>
    <xdr:to>
      <xdr:col>13</xdr:col>
      <xdr:colOff>260350</xdr:colOff>
      <xdr:row>48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2D009-380F-9FD9-CC76-0F6933A7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730884</xdr:colOff>
      <xdr:row>37</xdr:row>
      <xdr:rowOff>139065</xdr:rowOff>
    </xdr:from>
    <xdr:ext cx="5838190" cy="26606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0" y="0"/>
          <a:ext cx="5838190" cy="266065"/>
        </a:xfrm>
        <a:custGeom>
          <a:avLst/>
          <a:gdLst/>
          <a:ahLst/>
          <a:cxnLst/>
          <a:rect l="0" t="0" r="0" b="0"/>
          <a:pathLst>
            <a:path w="5838190" h="266065">
              <a:moveTo>
                <a:pt x="5837872" y="0"/>
              </a:moveTo>
              <a:lnTo>
                <a:pt x="0" y="0"/>
              </a:lnTo>
              <a:lnTo>
                <a:pt x="0" y="265747"/>
              </a:lnTo>
              <a:lnTo>
                <a:pt x="5837872" y="265747"/>
              </a:lnTo>
              <a:lnTo>
                <a:pt x="5837872" y="0"/>
              </a:lnTo>
              <a:close/>
            </a:path>
          </a:pathLst>
        </a:custGeom>
        <a:solidFill>
          <a:srgbClr val="CCED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B30" workbookViewId="0">
      <selection activeCell="G49" sqref="G49"/>
    </sheetView>
  </sheetViews>
  <sheetFormatPr defaultColWidth="9" defaultRowHeight="13" x14ac:dyDescent="0.3"/>
  <cols>
    <col min="1" max="1" width="64.796875" customWidth="1"/>
    <col min="2" max="2" width="16.796875" customWidth="1"/>
    <col min="3" max="3" width="13.59765625" customWidth="1"/>
    <col min="4" max="4" width="13.3984375" customWidth="1"/>
    <col min="5" max="5" width="3.59765625" customWidth="1"/>
    <col min="6" max="6" width="24.5" customWidth="1"/>
    <col min="7" max="7" width="20.19921875" bestFit="1" customWidth="1"/>
    <col min="8" max="8" width="9.69921875" bestFit="1" customWidth="1"/>
  </cols>
  <sheetData>
    <row r="1" spans="1:10" ht="15" customHeight="1" x14ac:dyDescent="0.3">
      <c r="A1" s="1"/>
      <c r="B1" s="2">
        <v>2023</v>
      </c>
      <c r="C1" s="3">
        <v>2022</v>
      </c>
      <c r="D1" s="3">
        <v>2021</v>
      </c>
    </row>
    <row r="2" spans="1:10" ht="15" customHeight="1" x14ac:dyDescent="0.3">
      <c r="A2" s="4" t="s">
        <v>0</v>
      </c>
      <c r="B2" s="5">
        <v>91471</v>
      </c>
      <c r="C2" s="6">
        <v>86392</v>
      </c>
      <c r="D2" s="6">
        <v>79474</v>
      </c>
      <c r="F2" s="168" t="s">
        <v>192</v>
      </c>
    </row>
    <row r="3" spans="1:10" ht="15" customHeight="1" x14ac:dyDescent="0.3">
      <c r="A3" s="7" t="s">
        <v>1</v>
      </c>
      <c r="B3" s="8">
        <v>41881</v>
      </c>
      <c r="C3" s="9">
        <v>40576</v>
      </c>
      <c r="D3" s="10">
        <v>37075</v>
      </c>
    </row>
    <row r="4" spans="1:10" ht="15" customHeight="1" x14ac:dyDescent="0.3">
      <c r="A4" s="11" t="s">
        <v>2</v>
      </c>
      <c r="B4" s="12">
        <v>49590</v>
      </c>
      <c r="C4" s="13">
        <v>45816</v>
      </c>
      <c r="D4" s="14">
        <v>42399</v>
      </c>
    </row>
    <row r="5" spans="1:10" ht="15" customHeight="1" x14ac:dyDescent="0.45">
      <c r="A5" s="7" t="s">
        <v>3</v>
      </c>
      <c r="B5" s="15">
        <v>36677</v>
      </c>
      <c r="C5" s="16">
        <v>34459</v>
      </c>
      <c r="D5" s="17">
        <v>31237</v>
      </c>
      <c r="F5" s="166" t="s">
        <v>166</v>
      </c>
      <c r="G5" s="166" t="s">
        <v>165</v>
      </c>
      <c r="H5" s="168">
        <v>2023</v>
      </c>
      <c r="I5" s="168">
        <v>2022</v>
      </c>
      <c r="J5" s="168">
        <v>2021</v>
      </c>
    </row>
    <row r="6" spans="1:10" ht="15" customHeight="1" x14ac:dyDescent="0.35">
      <c r="A6" s="11" t="s">
        <v>4</v>
      </c>
      <c r="B6" s="18" t="s">
        <v>5</v>
      </c>
      <c r="C6" s="19">
        <v>-3321</v>
      </c>
      <c r="D6" s="20" t="s">
        <v>6</v>
      </c>
      <c r="F6" s="167" t="s">
        <v>168</v>
      </c>
      <c r="G6" s="167" t="s">
        <v>167</v>
      </c>
      <c r="H6" s="170">
        <f>B13/'Balance Sheet'!B40</f>
        <v>0.49122712882974728</v>
      </c>
      <c r="I6" s="170">
        <f>C13/'Balance Sheet'!C40</f>
        <v>0.51977074046199268</v>
      </c>
      <c r="J6" s="170">
        <f>D13/16151</f>
        <v>0.47545043650547952</v>
      </c>
    </row>
    <row r="7" spans="1:10" ht="15" customHeight="1" x14ac:dyDescent="0.35">
      <c r="A7" s="7" t="s">
        <v>7</v>
      </c>
      <c r="B7" s="2">
        <v>927</v>
      </c>
      <c r="C7" s="9">
        <v>3166</v>
      </c>
      <c r="D7" s="21" t="s">
        <v>6</v>
      </c>
      <c r="F7" s="167" t="s">
        <v>170</v>
      </c>
      <c r="G7" s="167" t="s">
        <v>169</v>
      </c>
      <c r="H7" s="170">
        <f>B13/100495</f>
        <v>9.1099059654709186E-2</v>
      </c>
      <c r="I7" s="170">
        <f>C13/92187</f>
        <v>9.7389002787811735E-2</v>
      </c>
      <c r="J7" s="170">
        <f>D13/92377</f>
        <v>8.3126752330125467E-2</v>
      </c>
    </row>
    <row r="8" spans="1:10" ht="15" customHeight="1" x14ac:dyDescent="0.35">
      <c r="A8" s="4" t="s">
        <v>8</v>
      </c>
      <c r="B8" s="12">
        <v>11986</v>
      </c>
      <c r="C8" s="13">
        <v>11512</v>
      </c>
      <c r="D8" s="14">
        <v>11162</v>
      </c>
      <c r="F8" s="167" t="s">
        <v>172</v>
      </c>
      <c r="G8" s="167" t="s">
        <v>171</v>
      </c>
      <c r="H8" s="170">
        <f>B4/B2</f>
        <v>0.54213903860239854</v>
      </c>
      <c r="I8" s="170">
        <f>C4/C2</f>
        <v>0.5303268821187147</v>
      </c>
      <c r="J8" s="170">
        <f>D4/D2</f>
        <v>0.53349523114477693</v>
      </c>
    </row>
    <row r="9" spans="1:10" ht="15" customHeight="1" x14ac:dyDescent="0.35">
      <c r="A9" s="7" t="s">
        <v>9</v>
      </c>
      <c r="B9" s="22">
        <v>250</v>
      </c>
      <c r="C9" s="23">
        <v>132</v>
      </c>
      <c r="D9" s="23">
        <v>522</v>
      </c>
      <c r="F9" s="167" t="s">
        <v>174</v>
      </c>
      <c r="G9" s="167" t="s">
        <v>173</v>
      </c>
      <c r="H9" s="170">
        <f>B13/B2</f>
        <v>0.10008636617069891</v>
      </c>
      <c r="I9" s="170">
        <f>C13/C2</f>
        <v>0.1039216594129086</v>
      </c>
      <c r="J9" s="170">
        <f>D13/D2</f>
        <v>9.6622794876311743E-2</v>
      </c>
    </row>
    <row r="10" spans="1:10" ht="15" customHeight="1" x14ac:dyDescent="0.35">
      <c r="A10" s="11" t="s">
        <v>10</v>
      </c>
      <c r="B10" s="24">
        <v>-819</v>
      </c>
      <c r="C10" s="25">
        <v>-939</v>
      </c>
      <c r="D10" s="26">
        <v>-1863</v>
      </c>
      <c r="F10" s="167" t="s">
        <v>176</v>
      </c>
      <c r="G10" s="167" t="s">
        <v>175</v>
      </c>
      <c r="H10" s="170">
        <f>B2/100495</f>
        <v>0.91020448778546192</v>
      </c>
      <c r="I10" s="170">
        <f>C2/92187</f>
        <v>0.93713864210788944</v>
      </c>
      <c r="J10" s="170">
        <f>D2/92377</f>
        <v>0.86032237461705841</v>
      </c>
    </row>
    <row r="11" spans="1:10" ht="15" customHeight="1" x14ac:dyDescent="0.35">
      <c r="A11" s="7" t="s">
        <v>11</v>
      </c>
      <c r="B11" s="27">
        <v>11417</v>
      </c>
      <c r="C11" s="28">
        <v>10705</v>
      </c>
      <c r="D11" s="28">
        <v>9821</v>
      </c>
      <c r="F11" s="167" t="s">
        <v>178</v>
      </c>
      <c r="G11" s="167" t="s">
        <v>177</v>
      </c>
      <c r="H11" s="170">
        <f>B3/'Balance Sheet'!B10</f>
        <v>7.8517060367454068</v>
      </c>
      <c r="I11" s="170">
        <f>C3/'Balance Sheet'!C10</f>
        <v>7.7702029873611647</v>
      </c>
      <c r="J11" s="170">
        <f>D3/4347</f>
        <v>8.5288704853922237</v>
      </c>
    </row>
    <row r="12" spans="1:10" ht="15" customHeight="1" x14ac:dyDescent="0.3">
      <c r="A12" s="11" t="s">
        <v>12</v>
      </c>
      <c r="B12" s="29">
        <v>2262</v>
      </c>
      <c r="C12" s="30">
        <v>1727</v>
      </c>
      <c r="D12" s="30">
        <v>2142</v>
      </c>
    </row>
    <row r="13" spans="1:10" ht="15" customHeight="1" x14ac:dyDescent="0.3">
      <c r="A13" s="7" t="s">
        <v>13</v>
      </c>
      <c r="B13" s="27">
        <v>9155</v>
      </c>
      <c r="C13" s="28">
        <v>8978</v>
      </c>
      <c r="D13" s="28">
        <v>7679</v>
      </c>
    </row>
    <row r="14" spans="1:10" ht="15" customHeight="1" x14ac:dyDescent="0.3">
      <c r="A14" s="11" t="s">
        <v>14</v>
      </c>
      <c r="B14" s="31">
        <v>81</v>
      </c>
      <c r="C14" s="32">
        <v>68</v>
      </c>
      <c r="D14" s="32">
        <v>61</v>
      </c>
    </row>
    <row r="15" spans="1:10" ht="15" customHeight="1" x14ac:dyDescent="0.3">
      <c r="A15" s="33" t="s">
        <v>15</v>
      </c>
      <c r="B15" s="34" t="s">
        <v>16</v>
      </c>
      <c r="C15" s="35">
        <v>8910</v>
      </c>
      <c r="D15" s="35">
        <v>7618</v>
      </c>
    </row>
    <row r="16" spans="1:10" ht="15" customHeight="1" x14ac:dyDescent="0.3">
      <c r="A16" s="4" t="s">
        <v>17</v>
      </c>
      <c r="B16" s="36"/>
      <c r="C16" s="36"/>
      <c r="D16" s="36"/>
    </row>
    <row r="17" spans="1:10" ht="15" customHeight="1" x14ac:dyDescent="0.3">
      <c r="A17" s="37" t="s">
        <v>18</v>
      </c>
      <c r="B17" s="38">
        <v>6.59</v>
      </c>
      <c r="C17" s="39">
        <v>6.45</v>
      </c>
      <c r="D17" s="39">
        <v>5.51</v>
      </c>
    </row>
    <row r="18" spans="1:10" ht="15" customHeight="1" x14ac:dyDescent="0.3">
      <c r="A18" s="40" t="s">
        <v>19</v>
      </c>
      <c r="B18" s="41">
        <v>6.56</v>
      </c>
      <c r="C18" s="42">
        <v>6.42</v>
      </c>
      <c r="D18" s="42">
        <v>5.49</v>
      </c>
    </row>
    <row r="19" spans="1:10" ht="15" customHeight="1" x14ac:dyDescent="0.3">
      <c r="A19" s="7" t="s">
        <v>20</v>
      </c>
      <c r="B19" s="1"/>
      <c r="C19" s="1"/>
      <c r="D19" s="1"/>
    </row>
    <row r="20" spans="1:10" ht="15" customHeight="1" x14ac:dyDescent="0.3">
      <c r="A20" s="43" t="s">
        <v>21</v>
      </c>
      <c r="B20" s="44">
        <v>1376</v>
      </c>
      <c r="C20" s="45">
        <v>1380</v>
      </c>
      <c r="D20" s="45">
        <v>1382</v>
      </c>
    </row>
    <row r="21" spans="1:10" ht="23.5" customHeight="1" x14ac:dyDescent="0.3">
      <c r="A21" s="46" t="s">
        <v>22</v>
      </c>
      <c r="B21" s="47">
        <v>1383</v>
      </c>
      <c r="C21" s="9">
        <v>1387</v>
      </c>
      <c r="D21" s="9">
        <v>1389</v>
      </c>
    </row>
    <row r="22" spans="1:10" ht="15" customHeight="1" x14ac:dyDescent="0.3">
      <c r="A22" s="176" t="s">
        <v>23</v>
      </c>
      <c r="B22" s="176"/>
      <c r="C22" s="176"/>
      <c r="D22" s="176"/>
      <c r="E22" s="176"/>
    </row>
    <row r="26" spans="1:10" ht="17.5" x14ac:dyDescent="0.3">
      <c r="F26" s="168" t="s">
        <v>191</v>
      </c>
    </row>
    <row r="29" spans="1:10" ht="17.5" x14ac:dyDescent="0.3">
      <c r="G29" s="168" t="s">
        <v>165</v>
      </c>
      <c r="H29" s="168">
        <v>2023</v>
      </c>
      <c r="I29" s="168">
        <v>2022</v>
      </c>
      <c r="J29" s="168">
        <v>2021</v>
      </c>
    </row>
    <row r="30" spans="1:10" ht="14" x14ac:dyDescent="0.3">
      <c r="G30" s="246" t="s">
        <v>167</v>
      </c>
      <c r="H30" s="247">
        <v>0.38948326055312954</v>
      </c>
      <c r="I30" s="247">
        <v>0.37059552389065281</v>
      </c>
      <c r="J30" s="247">
        <v>0.39436846339501208</v>
      </c>
    </row>
    <row r="31" spans="1:10" ht="14" x14ac:dyDescent="0.3">
      <c r="G31" s="246" t="s">
        <v>169</v>
      </c>
      <c r="H31" s="247">
        <v>0.10954627800579307</v>
      </c>
      <c r="I31" s="247">
        <v>0.10317691320893028</v>
      </c>
      <c r="J31" s="247">
        <v>0.10390656463954893</v>
      </c>
    </row>
    <row r="32" spans="1:10" ht="14" x14ac:dyDescent="0.3">
      <c r="G32" s="246" t="s">
        <v>171</v>
      </c>
      <c r="H32" s="247">
        <v>0.5952266468505486</v>
      </c>
      <c r="I32" s="247">
        <v>0.58143428518277374</v>
      </c>
      <c r="J32" s="247">
        <v>0.60271633682576642</v>
      </c>
    </row>
    <row r="33" spans="2:10" ht="14" x14ac:dyDescent="0.3">
      <c r="G33" s="246" t="s">
        <v>173</v>
      </c>
      <c r="H33" s="247">
        <v>0.23392490274074398</v>
      </c>
      <c r="I33" s="247">
        <v>0.2225606920286485</v>
      </c>
      <c r="J33" s="247">
        <v>0.25362824990298799</v>
      </c>
    </row>
    <row r="34" spans="2:10" ht="14" x14ac:dyDescent="0.3">
      <c r="G34" s="246" t="s">
        <v>175</v>
      </c>
      <c r="H34" s="247">
        <v>0.46829677696693039</v>
      </c>
      <c r="I34" s="247">
        <v>0.46359000894753294</v>
      </c>
      <c r="J34" s="247">
        <v>0.40968056468194247</v>
      </c>
    </row>
    <row r="35" spans="2:10" ht="14" x14ac:dyDescent="0.3">
      <c r="G35" s="246" t="s">
        <v>177</v>
      </c>
      <c r="H35" s="247">
        <v>4.1862567811934897</v>
      </c>
      <c r="I35" s="247">
        <v>4.2523033309709426</v>
      </c>
      <c r="J35" s="247">
        <v>4.4982425307557117</v>
      </c>
    </row>
    <row r="36" spans="2:10" x14ac:dyDescent="0.3">
      <c r="B36" s="76"/>
    </row>
    <row r="37" spans="2:10" x14ac:dyDescent="0.3">
      <c r="B37" s="76"/>
    </row>
    <row r="38" spans="2:10" x14ac:dyDescent="0.3">
      <c r="B38" s="248"/>
    </row>
  </sheetData>
  <mergeCells count="1">
    <mergeCell ref="A22:E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H11" sqref="H11"/>
    </sheetView>
  </sheetViews>
  <sheetFormatPr defaultColWidth="9" defaultRowHeight="13" x14ac:dyDescent="0.3"/>
  <cols>
    <col min="1" max="1" width="57.3984375" customWidth="1"/>
    <col min="2" max="2" width="18.19921875" customWidth="1"/>
    <col min="3" max="4" width="17.19921875" customWidth="1"/>
    <col min="5" max="5" width="2.59765625" customWidth="1"/>
  </cols>
  <sheetData>
    <row r="1" spans="1:5" ht="15" customHeight="1" x14ac:dyDescent="0.3">
      <c r="A1" s="48" t="s">
        <v>13</v>
      </c>
      <c r="B1" s="49">
        <v>9155</v>
      </c>
      <c r="C1" s="6">
        <v>8978</v>
      </c>
      <c r="D1" s="6">
        <v>7679</v>
      </c>
    </row>
    <row r="2" spans="1:5" ht="15" customHeight="1" x14ac:dyDescent="0.3">
      <c r="A2" s="50" t="s">
        <v>24</v>
      </c>
      <c r="B2" s="1"/>
      <c r="C2" s="1"/>
      <c r="D2" s="1"/>
    </row>
    <row r="3" spans="1:5" ht="15" customHeight="1" x14ac:dyDescent="0.3">
      <c r="A3" s="11" t="s">
        <v>25</v>
      </c>
      <c r="B3" s="51">
        <v>-307</v>
      </c>
      <c r="C3" s="52">
        <v>-643</v>
      </c>
      <c r="D3" s="52">
        <v>-369</v>
      </c>
    </row>
    <row r="4" spans="1:5" ht="15" customHeight="1" x14ac:dyDescent="0.3">
      <c r="A4" s="7" t="s">
        <v>26</v>
      </c>
      <c r="B4" s="53">
        <v>-32</v>
      </c>
      <c r="C4" s="54">
        <v>-158</v>
      </c>
      <c r="D4" s="23">
        <v>155</v>
      </c>
    </row>
    <row r="5" spans="1:5" ht="15" customHeight="1" x14ac:dyDescent="0.3">
      <c r="A5" s="11" t="s">
        <v>27</v>
      </c>
      <c r="B5" s="51">
        <v>-358</v>
      </c>
      <c r="C5" s="55">
        <v>389</v>
      </c>
      <c r="D5" s="55">
        <v>770</v>
      </c>
    </row>
    <row r="6" spans="1:5" ht="25" customHeight="1" x14ac:dyDescent="0.3">
      <c r="A6" s="7" t="s">
        <v>28</v>
      </c>
      <c r="B6" s="2">
        <v>465</v>
      </c>
      <c r="C6" s="56">
        <v>4</v>
      </c>
      <c r="D6" s="56">
        <v>22</v>
      </c>
    </row>
    <row r="7" spans="1:5" ht="15" customHeight="1" x14ac:dyDescent="0.3">
      <c r="A7" s="57"/>
      <c r="B7" s="58">
        <v>-232</v>
      </c>
      <c r="C7" s="59">
        <v>-408</v>
      </c>
      <c r="D7" s="60">
        <v>578</v>
      </c>
    </row>
    <row r="8" spans="1:5" ht="15" customHeight="1" x14ac:dyDescent="0.3">
      <c r="A8" s="50" t="s">
        <v>29</v>
      </c>
      <c r="B8" s="27">
        <v>8923</v>
      </c>
      <c r="C8" s="28">
        <v>8570</v>
      </c>
      <c r="D8" s="28">
        <v>8257</v>
      </c>
    </row>
    <row r="9" spans="1:5" ht="25" customHeight="1" x14ac:dyDescent="0.3">
      <c r="A9" s="48" t="s">
        <v>30</v>
      </c>
      <c r="B9" s="61">
        <v>81</v>
      </c>
      <c r="C9" s="32">
        <v>64</v>
      </c>
      <c r="D9" s="32">
        <v>61</v>
      </c>
    </row>
    <row r="10" spans="1:5" ht="15" customHeight="1" x14ac:dyDescent="0.3">
      <c r="A10" s="62" t="s">
        <v>31</v>
      </c>
      <c r="B10" s="63" t="s">
        <v>32</v>
      </c>
      <c r="C10" s="64">
        <v>8506</v>
      </c>
      <c r="D10" s="65">
        <v>8196</v>
      </c>
    </row>
    <row r="11" spans="1:5" ht="15" customHeight="1" x14ac:dyDescent="0.3">
      <c r="A11" s="176" t="s">
        <v>23</v>
      </c>
      <c r="B11" s="176"/>
      <c r="C11" s="176"/>
      <c r="D11" s="176"/>
      <c r="E11" s="176"/>
    </row>
    <row r="12" spans="1:5" ht="3" customHeight="1" x14ac:dyDescent="0.3"/>
    <row r="13" spans="1:5" ht="2" customHeight="1" x14ac:dyDescent="0.3"/>
  </sheetData>
  <mergeCells count="1">
    <mergeCell ref="A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workbookViewId="0">
      <selection activeCell="G11" sqref="G11:H11"/>
    </sheetView>
  </sheetViews>
  <sheetFormatPr defaultColWidth="9" defaultRowHeight="13" x14ac:dyDescent="0.3"/>
  <cols>
    <col min="1" max="1" width="72.796875" customWidth="1"/>
    <col min="2" max="2" width="2.59765625" customWidth="1"/>
    <col min="3" max="3" width="9.59765625" customWidth="1"/>
    <col min="4" max="4" width="1.3984375" customWidth="1"/>
    <col min="5" max="5" width="9.796875" customWidth="1"/>
    <col min="6" max="6" width="0.796875" customWidth="1"/>
    <col min="7" max="7" width="10" customWidth="1"/>
    <col min="8" max="8" width="1.796875" customWidth="1"/>
    <col min="9" max="9" width="3.59765625" customWidth="1"/>
  </cols>
  <sheetData>
    <row r="1" spans="1:8" ht="14.25" customHeight="1" x14ac:dyDescent="0.3">
      <c r="A1" s="177" t="s">
        <v>33</v>
      </c>
      <c r="B1" s="177"/>
      <c r="C1" s="178"/>
      <c r="D1" s="178"/>
      <c r="E1" s="178"/>
      <c r="F1" s="178"/>
      <c r="G1" s="178"/>
      <c r="H1" s="178"/>
    </row>
    <row r="2" spans="1:8" ht="14.25" customHeight="1" x14ac:dyDescent="0.3">
      <c r="A2" s="179" t="s">
        <v>34</v>
      </c>
      <c r="B2" s="179"/>
      <c r="C2" s="180">
        <v>9155</v>
      </c>
      <c r="D2" s="180"/>
      <c r="E2" s="181">
        <v>8978</v>
      </c>
      <c r="F2" s="181"/>
      <c r="G2" s="182">
        <v>7679</v>
      </c>
      <c r="H2" s="182"/>
    </row>
    <row r="3" spans="1:8" ht="14.25" customHeight="1" x14ac:dyDescent="0.3">
      <c r="A3" s="183" t="s">
        <v>35</v>
      </c>
      <c r="B3" s="183"/>
      <c r="C3" s="184">
        <v>2948</v>
      </c>
      <c r="D3" s="184"/>
      <c r="E3" s="185">
        <v>2763</v>
      </c>
      <c r="F3" s="185"/>
      <c r="G3" s="186">
        <v>2710</v>
      </c>
      <c r="H3" s="186"/>
    </row>
    <row r="4" spans="1:8" ht="14.25" customHeight="1" x14ac:dyDescent="0.3">
      <c r="A4" s="179" t="s">
        <v>36</v>
      </c>
      <c r="B4" s="179"/>
      <c r="C4" s="187" t="s">
        <v>37</v>
      </c>
      <c r="D4" s="187"/>
      <c r="E4" s="188">
        <v>-3321</v>
      </c>
      <c r="F4" s="188"/>
      <c r="G4" s="187" t="s">
        <v>37</v>
      </c>
      <c r="H4" s="187"/>
    </row>
    <row r="5" spans="1:8" ht="14.25" customHeight="1" x14ac:dyDescent="0.3">
      <c r="A5" s="183" t="s">
        <v>38</v>
      </c>
      <c r="B5" s="183"/>
      <c r="C5" s="184">
        <v>1230</v>
      </c>
      <c r="D5" s="184"/>
      <c r="E5" s="185">
        <v>3618</v>
      </c>
      <c r="F5" s="185"/>
      <c r="G5" s="189" t="s">
        <v>37</v>
      </c>
      <c r="H5" s="189"/>
    </row>
    <row r="6" spans="1:8" ht="14.25" customHeight="1" x14ac:dyDescent="0.3">
      <c r="A6" s="179" t="s">
        <v>39</v>
      </c>
      <c r="B6" s="179"/>
      <c r="C6" s="190">
        <v>136</v>
      </c>
      <c r="D6" s="190"/>
      <c r="E6" s="191" t="s">
        <v>37</v>
      </c>
      <c r="F6" s="191"/>
      <c r="G6" s="187" t="s">
        <v>37</v>
      </c>
      <c r="H6" s="187"/>
    </row>
    <row r="7" spans="1:8" ht="14.25" customHeight="1" x14ac:dyDescent="0.3">
      <c r="A7" s="183" t="s">
        <v>40</v>
      </c>
      <c r="B7" s="183"/>
      <c r="C7" s="192">
        <v>570</v>
      </c>
      <c r="D7" s="192"/>
      <c r="E7" s="193">
        <v>517</v>
      </c>
      <c r="F7" s="193"/>
      <c r="G7" s="194">
        <v>505</v>
      </c>
      <c r="H7" s="194"/>
    </row>
    <row r="8" spans="1:8" ht="14.25" customHeight="1" x14ac:dyDescent="0.3">
      <c r="A8" s="179" t="s">
        <v>41</v>
      </c>
      <c r="B8" s="179"/>
      <c r="C8" s="190">
        <v>380</v>
      </c>
      <c r="D8" s="190"/>
      <c r="E8" s="195">
        <v>343</v>
      </c>
      <c r="F8" s="195"/>
      <c r="G8" s="196">
        <v>301</v>
      </c>
      <c r="H8" s="196"/>
    </row>
    <row r="9" spans="1:8" ht="14.25" customHeight="1" x14ac:dyDescent="0.3">
      <c r="A9" s="183" t="s">
        <v>42</v>
      </c>
      <c r="B9" s="183"/>
      <c r="C9" s="192">
        <v>445</v>
      </c>
      <c r="D9" s="192"/>
      <c r="E9" s="193">
        <v>411</v>
      </c>
      <c r="F9" s="193"/>
      <c r="G9" s="194">
        <v>247</v>
      </c>
      <c r="H9" s="194"/>
    </row>
    <row r="10" spans="1:8" ht="14.25" customHeight="1" x14ac:dyDescent="0.3">
      <c r="A10" s="179" t="s">
        <v>43</v>
      </c>
      <c r="B10" s="179"/>
      <c r="C10" s="197">
        <v>-434</v>
      </c>
      <c r="D10" s="197"/>
      <c r="E10" s="198">
        <v>-224</v>
      </c>
      <c r="F10" s="198"/>
      <c r="G10" s="198">
        <v>-256</v>
      </c>
      <c r="H10" s="198"/>
    </row>
    <row r="11" spans="1:8" ht="14.25" customHeight="1" x14ac:dyDescent="0.3">
      <c r="A11" s="183" t="s">
        <v>44</v>
      </c>
      <c r="B11" s="183"/>
      <c r="C11" s="192">
        <v>41</v>
      </c>
      <c r="D11" s="192"/>
      <c r="E11" s="193">
        <v>80</v>
      </c>
      <c r="F11" s="193"/>
      <c r="G11" s="199">
        <v>-4</v>
      </c>
      <c r="H11" s="199"/>
    </row>
    <row r="12" spans="1:8" ht="14.25" customHeight="1" x14ac:dyDescent="0.3">
      <c r="A12" s="179" t="s">
        <v>45</v>
      </c>
      <c r="B12" s="179"/>
      <c r="C12" s="197">
        <v>-41</v>
      </c>
      <c r="D12" s="197"/>
      <c r="E12" s="198">
        <v>-46</v>
      </c>
      <c r="F12" s="198"/>
      <c r="G12" s="198">
        <v>-176</v>
      </c>
      <c r="H12" s="198"/>
    </row>
    <row r="13" spans="1:8" ht="14.25" customHeight="1" x14ac:dyDescent="0.3">
      <c r="A13" s="183" t="s">
        <v>46</v>
      </c>
      <c r="B13" s="183"/>
      <c r="C13" s="192">
        <v>150</v>
      </c>
      <c r="D13" s="192"/>
      <c r="E13" s="193">
        <v>419</v>
      </c>
      <c r="F13" s="193"/>
      <c r="G13" s="194">
        <v>123</v>
      </c>
      <c r="H13" s="194"/>
    </row>
    <row r="14" spans="1:8" ht="14.25" customHeight="1" x14ac:dyDescent="0.3">
      <c r="A14" s="179" t="s">
        <v>47</v>
      </c>
      <c r="B14" s="179"/>
      <c r="C14" s="197">
        <v>-410</v>
      </c>
      <c r="D14" s="197"/>
      <c r="E14" s="198">
        <v>-384</v>
      </c>
      <c r="F14" s="198"/>
      <c r="G14" s="198">
        <v>-785</v>
      </c>
      <c r="H14" s="198"/>
    </row>
    <row r="15" spans="1:8" ht="14.25" customHeight="1" x14ac:dyDescent="0.3">
      <c r="A15" s="183" t="s">
        <v>48</v>
      </c>
      <c r="B15" s="183"/>
      <c r="C15" s="200">
        <v>-271</v>
      </c>
      <c r="D15" s="200"/>
      <c r="E15" s="199">
        <v>-873</v>
      </c>
      <c r="F15" s="199"/>
      <c r="G15" s="194">
        <v>298</v>
      </c>
      <c r="H15" s="194"/>
    </row>
    <row r="16" spans="1:8" ht="14.25" customHeight="1" x14ac:dyDescent="0.3">
      <c r="A16" s="179" t="s">
        <v>49</v>
      </c>
      <c r="B16" s="179"/>
      <c r="C16" s="187" t="s">
        <v>37</v>
      </c>
      <c r="D16" s="187"/>
      <c r="E16" s="195">
        <v>86</v>
      </c>
      <c r="F16" s="195"/>
      <c r="G16" s="196">
        <v>190</v>
      </c>
      <c r="H16" s="196"/>
    </row>
    <row r="17" spans="1:8" ht="14.25" customHeight="1" x14ac:dyDescent="0.3">
      <c r="A17" s="183" t="s">
        <v>50</v>
      </c>
      <c r="B17" s="183"/>
      <c r="C17" s="200">
        <v>-309</v>
      </c>
      <c r="D17" s="200"/>
      <c r="E17" s="199">
        <v>-309</v>
      </c>
      <c r="F17" s="199"/>
      <c r="G17" s="199">
        <v>-309</v>
      </c>
      <c r="H17" s="199"/>
    </row>
    <row r="18" spans="1:8" ht="14.25" customHeight="1" x14ac:dyDescent="0.3">
      <c r="A18" s="179" t="s">
        <v>51</v>
      </c>
      <c r="B18" s="179"/>
      <c r="C18" s="201"/>
      <c r="D18" s="201"/>
      <c r="E18" s="201"/>
      <c r="F18" s="201"/>
      <c r="G18" s="201"/>
      <c r="H18" s="201"/>
    </row>
    <row r="19" spans="1:8" ht="14.25" customHeight="1" x14ac:dyDescent="0.3">
      <c r="A19" s="202" t="s">
        <v>52</v>
      </c>
      <c r="B19" s="202"/>
      <c r="C19" s="200">
        <v>-793</v>
      </c>
      <c r="D19" s="200"/>
      <c r="E19" s="203">
        <v>-1763</v>
      </c>
      <c r="F19" s="203"/>
      <c r="G19" s="199">
        <v>-651</v>
      </c>
      <c r="H19" s="199"/>
    </row>
    <row r="20" spans="1:8" ht="14.25" customHeight="1" x14ac:dyDescent="0.3">
      <c r="A20" s="204" t="s">
        <v>53</v>
      </c>
      <c r="B20" s="204"/>
      <c r="C20" s="197">
        <v>-261</v>
      </c>
      <c r="D20" s="197"/>
      <c r="E20" s="188">
        <v>-1142</v>
      </c>
      <c r="F20" s="188"/>
      <c r="G20" s="198">
        <v>-582</v>
      </c>
      <c r="H20" s="198"/>
    </row>
    <row r="21" spans="1:8" ht="14.25" customHeight="1" x14ac:dyDescent="0.3">
      <c r="A21" s="202" t="s">
        <v>54</v>
      </c>
      <c r="B21" s="202"/>
      <c r="C21" s="200">
        <v>-13</v>
      </c>
      <c r="D21" s="200"/>
      <c r="E21" s="193">
        <v>118</v>
      </c>
      <c r="F21" s="193"/>
      <c r="G21" s="194">
        <v>159</v>
      </c>
      <c r="H21" s="194"/>
    </row>
    <row r="22" spans="1:8" ht="14.25" customHeight="1" x14ac:dyDescent="0.3">
      <c r="A22" s="204" t="s">
        <v>55</v>
      </c>
      <c r="B22" s="204"/>
      <c r="C22" s="190">
        <v>420</v>
      </c>
      <c r="D22" s="190"/>
      <c r="E22" s="205">
        <v>1842</v>
      </c>
      <c r="F22" s="205"/>
      <c r="G22" s="206">
        <v>1762</v>
      </c>
      <c r="H22" s="206"/>
    </row>
    <row r="23" spans="1:8" ht="14.25" customHeight="1" x14ac:dyDescent="0.3">
      <c r="A23" s="202" t="s">
        <v>56</v>
      </c>
      <c r="B23" s="202"/>
      <c r="C23" s="192">
        <v>310</v>
      </c>
      <c r="D23" s="192"/>
      <c r="E23" s="193">
        <v>57</v>
      </c>
      <c r="F23" s="193"/>
      <c r="G23" s="194">
        <v>30</v>
      </c>
      <c r="H23" s="194"/>
    </row>
    <row r="24" spans="1:8" ht="14.25" customHeight="1" x14ac:dyDescent="0.3">
      <c r="A24" s="179" t="s">
        <v>57</v>
      </c>
      <c r="B24" s="179"/>
      <c r="C24" s="207">
        <v>189</v>
      </c>
      <c r="D24" s="207"/>
      <c r="E24" s="208">
        <v>-359</v>
      </c>
      <c r="F24" s="208"/>
      <c r="G24" s="209">
        <v>375</v>
      </c>
      <c r="H24" s="209"/>
    </row>
    <row r="25" spans="1:8" ht="14.25" customHeight="1" x14ac:dyDescent="0.3">
      <c r="A25" s="177" t="s">
        <v>58</v>
      </c>
      <c r="B25" s="177"/>
      <c r="C25" s="210">
        <v>13442</v>
      </c>
      <c r="D25" s="210"/>
      <c r="E25" s="211">
        <v>10811</v>
      </c>
      <c r="F25" s="211"/>
      <c r="G25" s="212">
        <v>11616</v>
      </c>
      <c r="H25" s="212"/>
    </row>
    <row r="26" spans="1:8" ht="12.75" customHeight="1" x14ac:dyDescent="0.3">
      <c r="A26" s="201"/>
      <c r="B26" s="201"/>
      <c r="C26" s="213"/>
      <c r="D26" s="213"/>
      <c r="E26" s="213"/>
      <c r="F26" s="213"/>
      <c r="G26" s="213"/>
      <c r="H26" s="213"/>
    </row>
    <row r="27" spans="1:8" ht="14.25" customHeight="1" x14ac:dyDescent="0.3">
      <c r="A27" s="177" t="s">
        <v>59</v>
      </c>
      <c r="B27" s="177"/>
      <c r="C27" s="214"/>
      <c r="D27" s="214"/>
      <c r="E27" s="214"/>
      <c r="F27" s="214"/>
      <c r="G27" s="214"/>
      <c r="H27" s="214"/>
    </row>
    <row r="28" spans="1:8" ht="14.25" customHeight="1" x14ac:dyDescent="0.3">
      <c r="A28" s="179" t="s">
        <v>60</v>
      </c>
      <c r="B28" s="179"/>
      <c r="C28" s="215">
        <v>-5518</v>
      </c>
      <c r="D28" s="215"/>
      <c r="E28" s="188">
        <v>-5207</v>
      </c>
      <c r="F28" s="188"/>
      <c r="G28" s="188">
        <v>-4625</v>
      </c>
      <c r="H28" s="188"/>
    </row>
    <row r="29" spans="1:8" ht="14.25" customHeight="1" x14ac:dyDescent="0.3">
      <c r="A29" s="183" t="s">
        <v>61</v>
      </c>
      <c r="B29" s="183"/>
      <c r="C29" s="192">
        <v>198</v>
      </c>
      <c r="D29" s="192"/>
      <c r="E29" s="193">
        <v>251</v>
      </c>
      <c r="F29" s="193"/>
      <c r="G29" s="194">
        <v>166</v>
      </c>
      <c r="H29" s="194"/>
    </row>
    <row r="30" spans="1:8" ht="14.25" customHeight="1" x14ac:dyDescent="0.3">
      <c r="A30" s="179" t="s">
        <v>62</v>
      </c>
      <c r="B30" s="179"/>
      <c r="C30" s="179"/>
      <c r="D30" s="179"/>
      <c r="E30" s="179"/>
      <c r="F30" s="179"/>
      <c r="G30" s="179"/>
      <c r="H30" s="179"/>
    </row>
    <row r="31" spans="1:8" ht="14.25" customHeight="1" x14ac:dyDescent="0.3">
      <c r="A31" s="204" t="s">
        <v>63</v>
      </c>
      <c r="B31" s="204"/>
      <c r="C31" s="197">
        <v>-314</v>
      </c>
      <c r="D31" s="197"/>
      <c r="E31" s="198">
        <v>-873</v>
      </c>
      <c r="F31" s="198"/>
      <c r="G31" s="198">
        <v>-61</v>
      </c>
      <c r="H31" s="198"/>
    </row>
    <row r="32" spans="1:8" ht="14.25" customHeight="1" x14ac:dyDescent="0.3">
      <c r="A32" s="183" t="s">
        <v>64</v>
      </c>
      <c r="B32" s="183"/>
      <c r="C32" s="189" t="s">
        <v>37</v>
      </c>
      <c r="D32" s="189"/>
      <c r="E32" s="185">
        <v>3456</v>
      </c>
      <c r="F32" s="185"/>
      <c r="G32" s="189" t="s">
        <v>37</v>
      </c>
      <c r="H32" s="189"/>
    </row>
    <row r="33" spans="1:8" ht="14.25" customHeight="1" x14ac:dyDescent="0.3">
      <c r="A33" s="179" t="s">
        <v>65</v>
      </c>
      <c r="B33" s="179"/>
      <c r="C33" s="216"/>
      <c r="D33" s="216"/>
      <c r="E33" s="216"/>
      <c r="F33" s="216"/>
      <c r="G33" s="216"/>
      <c r="H33" s="216"/>
    </row>
    <row r="34" spans="1:8" ht="14.25" customHeight="1" x14ac:dyDescent="0.3">
      <c r="A34" s="204" t="s">
        <v>66</v>
      </c>
      <c r="B34" s="204"/>
      <c r="C34" s="190">
        <v>75</v>
      </c>
      <c r="D34" s="190"/>
      <c r="E34" s="195">
        <v>49</v>
      </c>
      <c r="F34" s="195"/>
      <c r="G34" s="196">
        <v>169</v>
      </c>
      <c r="H34" s="196"/>
    </row>
    <row r="35" spans="1:8" ht="14.25" customHeight="1" x14ac:dyDescent="0.3">
      <c r="A35" s="183" t="s">
        <v>67</v>
      </c>
      <c r="B35" s="183"/>
      <c r="C35" s="214"/>
      <c r="D35" s="214"/>
      <c r="E35" s="214"/>
      <c r="F35" s="214"/>
      <c r="G35" s="214"/>
      <c r="H35" s="214"/>
    </row>
    <row r="36" spans="1:8" ht="14.25" customHeight="1" x14ac:dyDescent="0.3">
      <c r="A36" s="204" t="s">
        <v>68</v>
      </c>
      <c r="B36" s="204"/>
      <c r="C36" s="197">
        <v>-555</v>
      </c>
      <c r="D36" s="197"/>
      <c r="E36" s="198">
        <v>-291</v>
      </c>
      <c r="F36" s="198"/>
      <c r="G36" s="217" t="s">
        <v>69</v>
      </c>
      <c r="H36" s="217"/>
    </row>
    <row r="37" spans="1:8" ht="14.25" customHeight="1" x14ac:dyDescent="0.3">
      <c r="A37" s="202" t="s">
        <v>70</v>
      </c>
      <c r="B37" s="202"/>
      <c r="C37" s="192">
        <v>556</v>
      </c>
      <c r="D37" s="192"/>
      <c r="E37" s="193">
        <v>150</v>
      </c>
      <c r="F37" s="193"/>
      <c r="G37" s="186">
        <v>1135</v>
      </c>
      <c r="H37" s="186"/>
    </row>
    <row r="38" spans="1:8" ht="14.25" customHeight="1" x14ac:dyDescent="0.3">
      <c r="A38" s="204" t="s">
        <v>71</v>
      </c>
      <c r="B38" s="204"/>
      <c r="C38" s="190">
        <v>12</v>
      </c>
      <c r="D38" s="190"/>
      <c r="E38" s="218" t="s">
        <v>69</v>
      </c>
      <c r="F38" s="218"/>
      <c r="G38" s="217" t="s">
        <v>69</v>
      </c>
      <c r="H38" s="217"/>
    </row>
    <row r="39" spans="1:8" ht="14.25" customHeight="1" x14ac:dyDescent="0.3">
      <c r="A39" s="202" t="s">
        <v>72</v>
      </c>
      <c r="B39" s="202"/>
      <c r="C39" s="192">
        <v>3</v>
      </c>
      <c r="D39" s="192"/>
      <c r="E39" s="193">
        <v>24</v>
      </c>
      <c r="F39" s="193"/>
      <c r="G39" s="199">
        <v>-58</v>
      </c>
      <c r="H39" s="199"/>
    </row>
    <row r="40" spans="1:8" ht="14.25" customHeight="1" x14ac:dyDescent="0.3">
      <c r="A40" s="179" t="s">
        <v>73</v>
      </c>
      <c r="B40" s="179"/>
      <c r="C40" s="207">
        <v>48</v>
      </c>
      <c r="D40" s="207"/>
      <c r="E40" s="219">
        <v>11</v>
      </c>
      <c r="F40" s="219"/>
      <c r="G40" s="209">
        <v>5</v>
      </c>
      <c r="H40" s="209"/>
    </row>
    <row r="41" spans="1:8" ht="14.25" customHeight="1" x14ac:dyDescent="0.3">
      <c r="A41" s="177" t="s">
        <v>74</v>
      </c>
      <c r="B41" s="177"/>
      <c r="C41" s="220">
        <v>-5495</v>
      </c>
      <c r="D41" s="220"/>
      <c r="E41" s="221">
        <v>-2430</v>
      </c>
      <c r="F41" s="221"/>
      <c r="G41" s="221">
        <v>-3269</v>
      </c>
      <c r="H41" s="221"/>
    </row>
    <row r="42" spans="1:8" ht="9.25" customHeight="1" x14ac:dyDescent="0.3">
      <c r="A42" s="222"/>
      <c r="B42" s="222"/>
      <c r="C42" s="223"/>
      <c r="D42" s="223"/>
      <c r="E42" s="223"/>
      <c r="F42" s="223"/>
      <c r="G42" s="223"/>
      <c r="H42" s="223"/>
    </row>
    <row r="43" spans="1:8" ht="11.75" customHeight="1" x14ac:dyDescent="0.3">
      <c r="A43" s="224" t="s">
        <v>75</v>
      </c>
      <c r="B43" s="224"/>
      <c r="C43" s="213"/>
      <c r="D43" s="213"/>
      <c r="E43" s="213"/>
      <c r="F43" s="213"/>
      <c r="G43" s="213"/>
      <c r="H43" s="213"/>
    </row>
    <row r="44" spans="1:8" ht="14.25" customHeight="1" x14ac:dyDescent="0.3">
      <c r="A44" s="73" t="s">
        <v>76</v>
      </c>
      <c r="B44" s="178"/>
      <c r="C44" s="178"/>
      <c r="D44" s="178"/>
      <c r="E44" s="178"/>
      <c r="F44" s="178"/>
      <c r="G44" s="178"/>
    </row>
    <row r="45" spans="1:8" ht="14.25" customHeight="1" x14ac:dyDescent="0.3">
      <c r="A45" s="74" t="s">
        <v>77</v>
      </c>
      <c r="B45" s="225">
        <v>5482</v>
      </c>
      <c r="C45" s="225"/>
      <c r="D45" s="182">
        <v>3377</v>
      </c>
      <c r="E45" s="182"/>
      <c r="F45" s="181">
        <v>4122</v>
      </c>
      <c r="G45" s="181"/>
    </row>
    <row r="46" spans="1:8" ht="14.25" customHeight="1" x14ac:dyDescent="0.3">
      <c r="A46" s="75" t="s">
        <v>78</v>
      </c>
      <c r="B46" s="226">
        <v>-3005</v>
      </c>
      <c r="C46" s="226"/>
      <c r="D46" s="203">
        <v>-2458</v>
      </c>
      <c r="E46" s="203"/>
      <c r="F46" s="203">
        <v>-3455</v>
      </c>
      <c r="G46" s="203"/>
    </row>
    <row r="47" spans="1:8" ht="14.25" customHeight="1" x14ac:dyDescent="0.3">
      <c r="A47" s="74" t="s">
        <v>79</v>
      </c>
      <c r="B47" s="187" t="s">
        <v>37</v>
      </c>
      <c r="C47" s="187"/>
      <c r="D47" s="188">
        <v>-1716</v>
      </c>
      <c r="E47" s="188"/>
      <c r="F47" s="188">
        <v>-4844</v>
      </c>
      <c r="G47" s="188"/>
    </row>
    <row r="48" spans="1:8" ht="14.25" customHeight="1" x14ac:dyDescent="0.3">
      <c r="A48" s="75" t="s">
        <v>80</v>
      </c>
      <c r="B48" s="214"/>
      <c r="C48" s="214"/>
      <c r="D48" s="214"/>
      <c r="E48" s="214"/>
      <c r="F48" s="214"/>
      <c r="G48" s="214"/>
    </row>
    <row r="49" spans="1:9" ht="14.25" customHeight="1" x14ac:dyDescent="0.3">
      <c r="A49" s="67" t="s">
        <v>81</v>
      </c>
      <c r="B49" s="227">
        <v>5428</v>
      </c>
      <c r="C49" s="227"/>
      <c r="D49" s="206">
        <v>1969</v>
      </c>
      <c r="E49" s="206"/>
      <c r="F49" s="195">
        <v>8</v>
      </c>
      <c r="G49" s="195"/>
    </row>
    <row r="50" spans="1:9" ht="14.25" customHeight="1" x14ac:dyDescent="0.3">
      <c r="A50" s="68" t="s">
        <v>82</v>
      </c>
      <c r="B50" s="226">
        <v>-3106</v>
      </c>
      <c r="C50" s="226"/>
      <c r="D50" s="203">
        <v>-1951</v>
      </c>
      <c r="E50" s="203"/>
      <c r="F50" s="199">
        <v>-397</v>
      </c>
      <c r="G50" s="199"/>
    </row>
    <row r="51" spans="1:9" ht="14.25" customHeight="1" x14ac:dyDescent="0.3">
      <c r="A51" s="67" t="s">
        <v>72</v>
      </c>
      <c r="B51" s="197">
        <v>-29</v>
      </c>
      <c r="C51" s="197"/>
      <c r="D51" s="198">
        <v>-31</v>
      </c>
      <c r="E51" s="198"/>
      <c r="F51" s="195">
        <v>434</v>
      </c>
      <c r="G51" s="195"/>
    </row>
    <row r="52" spans="1:9" ht="14.25" customHeight="1" x14ac:dyDescent="0.3">
      <c r="A52" s="75" t="s">
        <v>83</v>
      </c>
      <c r="B52" s="189" t="s">
        <v>37</v>
      </c>
      <c r="C52" s="189"/>
      <c r="D52" s="228" t="s">
        <v>69</v>
      </c>
      <c r="E52" s="228"/>
      <c r="F52" s="199">
        <v>-773</v>
      </c>
      <c r="G52" s="199"/>
    </row>
    <row r="53" spans="1:9" ht="14.25" customHeight="1" x14ac:dyDescent="0.3">
      <c r="A53" s="74" t="s">
        <v>84</v>
      </c>
      <c r="B53" s="215">
        <v>-6682</v>
      </c>
      <c r="C53" s="215"/>
      <c r="D53" s="188">
        <v>-6172</v>
      </c>
      <c r="E53" s="188"/>
      <c r="F53" s="188">
        <v>-5815</v>
      </c>
      <c r="G53" s="188"/>
    </row>
    <row r="54" spans="1:9" ht="14.25" customHeight="1" x14ac:dyDescent="0.3">
      <c r="A54" s="75" t="s">
        <v>85</v>
      </c>
      <c r="B54" s="226">
        <v>-1000</v>
      </c>
      <c r="C54" s="226"/>
      <c r="D54" s="203">
        <v>-1500</v>
      </c>
      <c r="E54" s="203"/>
      <c r="F54" s="199">
        <v>-106</v>
      </c>
      <c r="G54" s="199"/>
    </row>
    <row r="55" spans="1:9" ht="14.25" customHeight="1" x14ac:dyDescent="0.3">
      <c r="A55" s="74" t="s">
        <v>86</v>
      </c>
      <c r="B55" s="190">
        <v>116</v>
      </c>
      <c r="C55" s="190"/>
      <c r="D55" s="196">
        <v>138</v>
      </c>
      <c r="E55" s="196"/>
      <c r="F55" s="195">
        <v>185</v>
      </c>
      <c r="G55" s="195"/>
    </row>
    <row r="56" spans="1:9" ht="23.5" customHeight="1" x14ac:dyDescent="0.3">
      <c r="A56" s="75" t="s">
        <v>87</v>
      </c>
      <c r="B56" s="200">
        <v>-140</v>
      </c>
      <c r="C56" s="200"/>
      <c r="D56" s="199">
        <v>-107</v>
      </c>
      <c r="E56" s="199"/>
      <c r="F56" s="199">
        <v>-92</v>
      </c>
      <c r="G56" s="199"/>
    </row>
    <row r="57" spans="1:9" ht="14.25" customHeight="1" x14ac:dyDescent="0.3">
      <c r="A57" s="74" t="s">
        <v>88</v>
      </c>
      <c r="B57" s="229">
        <v>-73</v>
      </c>
      <c r="C57" s="229"/>
      <c r="D57" s="208">
        <v>-72</v>
      </c>
      <c r="E57" s="208"/>
      <c r="F57" s="208">
        <v>-47</v>
      </c>
      <c r="G57" s="208"/>
    </row>
    <row r="58" spans="1:9" ht="14.25" customHeight="1" x14ac:dyDescent="0.3">
      <c r="A58" s="73" t="s">
        <v>89</v>
      </c>
      <c r="B58" s="220">
        <v>-3009</v>
      </c>
      <c r="C58" s="220"/>
      <c r="D58" s="221">
        <v>-8523</v>
      </c>
      <c r="E58" s="221"/>
      <c r="F58" s="221">
        <v>-10780</v>
      </c>
      <c r="G58" s="221"/>
    </row>
    <row r="59" spans="1:9" ht="33.75" customHeight="1" x14ac:dyDescent="0.3">
      <c r="A59" s="76" t="s">
        <v>90</v>
      </c>
      <c r="B59" s="232">
        <v>-277</v>
      </c>
      <c r="C59" s="232"/>
      <c r="D59" s="233">
        <v>-465</v>
      </c>
      <c r="E59" s="233"/>
      <c r="F59" s="233">
        <v>-114</v>
      </c>
      <c r="G59" s="233"/>
    </row>
    <row r="60" spans="1:9" ht="14.25" customHeight="1" x14ac:dyDescent="0.3">
      <c r="A60" s="66" t="s">
        <v>91</v>
      </c>
      <c r="B60" s="234">
        <v>4661</v>
      </c>
      <c r="C60" s="234"/>
      <c r="D60" s="199">
        <v>-607</v>
      </c>
      <c r="E60" s="199"/>
      <c r="F60" s="203">
        <v>-2547</v>
      </c>
      <c r="G60" s="203"/>
    </row>
    <row r="61" spans="1:9" ht="14.25" customHeight="1" x14ac:dyDescent="0.3">
      <c r="A61" s="77" t="s">
        <v>92</v>
      </c>
      <c r="B61" s="227">
        <v>5100</v>
      </c>
      <c r="C61" s="227"/>
      <c r="D61" s="206">
        <v>5707</v>
      </c>
      <c r="E61" s="206"/>
      <c r="F61" s="205">
        <v>8254</v>
      </c>
      <c r="G61" s="205"/>
    </row>
    <row r="62" spans="1:9" ht="22" customHeight="1" x14ac:dyDescent="0.3">
      <c r="A62" s="230" t="s">
        <v>93</v>
      </c>
      <c r="B62" s="230"/>
      <c r="C62" s="230"/>
      <c r="D62" s="230"/>
      <c r="E62" s="230"/>
      <c r="F62" s="230"/>
      <c r="G62" s="230"/>
    </row>
    <row r="63" spans="1:9" ht="11.25" customHeight="1" x14ac:dyDescent="0.3">
      <c r="A63" s="231" t="s">
        <v>94</v>
      </c>
      <c r="B63" s="231"/>
      <c r="C63" s="231"/>
      <c r="D63" s="231"/>
      <c r="E63" s="231"/>
      <c r="F63" s="231"/>
      <c r="G63" s="231"/>
      <c r="H63" s="231"/>
      <c r="I63" s="231"/>
    </row>
    <row r="64" spans="1:9" ht="25" customHeight="1" x14ac:dyDescent="0.3"/>
  </sheetData>
  <mergeCells count="223">
    <mergeCell ref="B61:C61"/>
    <mergeCell ref="D61:E61"/>
    <mergeCell ref="F61:G61"/>
    <mergeCell ref="A62:G62"/>
    <mergeCell ref="A63:I63"/>
    <mergeCell ref="B58:C58"/>
    <mergeCell ref="D58:E58"/>
    <mergeCell ref="F58:G58"/>
    <mergeCell ref="B59:C59"/>
    <mergeCell ref="D59:E59"/>
    <mergeCell ref="F59:G59"/>
    <mergeCell ref="B60:C60"/>
    <mergeCell ref="D60:E60"/>
    <mergeCell ref="F60:G60"/>
    <mergeCell ref="B55:C55"/>
    <mergeCell ref="D55:E55"/>
    <mergeCell ref="F55:G55"/>
    <mergeCell ref="B56:C56"/>
    <mergeCell ref="D56:E56"/>
    <mergeCell ref="F56:G56"/>
    <mergeCell ref="B57:C57"/>
    <mergeCell ref="D57:E57"/>
    <mergeCell ref="F57:G57"/>
    <mergeCell ref="B52:C52"/>
    <mergeCell ref="D52:E52"/>
    <mergeCell ref="F52:G52"/>
    <mergeCell ref="B53:C53"/>
    <mergeCell ref="D53:E53"/>
    <mergeCell ref="F53:G53"/>
    <mergeCell ref="B54:C54"/>
    <mergeCell ref="D54:E54"/>
    <mergeCell ref="F54:G54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A43:B43"/>
    <mergeCell ref="C43:D43"/>
    <mergeCell ref="E43:F43"/>
    <mergeCell ref="G43:H43"/>
    <mergeCell ref="B44:C44"/>
    <mergeCell ref="D44:E44"/>
    <mergeCell ref="F44:G44"/>
    <mergeCell ref="B45:C45"/>
    <mergeCell ref="D45:E45"/>
    <mergeCell ref="F45:G45"/>
    <mergeCell ref="A40:B40"/>
    <mergeCell ref="C40:D40"/>
    <mergeCell ref="E40:F40"/>
    <mergeCell ref="G40:H40"/>
    <mergeCell ref="A41:B41"/>
    <mergeCell ref="C41:D41"/>
    <mergeCell ref="E41:F41"/>
    <mergeCell ref="G41:H41"/>
    <mergeCell ref="A42:B42"/>
    <mergeCell ref="C42:D42"/>
    <mergeCell ref="E42:F42"/>
    <mergeCell ref="G42:H42"/>
    <mergeCell ref="A37:B37"/>
    <mergeCell ref="C37:D37"/>
    <mergeCell ref="E37:F37"/>
    <mergeCell ref="G37:H37"/>
    <mergeCell ref="A38:B38"/>
    <mergeCell ref="C38:D38"/>
    <mergeCell ref="E38:F38"/>
    <mergeCell ref="G38:H38"/>
    <mergeCell ref="A39:B39"/>
    <mergeCell ref="C39:D39"/>
    <mergeCell ref="E39:F39"/>
    <mergeCell ref="G39:H39"/>
    <mergeCell ref="A34:B34"/>
    <mergeCell ref="C34:D34"/>
    <mergeCell ref="E34:F34"/>
    <mergeCell ref="G34:H34"/>
    <mergeCell ref="A35:B35"/>
    <mergeCell ref="C35:D35"/>
    <mergeCell ref="E35:F35"/>
    <mergeCell ref="G35:H35"/>
    <mergeCell ref="A36:B36"/>
    <mergeCell ref="C36:D36"/>
    <mergeCell ref="E36:F36"/>
    <mergeCell ref="G36:H36"/>
    <mergeCell ref="A31:B31"/>
    <mergeCell ref="C31:D31"/>
    <mergeCell ref="E31:F31"/>
    <mergeCell ref="G31:H31"/>
    <mergeCell ref="A32:B32"/>
    <mergeCell ref="C32:D32"/>
    <mergeCell ref="E32:F32"/>
    <mergeCell ref="G32:H32"/>
    <mergeCell ref="A33:B33"/>
    <mergeCell ref="C33:D33"/>
    <mergeCell ref="E33:F33"/>
    <mergeCell ref="G33:H33"/>
    <mergeCell ref="A28:B28"/>
    <mergeCell ref="C28:D28"/>
    <mergeCell ref="E28:F28"/>
    <mergeCell ref="G28:H28"/>
    <mergeCell ref="A29:B29"/>
    <mergeCell ref="C29:D29"/>
    <mergeCell ref="E29:F29"/>
    <mergeCell ref="G29:H29"/>
    <mergeCell ref="A30:H30"/>
    <mergeCell ref="A25:B25"/>
    <mergeCell ref="C25:D25"/>
    <mergeCell ref="E25:F25"/>
    <mergeCell ref="G25:H25"/>
    <mergeCell ref="A26:B26"/>
    <mergeCell ref="C26:D26"/>
    <mergeCell ref="E26:F26"/>
    <mergeCell ref="G26:H26"/>
    <mergeCell ref="A27:B27"/>
    <mergeCell ref="C27:D27"/>
    <mergeCell ref="E27:F27"/>
    <mergeCell ref="G27:H27"/>
    <mergeCell ref="A22:B22"/>
    <mergeCell ref="C22:D22"/>
    <mergeCell ref="E22:F22"/>
    <mergeCell ref="G22:H22"/>
    <mergeCell ref="A23:B23"/>
    <mergeCell ref="C23:D23"/>
    <mergeCell ref="E23:F23"/>
    <mergeCell ref="G23:H23"/>
    <mergeCell ref="A24:B24"/>
    <mergeCell ref="C24:D24"/>
    <mergeCell ref="E24:F24"/>
    <mergeCell ref="G24:H24"/>
    <mergeCell ref="A19:B19"/>
    <mergeCell ref="C19:D19"/>
    <mergeCell ref="E19:F19"/>
    <mergeCell ref="G19:H19"/>
    <mergeCell ref="A20:B20"/>
    <mergeCell ref="C20:D20"/>
    <mergeCell ref="E20:F20"/>
    <mergeCell ref="G20:H20"/>
    <mergeCell ref="A21:B21"/>
    <mergeCell ref="C21:D21"/>
    <mergeCell ref="E21:F21"/>
    <mergeCell ref="G21:H21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0:B10"/>
    <mergeCell ref="C10:D10"/>
    <mergeCell ref="E10:F10"/>
    <mergeCell ref="G10:H10"/>
    <mergeCell ref="A11:B11"/>
    <mergeCell ref="C11:D11"/>
    <mergeCell ref="E11:F11"/>
    <mergeCell ref="G11:H11"/>
    <mergeCell ref="A12:B12"/>
    <mergeCell ref="C12:D12"/>
    <mergeCell ref="E12:F12"/>
    <mergeCell ref="G12:H12"/>
    <mergeCell ref="A7:B7"/>
    <mergeCell ref="C7:D7"/>
    <mergeCell ref="E7:F7"/>
    <mergeCell ref="G7:H7"/>
    <mergeCell ref="A8:B8"/>
    <mergeCell ref="C8:D8"/>
    <mergeCell ref="E8:F8"/>
    <mergeCell ref="G8:H8"/>
    <mergeCell ref="A9:B9"/>
    <mergeCell ref="C9:D9"/>
    <mergeCell ref="E9:F9"/>
    <mergeCell ref="G9:H9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1:B1"/>
    <mergeCell ref="C1:H1"/>
    <mergeCell ref="A2:B2"/>
    <mergeCell ref="C2:D2"/>
    <mergeCell ref="E2:F2"/>
    <mergeCell ref="G2:H2"/>
    <mergeCell ref="A3:B3"/>
    <mergeCell ref="C3:D3"/>
    <mergeCell ref="E3:F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topLeftCell="B4" workbookViewId="0">
      <selection activeCell="I29" sqref="I29"/>
    </sheetView>
  </sheetViews>
  <sheetFormatPr defaultColWidth="9" defaultRowHeight="13" x14ac:dyDescent="0.3"/>
  <cols>
    <col min="1" max="1" width="79.3984375" customWidth="1"/>
    <col min="2" max="2" width="16.3984375" customWidth="1"/>
    <col min="3" max="3" width="11.59765625" customWidth="1"/>
    <col min="4" max="4" width="5.59765625" customWidth="1"/>
    <col min="6" max="6" width="24.3984375" customWidth="1"/>
    <col min="7" max="7" width="19.3984375" bestFit="1" customWidth="1"/>
    <col min="8" max="9" width="11.09765625" bestFit="1" customWidth="1"/>
  </cols>
  <sheetData>
    <row r="1" spans="1:10" ht="12.75" customHeight="1" x14ac:dyDescent="0.3">
      <c r="A1" s="235" t="s">
        <v>95</v>
      </c>
      <c r="B1" s="235"/>
      <c r="C1" s="235"/>
    </row>
    <row r="2" spans="1:10" ht="12.75" customHeight="1" x14ac:dyDescent="0.3">
      <c r="A2" s="79" t="s">
        <v>96</v>
      </c>
      <c r="B2" s="201"/>
      <c r="C2" s="201"/>
    </row>
    <row r="3" spans="1:10" ht="12.75" customHeight="1" x14ac:dyDescent="0.3">
      <c r="A3" s="80" t="s">
        <v>97</v>
      </c>
      <c r="B3" s="81">
        <v>9711</v>
      </c>
      <c r="C3" s="82">
        <v>4954</v>
      </c>
      <c r="F3" s="168" t="s">
        <v>192</v>
      </c>
      <c r="G3" s="171"/>
      <c r="H3" s="171"/>
      <c r="I3" s="171"/>
      <c r="J3" s="171"/>
    </row>
    <row r="4" spans="1:10" ht="12.75" customHeight="1" x14ac:dyDescent="0.3">
      <c r="A4" s="83" t="s">
        <v>98</v>
      </c>
      <c r="B4" s="84">
        <v>292</v>
      </c>
      <c r="C4" s="85">
        <v>394</v>
      </c>
      <c r="G4" s="171"/>
      <c r="H4" s="171"/>
      <c r="I4" s="171"/>
      <c r="J4" s="171"/>
    </row>
    <row r="5" spans="1:10" ht="12.75" customHeight="1" x14ac:dyDescent="0.45">
      <c r="A5" s="80" t="s">
        <v>99</v>
      </c>
      <c r="B5" s="86">
        <v>10815</v>
      </c>
      <c r="C5" s="87">
        <v>10163</v>
      </c>
      <c r="F5" s="166" t="s">
        <v>190</v>
      </c>
      <c r="G5" s="172" t="s">
        <v>165</v>
      </c>
      <c r="H5" s="174">
        <v>2023</v>
      </c>
      <c r="I5" s="174">
        <v>2022</v>
      </c>
      <c r="J5" s="171"/>
    </row>
    <row r="6" spans="1:10" ht="12.75" customHeight="1" x14ac:dyDescent="0.35">
      <c r="A6" s="83" t="s">
        <v>100</v>
      </c>
      <c r="B6" s="1"/>
      <c r="C6" s="1"/>
      <c r="F6" s="167" t="s">
        <v>181</v>
      </c>
      <c r="G6" s="173" t="s">
        <v>180</v>
      </c>
      <c r="H6" s="175">
        <f>B12/B26</f>
        <v>0.85158150851581504</v>
      </c>
      <c r="I6" s="175">
        <f>C12/C26</f>
        <v>0.80414411050961354</v>
      </c>
      <c r="J6" s="171"/>
    </row>
    <row r="7" spans="1:10" ht="12.75" customHeight="1" x14ac:dyDescent="0.35">
      <c r="A7" s="88" t="s">
        <v>101</v>
      </c>
      <c r="B7" s="86">
        <v>2388</v>
      </c>
      <c r="C7" s="87">
        <v>2366</v>
      </c>
      <c r="F7" s="167" t="s">
        <v>183</v>
      </c>
      <c r="G7" s="173" t="s">
        <v>182</v>
      </c>
      <c r="H7" s="175">
        <f>(B12-B10)/B26</f>
        <v>0.68303472683034727</v>
      </c>
      <c r="I7" s="175">
        <f>(C12-C10)/C26</f>
        <v>0.60918424491319767</v>
      </c>
      <c r="J7" s="171"/>
    </row>
    <row r="8" spans="1:10" ht="12.75" customHeight="1" x14ac:dyDescent="0.35">
      <c r="A8" s="89" t="s">
        <v>102</v>
      </c>
      <c r="B8" s="84">
        <v>104</v>
      </c>
      <c r="C8" s="85">
        <v>114</v>
      </c>
      <c r="F8" s="167" t="s">
        <v>185</v>
      </c>
      <c r="G8" s="173" t="s">
        <v>184</v>
      </c>
      <c r="H8" s="175">
        <f>B30/B40</f>
        <v>4.3922305092021245</v>
      </c>
      <c r="I8" s="175">
        <f>C30/C40</f>
        <v>4.3370578359289063</v>
      </c>
      <c r="J8" s="171"/>
    </row>
    <row r="9" spans="1:10" ht="12.75" customHeight="1" x14ac:dyDescent="0.35">
      <c r="A9" s="88" t="s">
        <v>103</v>
      </c>
      <c r="B9" s="90">
        <v>2842</v>
      </c>
      <c r="C9" s="91">
        <v>2742</v>
      </c>
      <c r="F9" s="167" t="s">
        <v>187</v>
      </c>
      <c r="G9" s="173" t="s">
        <v>186</v>
      </c>
      <c r="H9" s="175">
        <f>B30/100495</f>
        <v>0.81454798746206281</v>
      </c>
      <c r="I9" s="175">
        <f>C30/92187</f>
        <v>0.81263084816731213</v>
      </c>
      <c r="J9" s="171"/>
    </row>
    <row r="10" spans="1:10" ht="12.75" customHeight="1" x14ac:dyDescent="0.35">
      <c r="A10" s="1"/>
      <c r="B10" s="92">
        <v>5334</v>
      </c>
      <c r="C10" s="93">
        <v>5222</v>
      </c>
      <c r="F10" s="167" t="s">
        <v>189</v>
      </c>
      <c r="G10" s="173" t="s">
        <v>188</v>
      </c>
      <c r="H10" s="175">
        <f>B30/100495</f>
        <v>0.81454798746206281</v>
      </c>
      <c r="I10" s="175">
        <f>C30/92187</f>
        <v>0.81263084816731213</v>
      </c>
      <c r="J10" s="171"/>
    </row>
    <row r="11" spans="1:10" ht="12.75" customHeight="1" x14ac:dyDescent="0.3">
      <c r="A11" s="80" t="s">
        <v>104</v>
      </c>
      <c r="B11" s="94">
        <v>798</v>
      </c>
      <c r="C11" s="95">
        <v>806</v>
      </c>
      <c r="G11" s="171"/>
      <c r="H11" s="171"/>
      <c r="I11" s="171"/>
      <c r="J11" s="171"/>
    </row>
    <row r="12" spans="1:10" ht="12.75" customHeight="1" x14ac:dyDescent="0.3">
      <c r="A12" s="96" t="s">
        <v>105</v>
      </c>
      <c r="B12" s="92">
        <v>26950</v>
      </c>
      <c r="C12" s="93">
        <v>21539</v>
      </c>
    </row>
    <row r="13" spans="1:10" ht="12.75" customHeight="1" x14ac:dyDescent="0.3">
      <c r="A13" s="78" t="s">
        <v>106</v>
      </c>
      <c r="B13" s="86">
        <v>27039</v>
      </c>
      <c r="C13" s="87">
        <v>24291</v>
      </c>
    </row>
    <row r="14" spans="1:10" ht="12.75" customHeight="1" x14ac:dyDescent="0.3">
      <c r="A14" s="79" t="s">
        <v>107</v>
      </c>
      <c r="B14" s="97">
        <v>1199</v>
      </c>
      <c r="C14" s="98">
        <v>1277</v>
      </c>
    </row>
    <row r="15" spans="1:10" ht="12.75" customHeight="1" x14ac:dyDescent="0.3">
      <c r="A15" s="78" t="s">
        <v>108</v>
      </c>
      <c r="B15" s="86">
        <v>17728</v>
      </c>
      <c r="C15" s="87">
        <v>18202</v>
      </c>
    </row>
    <row r="16" spans="1:10" ht="12.75" customHeight="1" x14ac:dyDescent="0.3">
      <c r="A16" s="79" t="s">
        <v>109</v>
      </c>
      <c r="B16" s="97">
        <v>13730</v>
      </c>
      <c r="C16" s="98">
        <v>14309</v>
      </c>
    </row>
    <row r="17" spans="1:10" ht="12.75" customHeight="1" x14ac:dyDescent="0.3">
      <c r="A17" s="78" t="s">
        <v>110</v>
      </c>
      <c r="B17" s="86">
        <v>2714</v>
      </c>
      <c r="C17" s="87">
        <v>3073</v>
      </c>
    </row>
    <row r="18" spans="1:10" ht="12.75" customHeight="1" x14ac:dyDescent="0.3">
      <c r="A18" s="79" t="s">
        <v>111</v>
      </c>
      <c r="B18" s="97">
        <v>4474</v>
      </c>
      <c r="C18" s="98">
        <v>4204</v>
      </c>
      <c r="F18" s="168" t="s">
        <v>191</v>
      </c>
      <c r="G18" s="239"/>
      <c r="H18" s="239"/>
      <c r="I18" s="239"/>
      <c r="J18" s="239"/>
    </row>
    <row r="19" spans="1:10" ht="12.75" customHeight="1" x14ac:dyDescent="0.3">
      <c r="A19" s="78" t="s">
        <v>112</v>
      </c>
      <c r="B19" s="90">
        <v>6661</v>
      </c>
      <c r="C19" s="91">
        <v>5292</v>
      </c>
      <c r="F19" s="171"/>
      <c r="G19" s="240"/>
      <c r="H19" s="240"/>
      <c r="I19" s="240"/>
      <c r="J19" s="240"/>
    </row>
    <row r="20" spans="1:10" ht="12.75" customHeight="1" x14ac:dyDescent="0.3">
      <c r="A20" s="99" t="s">
        <v>113</v>
      </c>
      <c r="B20" s="169" t="s">
        <v>179</v>
      </c>
      <c r="C20" s="100">
        <v>92187</v>
      </c>
      <c r="F20" s="171"/>
      <c r="G20" s="243" t="s">
        <v>165</v>
      </c>
      <c r="H20" s="244">
        <v>2023</v>
      </c>
      <c r="I20" s="244">
        <v>2022</v>
      </c>
      <c r="J20" s="240"/>
    </row>
    <row r="21" spans="1:10" ht="12.75" customHeight="1" x14ac:dyDescent="0.3">
      <c r="A21" s="57"/>
      <c r="B21" s="57"/>
      <c r="C21" s="36"/>
      <c r="F21" s="171"/>
      <c r="G21" s="245" t="s">
        <v>180</v>
      </c>
      <c r="H21" s="175">
        <v>1.1341054685842773</v>
      </c>
      <c r="I21" s="175">
        <v>1.1453559115798013</v>
      </c>
      <c r="J21" s="240"/>
    </row>
    <row r="22" spans="1:10" ht="12.75" customHeight="1" x14ac:dyDescent="0.3">
      <c r="A22" s="79" t="s">
        <v>115</v>
      </c>
      <c r="B22" s="1"/>
      <c r="C22" s="1"/>
      <c r="F22" s="171"/>
      <c r="G22" s="245" t="s">
        <v>182</v>
      </c>
      <c r="H22" s="175">
        <v>0.94641720758559245</v>
      </c>
      <c r="I22" s="175">
        <v>0.93074427093895762</v>
      </c>
      <c r="J22" s="240"/>
    </row>
    <row r="23" spans="1:10" ht="12.75" customHeight="1" x14ac:dyDescent="0.3">
      <c r="A23" s="78" t="s">
        <v>116</v>
      </c>
      <c r="B23" s="57"/>
      <c r="C23" s="57"/>
      <c r="F23" s="171"/>
      <c r="G23" s="245" t="s">
        <v>184</v>
      </c>
      <c r="H23" s="175">
        <v>2.5554221251819507</v>
      </c>
      <c r="I23" s="175">
        <v>2.5918454270889799</v>
      </c>
      <c r="J23" s="240"/>
    </row>
    <row r="24" spans="1:10" ht="12.75" customHeight="1" x14ac:dyDescent="0.3">
      <c r="A24" s="83" t="s">
        <v>117</v>
      </c>
      <c r="B24" s="101">
        <v>6510</v>
      </c>
      <c r="C24" s="102">
        <v>3414</v>
      </c>
      <c r="F24" s="171"/>
      <c r="G24" s="245" t="s">
        <v>186</v>
      </c>
      <c r="H24" s="175">
        <v>0.71873944505286425</v>
      </c>
      <c r="I24" s="175">
        <v>0.72159158285092118</v>
      </c>
      <c r="J24" s="240"/>
    </row>
    <row r="25" spans="1:10" ht="12.75" customHeight="1" x14ac:dyDescent="0.3">
      <c r="A25" s="80" t="s">
        <v>118</v>
      </c>
      <c r="B25" s="90">
        <v>25137</v>
      </c>
      <c r="C25" s="91">
        <v>23371</v>
      </c>
      <c r="F25" s="171"/>
      <c r="G25" s="245" t="s">
        <v>188</v>
      </c>
      <c r="H25" s="175">
        <v>0.71873944505286425</v>
      </c>
      <c r="I25" s="175">
        <v>0.72159158285092118</v>
      </c>
      <c r="J25" s="240"/>
    </row>
    <row r="26" spans="1:10" ht="12.75" customHeight="1" x14ac:dyDescent="0.3">
      <c r="A26" s="96" t="s">
        <v>119</v>
      </c>
      <c r="B26" s="92">
        <v>31647</v>
      </c>
      <c r="C26" s="93">
        <v>26785</v>
      </c>
      <c r="F26" s="171"/>
      <c r="G26" s="241"/>
      <c r="H26" s="242"/>
      <c r="I26" s="242"/>
      <c r="J26" s="240"/>
    </row>
    <row r="27" spans="1:10" ht="12.75" customHeight="1" x14ac:dyDescent="0.3">
      <c r="A27" s="78" t="s">
        <v>120</v>
      </c>
      <c r="B27" s="86">
        <v>37595</v>
      </c>
      <c r="C27" s="87">
        <v>35657</v>
      </c>
      <c r="G27" s="239"/>
      <c r="H27" s="239"/>
      <c r="I27" s="239"/>
      <c r="J27" s="239"/>
    </row>
    <row r="28" spans="1:10" ht="12.75" customHeight="1" x14ac:dyDescent="0.3">
      <c r="A28" s="79" t="s">
        <v>111</v>
      </c>
      <c r="B28" s="97">
        <v>3895</v>
      </c>
      <c r="C28" s="98">
        <v>4133</v>
      </c>
    </row>
    <row r="29" spans="1:10" ht="12.75" customHeight="1" x14ac:dyDescent="0.3">
      <c r="A29" s="78" t="s">
        <v>121</v>
      </c>
      <c r="B29" s="90">
        <v>8721</v>
      </c>
      <c r="C29" s="91">
        <v>8339</v>
      </c>
    </row>
    <row r="30" spans="1:10" ht="12.75" customHeight="1" x14ac:dyDescent="0.3">
      <c r="A30" s="96" t="s">
        <v>122</v>
      </c>
      <c r="B30" s="92">
        <v>81858</v>
      </c>
      <c r="C30" s="93">
        <v>74914</v>
      </c>
    </row>
    <row r="31" spans="1:10" ht="12.75" customHeight="1" x14ac:dyDescent="0.3">
      <c r="A31" s="236" t="s">
        <v>123</v>
      </c>
      <c r="B31" s="236"/>
      <c r="C31" s="236"/>
    </row>
    <row r="32" spans="1:10" ht="12.75" customHeight="1" x14ac:dyDescent="0.3">
      <c r="A32" s="79" t="s">
        <v>124</v>
      </c>
      <c r="B32" s="1"/>
      <c r="C32" s="1"/>
    </row>
    <row r="33" spans="1:4" ht="25.5" customHeight="1" x14ac:dyDescent="0.3">
      <c r="A33" s="104" t="s">
        <v>125</v>
      </c>
      <c r="B33" s="105" t="s">
        <v>126</v>
      </c>
      <c r="C33" s="106">
        <v>23</v>
      </c>
    </row>
    <row r="34" spans="1:4" ht="12.75" customHeight="1" x14ac:dyDescent="0.3">
      <c r="A34" s="83" t="s">
        <v>127</v>
      </c>
      <c r="B34" s="97">
        <v>4261</v>
      </c>
      <c r="C34" s="98">
        <v>4134</v>
      </c>
    </row>
    <row r="35" spans="1:4" ht="12.75" customHeight="1" x14ac:dyDescent="0.3">
      <c r="A35" s="80" t="s">
        <v>128</v>
      </c>
      <c r="B35" s="86">
        <v>70035</v>
      </c>
      <c r="C35" s="87">
        <v>67800</v>
      </c>
    </row>
    <row r="36" spans="1:4" ht="12.75" customHeight="1" x14ac:dyDescent="0.3">
      <c r="A36" s="83" t="s">
        <v>129</v>
      </c>
      <c r="B36" s="107">
        <v>-15534</v>
      </c>
      <c r="C36" s="108">
        <v>-15302</v>
      </c>
    </row>
    <row r="37" spans="1:4" ht="12.75" customHeight="1" x14ac:dyDescent="0.3">
      <c r="A37" s="80" t="s">
        <v>130</v>
      </c>
      <c r="B37" s="109">
        <v>-40282</v>
      </c>
      <c r="C37" s="110">
        <v>-39506</v>
      </c>
    </row>
    <row r="38" spans="1:4" ht="12.75" customHeight="1" x14ac:dyDescent="0.3">
      <c r="A38" s="96" t="s">
        <v>131</v>
      </c>
      <c r="B38" s="92">
        <v>18503</v>
      </c>
      <c r="C38" s="93">
        <v>17149</v>
      </c>
    </row>
    <row r="39" spans="1:4" ht="12.75" customHeight="1" x14ac:dyDescent="0.3">
      <c r="A39" s="103" t="s">
        <v>132</v>
      </c>
      <c r="B39" s="94">
        <v>134</v>
      </c>
      <c r="C39" s="95">
        <v>124</v>
      </c>
    </row>
    <row r="40" spans="1:4" ht="12.75" customHeight="1" x14ac:dyDescent="0.3">
      <c r="A40" s="96" t="s">
        <v>133</v>
      </c>
      <c r="B40" s="111">
        <v>18637</v>
      </c>
      <c r="C40" s="112">
        <v>17273</v>
      </c>
    </row>
    <row r="41" spans="1:4" ht="12.75" customHeight="1" x14ac:dyDescent="0.3">
      <c r="A41" s="113" t="s">
        <v>134</v>
      </c>
      <c r="B41" s="114" t="s">
        <v>114</v>
      </c>
      <c r="C41" s="115">
        <v>92187</v>
      </c>
    </row>
    <row r="42" spans="1:4" ht="10" customHeight="1" x14ac:dyDescent="0.3">
      <c r="A42" s="71"/>
      <c r="B42" s="71"/>
      <c r="C42" s="72"/>
    </row>
    <row r="43" spans="1:4" ht="12.75" customHeight="1" x14ac:dyDescent="0.3">
      <c r="A43" s="237" t="s">
        <v>135</v>
      </c>
      <c r="B43" s="237"/>
      <c r="C43" s="237"/>
      <c r="D43" s="237"/>
    </row>
    <row r="44" spans="1:4" ht="25.5" customHeight="1" x14ac:dyDescent="0.3">
      <c r="A44" s="238" t="s">
        <v>136</v>
      </c>
      <c r="B44" s="238"/>
      <c r="C44" s="238"/>
      <c r="D44" s="238"/>
    </row>
  </sheetData>
  <mergeCells count="5">
    <mergeCell ref="A1:C1"/>
    <mergeCell ref="B2:C2"/>
    <mergeCell ref="A31:C31"/>
    <mergeCell ref="A43:D43"/>
    <mergeCell ref="A44:D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workbookViewId="0">
      <selection activeCell="Q31" sqref="Q31"/>
    </sheetView>
  </sheetViews>
  <sheetFormatPr defaultColWidth="9" defaultRowHeight="13" x14ac:dyDescent="0.3"/>
  <cols>
    <col min="1" max="1" width="42.3984375" customWidth="1"/>
    <col min="2" max="2" width="11.19921875" customWidth="1"/>
    <col min="3" max="3" width="10" customWidth="1"/>
    <col min="4" max="4" width="11.59765625" customWidth="1"/>
    <col min="5" max="5" width="10" customWidth="1"/>
    <col min="6" max="6" width="11.59765625" customWidth="1"/>
    <col min="7" max="7" width="10.3984375" customWidth="1"/>
    <col min="8" max="8" width="5.59765625" customWidth="1"/>
  </cols>
  <sheetData>
    <row r="1" spans="1:7" ht="12.75" customHeight="1" x14ac:dyDescent="0.3">
      <c r="A1" s="78" t="s">
        <v>137</v>
      </c>
      <c r="B1" s="178"/>
      <c r="C1" s="178"/>
      <c r="D1" s="178"/>
      <c r="E1" s="178"/>
      <c r="F1" s="178"/>
      <c r="G1" s="178"/>
    </row>
    <row r="2" spans="1:7" ht="12.75" customHeight="1" x14ac:dyDescent="0.3">
      <c r="A2" s="83" t="s">
        <v>138</v>
      </c>
      <c r="B2" s="97">
        <v>1377</v>
      </c>
      <c r="C2" s="116">
        <v>23</v>
      </c>
      <c r="D2" s="117">
        <v>1383</v>
      </c>
      <c r="E2" s="118">
        <v>23</v>
      </c>
      <c r="F2" s="119">
        <v>1380</v>
      </c>
      <c r="G2" s="120">
        <v>23</v>
      </c>
    </row>
    <row r="3" spans="1:7" ht="12.75" customHeight="1" x14ac:dyDescent="0.3">
      <c r="A3" s="80" t="s">
        <v>139</v>
      </c>
      <c r="B3" s="121">
        <v>-3</v>
      </c>
      <c r="C3" s="122" t="s">
        <v>140</v>
      </c>
      <c r="D3" s="123">
        <v>-6</v>
      </c>
      <c r="E3" s="124" t="s">
        <v>141</v>
      </c>
      <c r="F3" s="125">
        <v>3</v>
      </c>
      <c r="G3" s="124" t="s">
        <v>141</v>
      </c>
    </row>
    <row r="4" spans="1:7" ht="12.75" customHeight="1" x14ac:dyDescent="0.3">
      <c r="A4" s="83" t="s">
        <v>142</v>
      </c>
      <c r="B4" s="126" t="s">
        <v>143</v>
      </c>
      <c r="C4" s="127">
        <v>23</v>
      </c>
      <c r="D4" s="128">
        <v>1377</v>
      </c>
      <c r="E4" s="129">
        <v>23</v>
      </c>
      <c r="F4" s="130">
        <v>1383</v>
      </c>
      <c r="G4" s="129">
        <v>23</v>
      </c>
    </row>
    <row r="5" spans="1:7" ht="12.75" customHeight="1" x14ac:dyDescent="0.3">
      <c r="A5" s="78" t="s">
        <v>144</v>
      </c>
      <c r="B5" s="36"/>
      <c r="C5" s="36"/>
      <c r="D5" s="36"/>
      <c r="E5" s="36"/>
      <c r="F5" s="36"/>
      <c r="G5" s="36"/>
    </row>
    <row r="6" spans="1:7" ht="12.75" customHeight="1" x14ac:dyDescent="0.3">
      <c r="A6" s="83" t="s">
        <v>138</v>
      </c>
      <c r="B6" s="1"/>
      <c r="C6" s="131">
        <v>4134</v>
      </c>
      <c r="D6" s="1"/>
      <c r="E6" s="98">
        <v>4001</v>
      </c>
      <c r="F6" s="1"/>
      <c r="G6" s="132">
        <v>3910</v>
      </c>
    </row>
    <row r="7" spans="1:7" ht="12.75" customHeight="1" x14ac:dyDescent="0.3">
      <c r="A7" s="80" t="s">
        <v>145</v>
      </c>
      <c r="B7" s="57"/>
      <c r="C7" s="133">
        <v>379</v>
      </c>
      <c r="D7" s="57"/>
      <c r="E7" s="134">
        <v>346</v>
      </c>
      <c r="F7" s="57"/>
      <c r="G7" s="134">
        <v>302</v>
      </c>
    </row>
    <row r="8" spans="1:7" ht="30.5" customHeight="1" x14ac:dyDescent="0.3">
      <c r="A8" s="135" t="s">
        <v>146</v>
      </c>
      <c r="B8" s="70"/>
      <c r="C8" s="136">
        <v>-107</v>
      </c>
      <c r="D8" s="70"/>
      <c r="E8" s="137">
        <v>-102</v>
      </c>
      <c r="F8" s="70"/>
      <c r="G8" s="137">
        <v>-118</v>
      </c>
    </row>
    <row r="9" spans="1:7" ht="12.75" customHeight="1" x14ac:dyDescent="0.3">
      <c r="A9" s="88" t="s">
        <v>147</v>
      </c>
      <c r="B9" s="57"/>
      <c r="C9" s="138">
        <v>-140</v>
      </c>
      <c r="D9" s="57"/>
      <c r="E9" s="139">
        <v>-107</v>
      </c>
      <c r="F9" s="57"/>
      <c r="G9" s="139">
        <v>-92</v>
      </c>
    </row>
    <row r="10" spans="1:7" ht="13.25" customHeight="1" x14ac:dyDescent="0.3">
      <c r="A10" s="83" t="s">
        <v>148</v>
      </c>
      <c r="B10" s="1"/>
      <c r="C10" s="140">
        <v>-5</v>
      </c>
      <c r="D10" s="1"/>
      <c r="E10" s="141">
        <v>-4</v>
      </c>
      <c r="F10" s="1"/>
      <c r="G10" s="141">
        <v>-1</v>
      </c>
    </row>
    <row r="11" spans="1:7" ht="12.75" customHeight="1" x14ac:dyDescent="0.3">
      <c r="A11" s="80" t="s">
        <v>142</v>
      </c>
      <c r="B11" s="57"/>
      <c r="C11" s="142">
        <v>4261</v>
      </c>
      <c r="D11" s="57"/>
      <c r="E11" s="143">
        <v>4134</v>
      </c>
      <c r="F11" s="57"/>
      <c r="G11" s="144">
        <v>4001</v>
      </c>
    </row>
    <row r="12" spans="1:7" ht="12.75" customHeight="1" x14ac:dyDescent="0.3">
      <c r="A12" s="79" t="s">
        <v>149</v>
      </c>
      <c r="B12" s="1"/>
      <c r="C12" s="69"/>
      <c r="D12" s="1"/>
      <c r="E12" s="69"/>
      <c r="F12" s="1"/>
      <c r="G12" s="69"/>
    </row>
    <row r="13" spans="1:7" ht="12.75" customHeight="1" x14ac:dyDescent="0.3">
      <c r="A13" s="80" t="s">
        <v>138</v>
      </c>
      <c r="B13" s="57"/>
      <c r="C13" s="145">
        <v>67800</v>
      </c>
      <c r="D13" s="57"/>
      <c r="E13" s="87">
        <v>65165</v>
      </c>
      <c r="F13" s="57"/>
      <c r="G13" s="146">
        <v>63443</v>
      </c>
    </row>
    <row r="14" spans="1:7" ht="12.75" customHeight="1" x14ac:dyDescent="0.3">
      <c r="A14" s="83" t="s">
        <v>150</v>
      </c>
      <c r="B14" s="1"/>
      <c r="C14" s="131">
        <v>9074</v>
      </c>
      <c r="D14" s="1"/>
      <c r="E14" s="98">
        <v>8910</v>
      </c>
      <c r="F14" s="1"/>
      <c r="G14" s="132">
        <v>7618</v>
      </c>
    </row>
    <row r="15" spans="1:7" ht="12.75" customHeight="1" x14ac:dyDescent="0.3">
      <c r="A15" s="80" t="s">
        <v>151</v>
      </c>
      <c r="B15" s="57"/>
      <c r="C15" s="109">
        <v>-6839</v>
      </c>
      <c r="D15" s="57"/>
      <c r="E15" s="110">
        <v>-6275</v>
      </c>
      <c r="F15" s="57"/>
      <c r="G15" s="110">
        <v>-5896</v>
      </c>
    </row>
    <row r="16" spans="1:7" ht="12.75" customHeight="1" x14ac:dyDescent="0.3">
      <c r="A16" s="83" t="s">
        <v>142</v>
      </c>
      <c r="B16" s="1"/>
      <c r="C16" s="147">
        <v>70035</v>
      </c>
      <c r="D16" s="1"/>
      <c r="E16" s="93">
        <v>67800</v>
      </c>
      <c r="F16" s="1"/>
      <c r="G16" s="148">
        <v>65165</v>
      </c>
    </row>
    <row r="17" spans="1:7" ht="12.75" customHeight="1" x14ac:dyDescent="0.3">
      <c r="A17" s="235" t="s">
        <v>152</v>
      </c>
      <c r="B17" s="235"/>
      <c r="C17" s="235"/>
      <c r="D17" s="235"/>
      <c r="E17" s="235"/>
      <c r="F17" s="235"/>
      <c r="G17" s="235"/>
    </row>
    <row r="18" spans="1:7" ht="12.75" customHeight="1" x14ac:dyDescent="0.3">
      <c r="A18" s="83" t="s">
        <v>138</v>
      </c>
      <c r="B18" s="1"/>
      <c r="C18" s="107">
        <v>-15302</v>
      </c>
      <c r="D18" s="1"/>
      <c r="E18" s="108">
        <v>-14898</v>
      </c>
      <c r="F18" s="1"/>
      <c r="G18" s="108">
        <v>-15476</v>
      </c>
    </row>
    <row r="19" spans="1:7" ht="21" customHeight="1" x14ac:dyDescent="0.3">
      <c r="A19" s="80" t="s">
        <v>153</v>
      </c>
      <c r="B19" s="149"/>
      <c r="C19" s="121">
        <v>-232</v>
      </c>
      <c r="D19" s="149"/>
      <c r="E19" s="123">
        <v>-404</v>
      </c>
      <c r="F19" s="149"/>
      <c r="G19" s="95">
        <v>578</v>
      </c>
    </row>
    <row r="20" spans="1:7" ht="12.75" customHeight="1" x14ac:dyDescent="0.3">
      <c r="A20" s="83" t="s">
        <v>142</v>
      </c>
      <c r="B20" s="1"/>
      <c r="C20" s="150">
        <v>-15534</v>
      </c>
      <c r="D20" s="1"/>
      <c r="E20" s="151">
        <v>-15302</v>
      </c>
      <c r="F20" s="1"/>
      <c r="G20" s="151">
        <v>-14898</v>
      </c>
    </row>
    <row r="21" spans="1:7" ht="12.75" customHeight="1" x14ac:dyDescent="0.3">
      <c r="A21" s="78" t="s">
        <v>154</v>
      </c>
      <c r="B21" s="57"/>
      <c r="C21" s="36"/>
      <c r="D21" s="57"/>
      <c r="E21" s="36"/>
      <c r="F21" s="57"/>
      <c r="G21" s="36"/>
    </row>
    <row r="22" spans="1:7" ht="12.75" customHeight="1" x14ac:dyDescent="0.3">
      <c r="A22" s="83" t="s">
        <v>138</v>
      </c>
      <c r="B22" s="136">
        <v>-490</v>
      </c>
      <c r="C22" s="107">
        <v>-39506</v>
      </c>
      <c r="D22" s="137">
        <v>-484</v>
      </c>
      <c r="E22" s="108">
        <v>-38248</v>
      </c>
      <c r="F22" s="137">
        <v>-487</v>
      </c>
      <c r="G22" s="108">
        <v>-38446</v>
      </c>
    </row>
    <row r="23" spans="1:7" ht="12.75" customHeight="1" x14ac:dyDescent="0.3">
      <c r="A23" s="80" t="s">
        <v>155</v>
      </c>
      <c r="B23" s="138">
        <v>-6</v>
      </c>
      <c r="C23" s="152">
        <v>-1000</v>
      </c>
      <c r="D23" s="139">
        <v>-9</v>
      </c>
      <c r="E23" s="153">
        <v>-1500</v>
      </c>
      <c r="F23" s="139">
        <v>-1</v>
      </c>
      <c r="G23" s="139">
        <v>-106</v>
      </c>
    </row>
    <row r="24" spans="1:7" ht="21" customHeight="1" x14ac:dyDescent="0.3">
      <c r="A24" s="83" t="s">
        <v>156</v>
      </c>
      <c r="B24" s="84">
        <v>3</v>
      </c>
      <c r="C24" s="154">
        <v>223</v>
      </c>
      <c r="D24" s="155">
        <v>3</v>
      </c>
      <c r="E24" s="85">
        <v>240</v>
      </c>
      <c r="F24" s="155">
        <v>4</v>
      </c>
      <c r="G24" s="85">
        <v>303</v>
      </c>
    </row>
    <row r="25" spans="1:7" ht="12.75" customHeight="1" x14ac:dyDescent="0.3">
      <c r="A25" s="80" t="s">
        <v>148</v>
      </c>
      <c r="B25" s="156" t="s">
        <v>140</v>
      </c>
      <c r="C25" s="157">
        <v>1</v>
      </c>
      <c r="D25" s="158" t="s">
        <v>141</v>
      </c>
      <c r="E25" s="95">
        <v>2</v>
      </c>
      <c r="F25" s="158" t="s">
        <v>141</v>
      </c>
      <c r="G25" s="95">
        <v>1</v>
      </c>
    </row>
    <row r="26" spans="1:7" ht="12.75" customHeight="1" x14ac:dyDescent="0.3">
      <c r="A26" s="83" t="s">
        <v>142</v>
      </c>
      <c r="B26" s="63" t="s">
        <v>157</v>
      </c>
      <c r="C26" s="150">
        <v>-40282</v>
      </c>
      <c r="D26" s="159">
        <v>-490</v>
      </c>
      <c r="E26" s="151">
        <v>-39506</v>
      </c>
      <c r="F26" s="160">
        <v>-484</v>
      </c>
      <c r="G26" s="151">
        <v>-38248</v>
      </c>
    </row>
    <row r="27" spans="1:7" ht="12.75" customHeight="1" x14ac:dyDescent="0.3">
      <c r="A27" s="78" t="s">
        <v>131</v>
      </c>
      <c r="B27" s="57"/>
      <c r="C27" s="142">
        <v>18503</v>
      </c>
      <c r="D27" s="57"/>
      <c r="E27" s="143">
        <v>17149</v>
      </c>
      <c r="F27" s="57"/>
      <c r="G27" s="144">
        <v>16043</v>
      </c>
    </row>
    <row r="28" spans="1:7" ht="12.75" customHeight="1" x14ac:dyDescent="0.3">
      <c r="A28" s="79" t="s">
        <v>158</v>
      </c>
      <c r="B28" s="1"/>
      <c r="C28" s="69"/>
      <c r="D28" s="1"/>
      <c r="E28" s="69"/>
      <c r="F28" s="1"/>
      <c r="G28" s="69"/>
    </row>
    <row r="29" spans="1:7" ht="12.75" customHeight="1" x14ac:dyDescent="0.3">
      <c r="A29" s="80" t="s">
        <v>138</v>
      </c>
      <c r="B29" s="57"/>
      <c r="C29" s="133">
        <v>124</v>
      </c>
      <c r="D29" s="57"/>
      <c r="E29" s="134">
        <v>108</v>
      </c>
      <c r="F29" s="57"/>
      <c r="G29" s="134">
        <v>98</v>
      </c>
    </row>
    <row r="30" spans="1:7" ht="21" customHeight="1" x14ac:dyDescent="0.3">
      <c r="A30" s="83" t="s">
        <v>159</v>
      </c>
      <c r="B30" s="70"/>
      <c r="C30" s="154">
        <v>81</v>
      </c>
      <c r="D30" s="70"/>
      <c r="E30" s="85">
        <v>68</v>
      </c>
      <c r="F30" s="70"/>
      <c r="G30" s="85">
        <v>61</v>
      </c>
    </row>
    <row r="31" spans="1:7" ht="12.75" customHeight="1" x14ac:dyDescent="0.3">
      <c r="A31" s="80" t="s">
        <v>160</v>
      </c>
      <c r="B31" s="57"/>
      <c r="C31" s="138">
        <v>-68</v>
      </c>
      <c r="D31" s="57"/>
      <c r="E31" s="139">
        <v>-69</v>
      </c>
      <c r="F31" s="57"/>
      <c r="G31" s="139">
        <v>-49</v>
      </c>
    </row>
    <row r="32" spans="1:7" ht="12.75" customHeight="1" x14ac:dyDescent="0.3">
      <c r="A32" s="83" t="s">
        <v>161</v>
      </c>
      <c r="B32" s="1"/>
      <c r="C32" s="161" t="s">
        <v>140</v>
      </c>
      <c r="D32" s="1"/>
      <c r="E32" s="85">
        <v>21</v>
      </c>
      <c r="F32" s="1"/>
      <c r="G32" s="162" t="s">
        <v>141</v>
      </c>
    </row>
    <row r="33" spans="1:8" ht="12.75" customHeight="1" x14ac:dyDescent="0.3">
      <c r="A33" s="80" t="s">
        <v>162</v>
      </c>
      <c r="B33" s="57"/>
      <c r="C33" s="121">
        <v>-3</v>
      </c>
      <c r="D33" s="57"/>
      <c r="E33" s="123">
        <v>-4</v>
      </c>
      <c r="F33" s="57"/>
      <c r="G33" s="123">
        <v>-2</v>
      </c>
    </row>
    <row r="34" spans="1:8" ht="12.75" customHeight="1" x14ac:dyDescent="0.3">
      <c r="A34" s="83" t="s">
        <v>142</v>
      </c>
      <c r="B34" s="1"/>
      <c r="C34" s="127">
        <v>134</v>
      </c>
      <c r="D34" s="1"/>
      <c r="E34" s="129">
        <v>124</v>
      </c>
      <c r="F34" s="1"/>
      <c r="G34" s="129">
        <v>108</v>
      </c>
    </row>
    <row r="35" spans="1:8" ht="12.75" customHeight="1" x14ac:dyDescent="0.3">
      <c r="A35" s="78" t="s">
        <v>133</v>
      </c>
      <c r="B35" s="57"/>
      <c r="C35" s="163" t="s">
        <v>163</v>
      </c>
      <c r="D35" s="57"/>
      <c r="E35" s="115">
        <v>17273</v>
      </c>
      <c r="F35" s="57"/>
      <c r="G35" s="164">
        <v>16151</v>
      </c>
    </row>
    <row r="36" spans="1:8" ht="10.25" customHeight="1" x14ac:dyDescent="0.3">
      <c r="A36" s="71"/>
      <c r="B36" s="71"/>
      <c r="C36" s="165"/>
      <c r="D36" s="71"/>
      <c r="E36" s="165"/>
      <c r="F36" s="71"/>
      <c r="G36" s="165"/>
    </row>
    <row r="37" spans="1:8" ht="12.75" customHeight="1" x14ac:dyDescent="0.3">
      <c r="A37" s="237" t="s">
        <v>164</v>
      </c>
      <c r="B37" s="237"/>
      <c r="C37" s="237"/>
      <c r="D37" s="237"/>
      <c r="E37" s="237"/>
      <c r="F37" s="237"/>
      <c r="G37" s="237"/>
      <c r="H37" s="237"/>
    </row>
    <row r="38" spans="1:8" ht="12.75" customHeight="1" x14ac:dyDescent="0.3">
      <c r="A38" s="237" t="s">
        <v>135</v>
      </c>
      <c r="B38" s="237"/>
      <c r="C38" s="237"/>
      <c r="D38" s="237"/>
      <c r="E38" s="237"/>
      <c r="F38" s="237"/>
      <c r="G38" s="237"/>
      <c r="H38" s="237"/>
    </row>
    <row r="39" spans="1:8" ht="21" customHeight="1" x14ac:dyDescent="0.3"/>
  </sheetData>
  <mergeCells count="4">
    <mergeCell ref="B1:G1"/>
    <mergeCell ref="A17:G17"/>
    <mergeCell ref="A37:H37"/>
    <mergeCell ref="A38:H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Comprehensive Income</vt:lpstr>
      <vt:lpstr>Cash Flow Statement</vt:lpstr>
      <vt:lpstr>Balance Sheet</vt:lpstr>
      <vt:lpstr>Statement of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PepsiCo, Inc. 2023 Annual Report</dc:title>
  <dc:subject>2023 Annual Financial Report</dc:subject>
  <dc:creator>PepsiCo, Inc.</dc:creator>
  <cp:lastModifiedBy>Abdul Basit</cp:lastModifiedBy>
  <dcterms:created xsi:type="dcterms:W3CDTF">2024-05-19T13:23:05Z</dcterms:created>
  <dcterms:modified xsi:type="dcterms:W3CDTF">2024-05-21T15:36:25Z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2024-03-20T00:00:00Z</vt:filetime>
  </property>
  <property fmtid="{D5CDD505-2E9C-101B-9397-08002B2CF9AE}" pid="3" name="Creator">
    <vt:lpwstr>Adobe InDesign 19.3 (Macintosh)</vt:lpwstr>
  </property>
  <property fmtid="{D5CDD505-2E9C-101B-9397-08002B2CF9AE}" pid="4" name="LastSaved">
    <vt:filetime>2024-05-19T00:00:00Z</vt:filetime>
  </property>
  <property fmtid="{D5CDD505-2E9C-101B-9397-08002B2CF9AE}" pid="5" name="Producer">
    <vt:lpwstr>3-Heights(TM) PDF Security Shell 4.8.25.2 (http://www.pdf-tools.com)</vt:lpwstr>
  </property>
</Properties>
</file>