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D52FEDE8-9C13-4208-86C1-C14DE33FDE82}" xr6:coauthVersionLast="47" xr6:coauthVersionMax="47" xr10:uidLastSave="{00000000-0000-0000-0000-000000000000}"/>
  <bookViews>
    <workbookView xWindow="-110" yWindow="-110" windowWidth="19420" windowHeight="10420" tabRatio="889" activeTab="3" xr2:uid="{00000000-000D-0000-FFFF-FFFF00000000}"/>
  </bookViews>
  <sheets>
    <sheet name="رو جلد" sheetId="42" r:id="rId1"/>
    <sheet name="1" sheetId="35" r:id="rId2"/>
    <sheet name="2 (1)" sheetId="67" r:id="rId3"/>
    <sheet name="2" sheetId="55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2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2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2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3">'2'!$A$1:$S$67</definedName>
    <definedName name="_xlnm.Print_Area" localSheetId="2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2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2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2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2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2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E11" i="56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M60" i="55" s="1"/>
  <c r="Q60" i="55" s="1"/>
  <c r="F34" i="34"/>
  <c r="G34" i="34"/>
  <c r="H34" i="34"/>
  <c r="I34" i="34"/>
  <c r="J34" i="34"/>
  <c r="D34" i="34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<sst xmlns="http://schemas.openxmlformats.org/spreadsheetml/2006/main" count="1396" uniqueCount="767">
  <si>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</si>
  <si>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</si>
  <si>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</si>
  <si>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</si>
  <si>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</si>
  <si>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</si>
  <si>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</si>
  <si>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</si>
  <si>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</si>
  <si>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</si>
  <si>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</si>
  <si>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</si>
  <si>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</si>
  <si>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</si>
  <si>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</si>
  <si>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</si>
  <si>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</si>
  <si>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</si>
  <si>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</si>
  <si>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</si>
  <si>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</si>
  <si>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</si>
  <si>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</si>
  <si>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</si>
  <si>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</si>
  <si>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</si>
  <si>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</si>
  <si>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</si>
  <si>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</si>
  <si>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</si>
  <si>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</si>
  <si>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</si>
  <si>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</si>
  <si>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</si>
  <si>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</si>
  <si>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</si>
  <si>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</si>
  <si>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</si>
  <si>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</si>
  <si>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</si>
  <si>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</si>
  <si>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</si>
  <si>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</si>
  <si>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</si>
  <si>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</si>
  <si>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</si>
  <si>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</si>
  <si>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</si>
  <si>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</si>
  <si>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</si>
  <si>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</si>
  <si>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</si>
  <si>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</si>
  <si>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</si>
  <si>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</si>
  <si>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</si>
  <si>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</si>
  <si>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</si>
  <si>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</si>
  <si>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</si>
  <si>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</si>
  <si>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</si>
  <si>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</si>
  <si>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</si>
  <si>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</si>
  <si>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</si>
  <si>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</si>
  <si>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</si>
  <si>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</si>
  <si>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</si>
  <si>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</si>
  <si>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</si>
  <si>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</si>
  <si>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</si>
  <si>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</si>
  <si>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</si>
  <si>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</si>
  <si>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</si>
  <si>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</si>
  <si>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</si>
  <si>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</si>
  <si>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</si>
  <si>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</si>
  <si>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</si>
  <si>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</si>
  <si>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</si>
  <si>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</si>
  <si>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</si>
  <si>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</si>
  <si>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</si>
  <si>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</si>
  <si>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</si>
  <si>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</si>
  <si>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</si>
  <si>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</si>
  <si>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</si>
  <si>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</si>
  <si>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</si>
  <si>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</si>
  <si>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</si>
  <si>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</si>
  <si>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</si>
  <si>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</si>
  <si>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</si>
  <si>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</si>
  <si>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</si>
  <si>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</si>
  <si>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</si>
  <si>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</si>
  <si>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</si>
  <si>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</si>
  <si>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</si>
  <si>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</si>
  <si>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</si>
  <si>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</si>
  <si>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</si>
  <si>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</si>
  <si>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</si>
  <si>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</si>
  <si>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</si>
  <si>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</si>
  <si>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</si>
  <si>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</si>
  <si>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</si>
  <si>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</si>
  <si>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</si>
  <si>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</si>
  <si>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</si>
  <si>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</si>
  <si>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</si>
  <si>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</si>
  <si>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</si>
  <si>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</si>
  <si>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</si>
  <si>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</si>
  <si>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</si>
  <si>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</si>
  <si>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</si>
  <si>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</si>
  <si>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</si>
  <si>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</si>
  <si>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</si>
  <si>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</si>
  <si>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</si>
  <si>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</si>
  <si>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</si>
  <si>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</si>
  <si>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</si>
  <si>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</si>
  <si>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</si>
  <si>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</si>
  <si>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</si>
  <si>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</si>
  <si>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</si>
  <si>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</si>
  <si>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</si>
  <si>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</si>
  <si>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</si>
  <si>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</si>
  <si>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</si>
  <si>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</si>
  <si>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</si>
  <si>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</si>
  <si>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</si>
  <si>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</si>
  <si>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</si>
  <si>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</si>
  <si>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</si>
  <si>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</si>
  <si>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</si>
  <si>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</si>
  <si>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</si>
  <si>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</si>
  <si>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</si>
  <si>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</si>
  <si>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</si>
  <si>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</si>
  <si>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</si>
  <si>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</si>
  <si>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</si>
  <si>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</si>
  <si>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</si>
  <si>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</si>
  <si>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</si>
  <si>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</si>
  <si>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</si>
  <si>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</si>
  <si>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</si>
  <si>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</si>
  <si>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</si>
  <si>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</si>
  <si>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</si>
  <si>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</si>
  <si>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</si>
  <si>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</si>
  <si>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</si>
  <si>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</si>
  <si>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</si>
  <si>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</si>
  <si>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</si>
  <si>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</si>
  <si>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</si>
  <si>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</si>
  <si>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</si>
  <si>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</si>
  <si>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</si>
  <si>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</si>
  <si>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</si>
  <si>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</si>
  <si>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</si>
  <si>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</si>
  <si>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</si>
  <si>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</si>
  <si>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</si>
  <si>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</si>
  <si>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</si>
  <si>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</si>
  <si>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</si>
  <si>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</si>
  <si>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</si>
  <si>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</si>
  <si>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</si>
  <si>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</si>
  <si>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</si>
  <si>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</si>
  <si>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</si>
  <si>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</si>
  <si>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</si>
  <si>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</si>
  <si>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</si>
  <si>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</si>
  <si>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</si>
  <si>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</si>
  <si>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</si>
  <si>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</si>
  <si>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</si>
  <si>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</si>
  <si>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</si>
  <si>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</si>
  <si>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</si>
  <si>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</si>
  <si>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</si>
  <si>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</si>
  <si>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</si>
  <si>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</si>
  <si>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</si>
  <si>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</si>
  <si>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</si>
  <si>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</si>
  <si>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</si>
  <si>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</si>
  <si>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</si>
  <si>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</si>
  <si>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</si>
  <si>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</si>
  <si>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</si>
  <si>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</si>
  <si>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</si>
  <si>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</si>
  <si>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</si>
  <si>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</si>
  <si>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</si>
  <si>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</si>
  <si>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</si>
  <si>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</si>
  <si>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</si>
  <si>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</si>
  <si>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</si>
  <si>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</si>
  <si>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</si>
  <si>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</si>
  <si>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</si>
  <si>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</si>
  <si>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</si>
  <si>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</si>
  <si>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</si>
  <si>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</si>
  <si>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</si>
  <si>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</si>
  <si>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</si>
  <si>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</si>
  <si>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</si>
  <si>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</si>
  <si>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</si>
  <si>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</si>
  <si>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</si>
  <si>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</si>
  <si>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</si>
  <si>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</si>
  <si>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</si>
  <si>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</si>
  <si>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</si>
  <si>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</si>
  <si>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</si>
  <si>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</si>
  <si>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</si>
  <si>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</si>
  <si>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</si>
  <si>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</si>
  <si>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</si>
  <si>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</si>
  <si>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</si>
  <si>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</si>
  <si>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</si>
  <si>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</si>
  <si>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</si>
  <si>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</si>
  <si>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</si>
  <si>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</si>
  <si>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</si>
  <si>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</si>
  <si>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</si>
  <si>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</si>
  <si>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</si>
  <si>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</si>
  <si>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</si>
  <si>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</si>
  <si>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</si>
  <si>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</si>
  <si>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</si>
  <si>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</si>
  <si>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</si>
  <si>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</si>
  <si>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</si>
  <si>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</si>
  <si>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</si>
  <si>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</si>
  <si>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</si>
  <si>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</si>
  <si>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</si>
  <si>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</si>
  <si>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</si>
  <si>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</si>
  <si>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</si>
  <si>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</si>
  <si>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</si>
  <si>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</si>
  <si>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</si>
  <si>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</si>
  <si>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</si>
  <si>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</si>
  <si>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</si>
  <si>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</si>
  <si>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</si>
  <si>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</si>
  <si>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</si>
  <si>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</si>
  <si>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</si>
  <si>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</si>
  <si>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</si>
  <si>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</si>
  <si>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</si>
  <si>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</si>
  <si>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</si>
  <si>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</si>
  <si>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</si>
  <si>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</si>
  <si>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</si>
  <si>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</si>
  <si>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</si>
  <si>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</si>
  <si>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</si>
  <si>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</si>
  <si>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</si>
  <si>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</si>
  <si>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</si>
  <si>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</si>
  <si>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</si>
  <si>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</si>
  <si>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</si>
  <si>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</si>
  <si>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</si>
  <si>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</si>
  <si>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</si>
  <si>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</si>
  <si>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</si>
  <si>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</si>
  <si>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</si>
  <si>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</si>
  <si>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</si>
  <si>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</si>
  <si>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</si>
  <si>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</si>
  <si>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</si>
  <si>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</si>
  <si>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</si>
  <si>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</si>
  <si>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</si>
  <si>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</si>
  <si>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</si>
  <si>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</si>
  <si>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</si>
  <si>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</si>
  <si>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</si>
  <si>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</si>
  <si>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</si>
  <si>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</si>
  <si>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</si>
  <si>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</si>
  <si>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</si>
  <si>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</si>
  <si>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</si>
  <si>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</si>
  <si>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</si>
  <si>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</si>
  <si>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</si>
  <si>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</si>
  <si>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</si>
  <si>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</si>
  <si>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</si>
  <si>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</si>
  <si>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</si>
  <si>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</si>
  <si>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</si>
  <si>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</si>
  <si>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</si>
  <si>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</si>
  <si>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</si>
  <si>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</si>
  <si>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</si>
  <si>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</si>
  <si>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</si>
  <si>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</si>
  <si>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</si>
  <si>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</si>
  <si>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</si>
  <si>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</si>
  <si>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</si>
  <si>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</si>
  <si>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</si>
  <si>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</si>
  <si>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</si>
  <si>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</si>
  <si>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</si>
  <si>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</si>
  <si>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</si>
  <si>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</si>
  <si>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</si>
  <si>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</si>
  <si>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</si>
  <si>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</si>
  <si>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</si>
  <si>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</si>
  <si>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</si>
  <si>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</si>
  <si>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</si>
  <si>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</si>
  <si>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</si>
  <si>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</si>
  <si>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</si>
  <si>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</si>
  <si>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</si>
  <si>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</si>
  <si>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</si>
  <si>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</si>
  <si>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</si>
  <si>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</si>
  <si>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</si>
  <si>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</si>
  <si>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</si>
  <si>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</si>
  <si>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</si>
  <si>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</si>
  <si>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</si>
  <si>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</si>
  <si>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</si>
  <si>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</si>
  <si>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</si>
  <si>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</si>
  <si>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</si>
  <si>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</si>
  <si>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</si>
  <si>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</si>
  <si>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</si>
  <si>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</si>
  <si>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</si>
  <si>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</si>
  <si>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</si>
  <si>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</si>
  <si>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</si>
  <si>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</si>
  <si>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</si>
  <si>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</si>
  <si>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</si>
  <si>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</si>
  <si>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</si>
  <si>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</si>
  <si>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</si>
  <si>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</si>
  <si>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</si>
  <si>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</si>
  <si>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</si>
  <si>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</si>
  <si>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</si>
  <si>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</si>
  <si>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</si>
  <si>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</si>
  <si>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</si>
  <si>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</si>
  <si>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</si>
  <si>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</si>
  <si>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</si>
  <si>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</si>
  <si>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</si>
  <si>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</si>
  <si>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</si>
  <si>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</si>
  <si>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</si>
  <si>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</si>
  <si>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</si>
  <si>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</si>
  <si>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</si>
  <si>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</si>
  <si>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</si>
  <si>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</si>
  <si>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</si>
  <si>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</si>
  <si>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</si>
  <si>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</si>
  <si>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</si>
  <si>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</si>
  <si>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</si>
  <si>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</si>
  <si>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</si>
  <si>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</si>
  <si>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</si>
  <si>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</si>
  <si>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</si>
  <si>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</si>
  <si>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</si>
  <si>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</si>
  <si>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</si>
  <si>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</si>
  <si>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</si>
  <si>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</si>
  <si>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</si>
  <si>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</si>
  <si>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</si>
  <si>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</si>
  <si>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</si>
  <si>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</si>
  <si>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</si>
  <si>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</si>
  <si>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</si>
  <si>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</si>
  <si>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</si>
  <si>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</si>
  <si>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</si>
  <si>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</si>
  <si>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</si>
  <si>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</si>
  <si>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</si>
  <si>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</si>
  <si>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</si>
  <si>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</si>
  <si>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</si>
  <si>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</si>
  <si>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</si>
  <si>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</si>
  <si>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</si>
  <si>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</si>
  <si>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</si>
  <si>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</si>
  <si>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</si>
  <si>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</si>
  <si>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</si>
  <si>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</si>
  <si>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</si>
  <si>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</si>
  <si>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</si>
  <si>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</si>
  <si>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</si>
  <si>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</si>
  <si>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</si>
  <si>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</si>
  <si>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</si>
  <si>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</si>
  <si>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</si>
  <si>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</si>
  <si>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</si>
  <si>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</si>
  <si>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</si>
  <si>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</si>
  <si>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</si>
  <si>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</si>
  <si>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</si>
  <si>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</si>
  <si>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</si>
  <si>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</si>
  <si>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</si>
  <si>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</si>
  <si>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</si>
  <si>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</si>
  <si>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</si>
  <si>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</si>
  <si>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</si>
  <si>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</si>
  <si>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</si>
  <si>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</si>
  <si>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</si>
  <si>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</si>
  <si>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</si>
  <si>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</si>
  <si>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</si>
  <si>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</si>
  <si>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</si>
  <si>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</si>
  <si>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</si>
  <si>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</si>
  <si>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</si>
  <si>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</si>
  <si>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</si>
  <si>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</si>
  <si>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</si>
  <si>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</si>
  <si>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</si>
  <si>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</si>
  <si>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</si>
  <si>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</si>
  <si>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</si>
  <si>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</si>
  <si>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</si>
  <si>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</si>
  <si>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</si>
  <si>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</si>
  <si>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</si>
  <si>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</si>
  <si>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</si>
  <si>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</si>
  <si>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</si>
  <si>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</si>
  <si>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</si>
  <si>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</si>
  <si>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</si>
  <si>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</si>
  <si>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</si>
  <si>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</si>
  <si>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</si>
  <si>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</si>
  <si>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</si>
  <si>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</si>
  <si>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</si>
  <si>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</si>
  <si>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</si>
  <si>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</si>
  <si>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</si>
  <si>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</si>
  <si>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</si>
  <si>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</si>
  <si>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</si>
  <si>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</si>
  <si>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</si>
  <si>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</si>
  <si>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</si>
  <si>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</si>
  <si>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</si>
  <si>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</si>
  <si>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</si>
  <si>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</si>
  <si>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</si>
  <si>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</si>
  <si>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</si>
  <si>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</si>
  <si>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</si>
  <si>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</si>
  <si>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</si>
  <si>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</si>
  <si>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</si>
  <si>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</si>
  <si>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</si>
  <si>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</si>
  <si>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</si>
  <si>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</si>
  <si>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</si>
  <si>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</si>
  <si>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</si>
  <si>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</si>
  <si>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</si>
  <si>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</si>
  <si>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</si>
  <si>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</si>
  <si>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</si>
  <si>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</si>
  <si>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</si>
  <si>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</si>
  <si>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</si>
  <si>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</si>
  <si>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</si>
  <si>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</si>
  <si>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</si>
  <si>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</si>
  <si>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</si>
  <si>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</si>
  <si>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</si>
  <si>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</si>
  <si>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</si>
  <si>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</si>
  <si>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</si>
  <si>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</si>
  <si>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</si>
  <si>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</si>
  <si>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</si>
  <si>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</si>
  <si>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</si>
  <si>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</si>
  <si>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</si>
  <si>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</si>
  <si>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</si>
  <si>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</si>
  <si>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</si>
  <si>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</si>
  <si>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</si>
  <si>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</si>
  <si>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</si>
  <si>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</si>
  <si>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</si>
  <si>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</si>
  <si>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</si>
  <si>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</si>
  <si>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</si>
  <si>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</si>
  <si>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</si>
  <si>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</si>
  <si>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توضيحات مراحل تکمیل تجهیزکارگاه.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</si>
  <si>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</si>
  <si>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</si>
  <si>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</si>
  <si>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</si>
  <si>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</si>
  <si>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</si>
  <si>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</si>
  <si>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</si>
  <si>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1403/01/04</t>
  </si>
  <si>
    <t>1403/01/01</t>
  </si>
  <si>
    <t>1403/01/02</t>
  </si>
  <si>
    <t>1403/01/03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</si>
  <si>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</si>
  <si>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</si>
  <si>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</si>
  <si>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</si>
  <si>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</si>
  <si>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</si>
  <si>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</si>
  <si>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</si>
  <si>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</si>
  <si>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</si>
  <si>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</si>
  <si>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</si>
  <si>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</si>
  <si>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</si>
  <si>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</si>
  <si>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</si>
  <si>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</si>
  <si>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</si>
  <si>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</si>
  <si>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</si>
  <si>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</si>
  <si>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دوشنه</t>
  </si>
  <si>
    <t>راکفیل</t>
  </si>
  <si>
    <t>1403/01/26</t>
  </si>
  <si>
    <t>1403/01/27</t>
  </si>
  <si>
    <t>ترانشه</t>
  </si>
  <si>
    <t>2126</t>
  </si>
  <si>
    <t>توضيحات : عملیات خاکی حد فتصل 712 الی 714.</t>
  </si>
  <si>
    <t>توضيحات : بازدید کارشناسان محترم کار فرما از تجهیز کارگاه و طول خط پروژه</t>
  </si>
  <si>
    <t xml:space="preserve">گزارش پیشرفت پروژه
مقدمه
این گزارش به‌منظور اطلاع‌رسانی به محترم کارفرما درباره پیشرفت کارهای مربوط به تجهیز کارگاه و اجرای عملیات خاکبرداری و خاکریزی در محدوده مسیر موردنظر تهیه شده است.
تکمیل ساختمان‌ها
در این مرحله از پروژه، عملیات تکمیل ساختمان‌های آزمایشگاه و نمازخانه به پایان رسیده است. تمامی اجزای موردنیاز این ساختمان‌ها شامل بناها، تاسیسات و تجهیزات مربوطه مونتاژ و آماده بهره‌برداری شده است.
ساختمان مشاور و کارفرما
عملیات ساختمان نظارت نیز به مرحله پایانی خود رسیده و تمامی اقدامات موردنیاز برای افتتاح و بهره‌برداری این ساختمان انجام شده است.
عملیات خاکبرداری و خاکریزی
در رابطه با عملیات خاکبرداری و خاکریزی، از کیلومتر 300+712 الی 450+714 محدوده مسیر موردنظر، کلیه فرآیندهای خاکبرداری و خاکریزی به‌طور موفقیت‌آمیز انجام و به پایان رسیده است. این فرآیندها شامل خریداری ماشین‌آلات، برداشت و حمل خاک، هموارسازی و خاکریزی جهت ایجاد مسیر موردنظر بوده است.
کنترل و بررسی بنچ مارکها
تمامی بنچ مارکهای مسیر، که از اهمیت بسیاری برخوردارند، مورد کنترل و بررسی نهایی قرار گرفته و همگی به‌طور صحیح و با دقت بالا تنظیم شده‌اند. این اقدامات با هدف اطمینان از دقت و صحت اجرای مسیر صورت گرفته است.
نتیجه‌گیری
با تکمیل مراحل مذکور، پروژه در مسیر صحیح خود حرکت می‌کند و به‌زودی به مرحله بعدی خود پیش می‌رود. امیدواریم که این گزارش، اطلاعات کافی را درباره پیشرفت پروژه برای شما فراهم کرده باشد. 
</t>
  </si>
  <si>
    <t>21348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</si>
</sst>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  <numFmt numFmtId="170" formatCode="0.000"/>
  </numFmts>
  <fonts count="109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Calibri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4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170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31" fillId="0" borderId="0" xfId="0" applyFont="1" applyAlignment="1">
      <alignment horizont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7" fillId="0" borderId="77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16" fillId="0" borderId="0" xfId="17" applyFont="1" applyAlignment="1">
      <alignment vertical="center" wrapText="1" readingOrder="2"/>
    </xf>
    <xf numFmtId="0" fontId="18" fillId="0" borderId="0" xfId="17" applyFont="1" applyAlignment="1">
      <alignment horizontal="right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0" xfId="0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7" borderId="2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4" xfId="0" applyBorder="1" applyAlignment="1" applyProtection="1">
      <alignment shrinkToFit="1"/>
      <protection locked="0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6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97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71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0" fontId="0" fillId="0" borderId="207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59" fillId="0" borderId="0" xfId="0" applyFont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0" fillId="30" borderId="204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30" borderId="188" xfId="0" applyFont="1" applyFill="1" applyBorder="1" applyAlignment="1">
      <alignment horizontal="center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10" fillId="0" borderId="24" xfId="0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10" fillId="0" borderId="35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24" xfId="0" applyFont="1" applyBorder="1" applyAlignment="1">
      <alignment horizontal="left" vertical="center" readingOrder="2"/>
    </xf>
    <xf numFmtId="0" fontId="9" fillId="2" borderId="2" xfId="0" applyFont="1" applyFill="1" applyBorder="1" applyAlignment="1">
      <alignment horizontal="center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4" xfId="0" applyFont="1" applyBorder="1" applyAlignment="1">
      <alignment horizontal="center" vertical="center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86" fillId="0" borderId="0" xfId="0" applyFont="1" applyAlignment="1">
      <alignment horizontal="right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26" borderId="2" xfId="0" applyFont="1" applyFill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vertical="center" readingOrder="2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6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6" borderId="163" xfId="0" applyFont="1" applyFill="1" applyBorder="1" applyAlignment="1">
      <alignment horizontal="center" vertical="center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22" fillId="0" borderId="163" xfId="0" applyFont="1" applyBorder="1" applyAlignment="1" applyProtection="1">
      <alignment horizontal="center" vertical="center"/>
      <protection locked="0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6" borderId="13" xfId="0" applyFont="1" applyFill="1" applyBorder="1" applyAlignment="1">
      <alignment horizont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7" fillId="0" borderId="103" xfId="16" applyFont="1" applyBorder="1" applyAlignment="1">
      <alignment horizontal="center" vertical="center" readingOrder="2"/>
    </xf>
    <xf numFmtId="0" fontId="18" fillId="0" borderId="0" xfId="16" applyFont="1" applyAlignment="1" applyProtection="1">
      <alignment horizontal="right" vertical="center" indent="2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  <xf numFmtId="0" fontId="89" fillId="0" borderId="0" xfId="16" applyFont="1" applyAlignment="1" applyProtection="1">
      <alignment horizontal="right" vertical="center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13</xdr:row>
      <xdr:rowOff>470925</xdr:rowOff>
    </xdr:from>
    <xdr:to>
      <xdr:col>7</xdr:col>
      <xdr:colOff>579582</xdr:colOff>
      <xdr:row>18</xdr:row>
      <xdr:rowOff>22412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72C668-834E-D7A9-D14C-9409D0D8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4948" y="4717954"/>
          <a:ext cx="3840493" cy="2184870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100852</xdr:colOff>
      <xdr:row>18</xdr:row>
      <xdr:rowOff>280146</xdr:rowOff>
    </xdr:from>
    <xdr:to>
      <xdr:col>7</xdr:col>
      <xdr:colOff>582706</xdr:colOff>
      <xdr:row>23</xdr:row>
      <xdr:rowOff>201905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FD6DC1-871C-F261-C94B-D18280317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11824" y="7160558"/>
          <a:ext cx="3854824" cy="2555141"/>
        </a:xfrm>
        <a:prstGeom prst="rect">
          <a:avLst/>
        </a:prstGeom>
      </xdr:spPr>
    </xdr:pic>
    <xdr:clientData/>
  </xdr:twoCellAnchor>
  <xdr:twoCellAnchor editAs="oneCell">
    <xdr:from>
      <xdr:col>4</xdr:col>
      <xdr:colOff>123265</xdr:colOff>
      <xdr:row>8</xdr:row>
      <xdr:rowOff>1</xdr:rowOff>
    </xdr:from>
    <xdr:to>
      <xdr:col>7</xdr:col>
      <xdr:colOff>589429</xdr:colOff>
      <xdr:row>13</xdr:row>
      <xdr:rowOff>355228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7B6302-950F-BD39-A07D-B4978B8E1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8705101" y="1983442"/>
          <a:ext cx="3839134" cy="26188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id\Desktop\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16" zoomScale="130" zoomScaleSheetLayoutView="130" workbookViewId="0">
      <selection activeCell="H29" sqref="H29"/>
    </sheetView>
  </sheetViews>
  <sheetFormatPr defaultColWidth="9.1796875" defaultRowHeight="17.5"/>
  <cols>
    <col min="1" max="1" width="2.81640625" style="14" customWidth="1"/>
    <col min="2" max="2" width="12" style="14" customWidth="1"/>
    <col min="3" max="10" width="9.1796875" style="14" customWidth="1"/>
    <col min="11" max="11" width="2.81640625" style="14" customWidth="1"/>
    <col min="12" max="12" width="3" style="14" hidden="1" customWidth="1"/>
    <col min="13" max="13" width="2.81640625" style="14" hidden="1" customWidth="1"/>
    <col min="14" max="14" width="9.1796875" style="14" hidden="1" customWidth="1"/>
    <col min="15" max="15" width="7.26953125" style="14" hidden="1" customWidth="1"/>
    <col min="16" max="18" width="9.1796875" style="14" hidden="1" customWidth="1"/>
    <col min="19" max="19" width="9.1796875" style="14" customWidth="1"/>
    <col min="20" max="16384" width="9.1796875" style="14"/>
  </cols>
  <sheetData>
    <row r="1" spans="1:17" ht="18" thickBot="1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21" thickTop="1">
      <c r="A2" s="455"/>
      <c r="B2" s="791" t="s">
        <v>631</v>
      </c>
      <c r="C2" s="791"/>
      <c r="I2" s="723"/>
      <c r="J2" s="455"/>
      <c r="Q2" s="14" t="s">
        <v>381</v>
      </c>
    </row>
    <row r="3" spans="1:17" ht="28.5" customHeight="1">
      <c r="A3" s="455"/>
      <c r="B3" s="795" t="s">
        <v>624</v>
      </c>
      <c r="C3" s="796"/>
      <c r="D3" s="715"/>
      <c r="E3" s="794" t="s">
        <v>128</v>
      </c>
      <c r="F3" s="794"/>
      <c r="G3" s="794"/>
      <c r="H3" s="715"/>
      <c r="I3" s="715"/>
      <c r="J3" s="720"/>
      <c r="Q3" s="14" t="s">
        <v>402</v>
      </c>
    </row>
    <row r="4" spans="1:17" ht="28.5" customHeight="1">
      <c r="A4" s="455"/>
      <c r="B4" s="715"/>
      <c r="C4" s="715"/>
      <c r="D4" s="715"/>
      <c r="E4" s="794"/>
      <c r="F4" s="794"/>
      <c r="G4" s="794"/>
      <c r="H4" s="715"/>
      <c r="I4" s="715"/>
      <c r="J4" s="720"/>
      <c r="Q4" s="14" t="s">
        <v>392</v>
      </c>
    </row>
    <row r="5" spans="1:17" ht="28.5" customHeight="1">
      <c r="A5" s="455"/>
      <c r="B5" s="367"/>
      <c r="C5" s="367"/>
      <c r="D5" s="367"/>
      <c r="E5" s="794"/>
      <c r="F5" s="794"/>
      <c r="G5" s="794"/>
      <c r="H5" s="794"/>
      <c r="I5" s="794"/>
      <c r="J5" s="721"/>
      <c r="Q5" s="14" t="s">
        <v>387</v>
      </c>
    </row>
    <row r="6" spans="1:17" ht="28.5" customHeight="1">
      <c r="A6" s="455"/>
      <c r="B6" s="367"/>
      <c r="C6" s="367"/>
      <c r="D6" s="367"/>
      <c r="E6" s="794"/>
      <c r="F6" s="794"/>
      <c r="G6" s="794"/>
      <c r="H6" s="367"/>
      <c r="I6" s="367"/>
      <c r="J6" s="721"/>
      <c r="Q6" s="14" t="s">
        <v>388</v>
      </c>
    </row>
    <row r="7" spans="1:17" ht="17.25" customHeight="1">
      <c r="A7" s="455"/>
      <c r="D7" s="15"/>
      <c r="E7" s="794"/>
      <c r="F7" s="794"/>
      <c r="G7" s="794"/>
      <c r="H7" s="15"/>
      <c r="J7" s="455"/>
      <c r="P7" s="14">
        <v>1385</v>
      </c>
      <c r="Q7" s="14" t="s">
        <v>397</v>
      </c>
    </row>
    <row r="8" spans="1:17" ht="20">
      <c r="A8" s="455"/>
      <c r="B8" s="16"/>
      <c r="C8" s="793" t="s">
        <v>126</v>
      </c>
      <c r="D8" s="793"/>
      <c r="E8" s="793"/>
      <c r="F8" s="793"/>
      <c r="G8" s="793"/>
      <c r="H8" s="793"/>
      <c r="I8" s="793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>
      <c r="A9" s="455"/>
      <c r="B9" s="16"/>
      <c r="C9" s="16"/>
      <c r="D9" s="782" t="s">
        <v>127</v>
      </c>
      <c r="E9" s="782"/>
      <c r="F9" s="782"/>
      <c r="G9" s="792" t="s">
        <v>204</v>
      </c>
      <c r="H9" s="792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>
      <c r="A10" s="455"/>
      <c r="B10" s="16" t="s">
        <v>301</v>
      </c>
      <c r="C10" s="16"/>
      <c r="D10" s="782" t="s">
        <v>130</v>
      </c>
      <c r="E10" s="782"/>
      <c r="F10" s="782"/>
      <c r="G10" s="792" t="s">
        <v>371</v>
      </c>
      <c r="H10" s="792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20">
      <c r="A11" s="455"/>
      <c r="B11" s="16"/>
      <c r="C11" s="16"/>
      <c r="D11" s="782" t="s">
        <v>131</v>
      </c>
      <c r="E11" s="782"/>
      <c r="F11" s="782"/>
      <c r="G11" s="782"/>
      <c r="H11" s="780" t="s">
        <v>398</v>
      </c>
      <c r="I11" s="781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9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9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9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9">
      <c r="A15" s="455"/>
      <c r="B15" s="16"/>
      <c r="C15" s="16"/>
      <c r="D15" s="783" t="s">
        <v>132</v>
      </c>
      <c r="E15" s="783"/>
      <c r="F15" s="783"/>
      <c r="G15" s="783"/>
      <c r="H15" s="783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9">
      <c r="A16" s="455"/>
      <c r="B16" s="16"/>
      <c r="C16" s="16"/>
      <c r="D16" s="783"/>
      <c r="E16" s="783"/>
      <c r="F16" s="783"/>
      <c r="G16" s="783"/>
      <c r="H16" s="783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9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>
      <c r="A18" s="455"/>
      <c r="B18" s="600" t="s">
        <v>299</v>
      </c>
      <c r="C18" s="781" t="s">
        <v>632</v>
      </c>
      <c r="D18" s="781"/>
      <c r="E18" s="781"/>
      <c r="F18" s="781"/>
      <c r="G18" s="781"/>
      <c r="H18" s="781"/>
      <c r="I18" s="781"/>
      <c r="J18" s="784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>
      <c r="A19" s="455"/>
      <c r="B19" s="600" t="s">
        <v>292</v>
      </c>
      <c r="C19" s="787">
        <v>1303015021</v>
      </c>
      <c r="D19" s="787"/>
      <c r="E19" s="787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>
      <c r="A20" s="455"/>
      <c r="B20" s="602" t="s">
        <v>406</v>
      </c>
      <c r="C20" s="781" t="s">
        <v>633</v>
      </c>
      <c r="D20" s="781"/>
      <c r="E20" s="781"/>
      <c r="F20" s="781"/>
      <c r="G20" s="781"/>
      <c r="H20" s="781"/>
      <c r="I20" s="781"/>
      <c r="J20" s="784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>
      <c r="A21" s="455"/>
      <c r="B21" s="600" t="s">
        <v>405</v>
      </c>
      <c r="C21" s="785" t="s">
        <v>647</v>
      </c>
      <c r="D21" s="785"/>
      <c r="E21" s="785"/>
      <c r="F21" s="785"/>
      <c r="G21" s="785"/>
      <c r="H21" s="785"/>
      <c r="I21" s="785"/>
      <c r="J21" s="786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>
      <c r="A22" s="455"/>
      <c r="B22" s="600" t="s">
        <v>300</v>
      </c>
      <c r="C22" s="785" t="s">
        <v>647</v>
      </c>
      <c r="D22" s="785"/>
      <c r="E22" s="785"/>
      <c r="F22" s="785"/>
      <c r="G22" s="785"/>
      <c r="H22" s="785"/>
      <c r="I22" s="785"/>
      <c r="J22" s="786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20">
      <c r="A23" s="455"/>
      <c r="B23" s="601" t="s">
        <v>298</v>
      </c>
      <c r="C23" s="790" t="s">
        <v>635</v>
      </c>
      <c r="D23" s="790"/>
      <c r="E23" s="790"/>
      <c r="F23" s="790"/>
      <c r="G23" s="790"/>
      <c r="H23" s="790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9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9">
      <c r="A25" s="455"/>
      <c r="B25" s="16"/>
      <c r="C25" s="19"/>
      <c r="D25" s="779" t="s">
        <v>133</v>
      </c>
      <c r="E25" s="779"/>
      <c r="F25" s="779"/>
      <c r="G25" s="789" t="s">
        <v>634</v>
      </c>
      <c r="H25" s="789"/>
      <c r="I25" s="789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9">
      <c r="A26" s="455"/>
      <c r="B26" s="16"/>
      <c r="C26" s="16"/>
      <c r="D26" s="779" t="s">
        <v>134</v>
      </c>
      <c r="E26" s="779"/>
      <c r="F26" s="788" t="s">
        <v>648</v>
      </c>
      <c r="G26" s="788"/>
      <c r="H26" s="788"/>
      <c r="I26" s="788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9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9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9">
      <c r="A29" s="455"/>
      <c r="B29" s="16"/>
      <c r="C29" s="779" t="s">
        <v>135</v>
      </c>
      <c r="D29" s="779"/>
      <c r="E29" s="364" t="s">
        <v>205</v>
      </c>
      <c r="F29" s="20" t="s">
        <v>136</v>
      </c>
      <c r="G29" s="368" t="s">
        <v>137</v>
      </c>
      <c r="H29" s="363">
        <v>1403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9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19.5" thickBot="1">
      <c r="A31" s="455"/>
      <c r="B31" s="724"/>
      <c r="C31" s="724"/>
      <c r="D31" s="724"/>
      <c r="E31" s="778" t="s">
        <v>462</v>
      </c>
      <c r="F31" s="778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19.5" thickTop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9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9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9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9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9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9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9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3" zoomScale="85" zoomScaleSheetLayoutView="85" workbookViewId="0">
      <selection activeCell="J27" sqref="J27"/>
    </sheetView>
  </sheetViews>
  <sheetFormatPr defaultColWidth="9.1796875" defaultRowHeight="17.5"/>
  <cols>
    <col min="1" max="1" width="2.1796875" style="186" customWidth="1"/>
    <col min="2" max="2" width="11.453125" style="186" customWidth="1"/>
    <col min="3" max="3" width="21.54296875" style="186" customWidth="1"/>
    <col min="4" max="4" width="6.7265625" style="186" customWidth="1"/>
    <col min="5" max="5" width="6.54296875" style="186" customWidth="1"/>
    <col min="6" max="6" width="5.81640625" style="186" customWidth="1"/>
    <col min="7" max="8" width="8.7265625" style="186" customWidth="1"/>
    <col min="9" max="9" width="7.26953125" style="186" customWidth="1"/>
    <col min="10" max="10" width="8" style="186" customWidth="1"/>
    <col min="11" max="12" width="9" style="186" customWidth="1"/>
    <col min="13" max="13" width="9.7265625" style="186" customWidth="1"/>
    <col min="14" max="14" width="2.1796875" style="186" customWidth="1"/>
    <col min="15" max="16384" width="9.1796875" style="186"/>
  </cols>
  <sheetData>
    <row r="1" spans="2:13" s="17" customFormat="1" ht="18" thickBot="1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20.5" thickTop="1">
      <c r="B2" s="1"/>
      <c r="C2" s="831" t="s">
        <v>144</v>
      </c>
      <c r="D2" s="831"/>
      <c r="E2" s="831"/>
      <c r="F2" s="831"/>
      <c r="G2" s="831"/>
      <c r="H2" s="831"/>
      <c r="I2" s="831"/>
      <c r="J2" s="831"/>
      <c r="K2" s="831"/>
      <c r="L2" s="831"/>
      <c r="M2" s="184"/>
    </row>
    <row r="3" spans="2:13" s="17" customFormat="1" ht="20">
      <c r="B3" s="6"/>
      <c r="C3" s="835" t="s">
        <v>126</v>
      </c>
      <c r="D3" s="835"/>
      <c r="E3" s="835"/>
      <c r="F3" s="835"/>
      <c r="G3" s="835"/>
      <c r="H3" s="835"/>
      <c r="I3" s="835"/>
      <c r="J3" s="835"/>
      <c r="K3" s="835"/>
      <c r="L3" s="835"/>
      <c r="M3" s="78"/>
    </row>
    <row r="4" spans="2:13" s="17" customFormat="1" ht="23">
      <c r="B4" s="11"/>
      <c r="E4" s="1182" t="s">
        <v>175</v>
      </c>
      <c r="F4" s="1182"/>
      <c r="G4" s="1182"/>
      <c r="H4" s="1182"/>
      <c r="I4" s="1182"/>
      <c r="J4" s="1182"/>
      <c r="K4" s="373" t="s">
        <v>143</v>
      </c>
      <c r="L4" s="827">
        <v>5</v>
      </c>
      <c r="M4" s="828"/>
    </row>
    <row r="5" spans="2:13" s="17" customFormat="1" ht="20">
      <c r="B5" s="419" t="s">
        <v>139</v>
      </c>
      <c r="C5" s="1208">
        <f>'رو جلد'!C19</f>
        <v>1303015021</v>
      </c>
      <c r="D5" s="1208"/>
      <c r="E5" s="1208"/>
      <c r="F5" s="1208"/>
      <c r="G5" s="1208"/>
      <c r="H5" s="1208"/>
      <c r="I5" s="1214" t="s">
        <v>141</v>
      </c>
      <c r="J5" s="1214"/>
      <c r="K5" s="830" t="str">
        <f>'رو جلد'!G25</f>
        <v>رهاب</v>
      </c>
      <c r="L5" s="830"/>
      <c r="M5" s="1183"/>
    </row>
    <row r="6" spans="2:13" s="17" customFormat="1" ht="18.5">
      <c r="B6" s="604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1214" t="s">
        <v>142</v>
      </c>
      <c r="J6" s="1214"/>
      <c r="K6" s="830" t="str">
        <f>'رو جلد'!F26</f>
        <v>توسعه راههای پارس</v>
      </c>
      <c r="L6" s="830"/>
      <c r="M6" s="1183"/>
    </row>
    <row r="7" spans="2:13" s="17" customFormat="1" ht="28" thickBot="1">
      <c r="B7" s="618" t="s">
        <v>302</v>
      </c>
      <c r="C7" s="830" t="str">
        <f>'رو جلد'!C22</f>
        <v>عملیات زیرسازی قطعه 20 راه آهن زاهدان-زابل-بیرجند-مشهد(از کیلومتر000+707 الی 000+740)</v>
      </c>
      <c r="D7" s="830"/>
      <c r="E7" s="830"/>
      <c r="F7" s="830"/>
      <c r="G7" s="830"/>
      <c r="H7" s="830"/>
      <c r="I7" s="1215" t="s">
        <v>135</v>
      </c>
      <c r="J7" s="1215"/>
      <c r="K7" s="617" t="str">
        <f>'رو جلد'!E29</f>
        <v>فروردين</v>
      </c>
      <c r="L7" s="1212">
        <f>'رو جلد'!H29</f>
        <v>1403</v>
      </c>
      <c r="M7" s="1213"/>
    </row>
    <row r="8" spans="2:13" s="17" customFormat="1" ht="18.5" thickTop="1" thickBot="1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>
      <c r="B9" s="1191" t="s">
        <v>2</v>
      </c>
      <c r="C9" s="1186" t="s">
        <v>176</v>
      </c>
      <c r="D9" s="1194" t="s">
        <v>248</v>
      </c>
      <c r="E9" s="1194" t="s">
        <v>249</v>
      </c>
      <c r="F9" s="1194" t="s">
        <v>250</v>
      </c>
      <c r="G9" s="1194" t="s">
        <v>251</v>
      </c>
      <c r="H9" s="1186" t="s">
        <v>410</v>
      </c>
      <c r="I9" s="1196" t="s">
        <v>411</v>
      </c>
      <c r="J9" s="1197"/>
      <c r="K9" s="1207"/>
      <c r="L9" s="1186" t="s">
        <v>247</v>
      </c>
      <c r="M9" s="1184" t="s">
        <v>252</v>
      </c>
    </row>
    <row r="10" spans="2:13" ht="37">
      <c r="B10" s="1188"/>
      <c r="C10" s="1187"/>
      <c r="D10" s="1195"/>
      <c r="E10" s="1195"/>
      <c r="F10" s="1195"/>
      <c r="G10" s="1195"/>
      <c r="H10" s="1187"/>
      <c r="I10" s="383" t="s">
        <v>173</v>
      </c>
      <c r="J10" s="383" t="s">
        <v>174</v>
      </c>
      <c r="K10" s="383" t="s">
        <v>412</v>
      </c>
      <c r="L10" s="1187"/>
      <c r="M10" s="1185"/>
    </row>
    <row r="11" spans="2:13" ht="19">
      <c r="B11" s="83">
        <v>1</v>
      </c>
      <c r="C11" s="85" t="s">
        <v>652</v>
      </c>
      <c r="D11" s="85">
        <v>2624</v>
      </c>
      <c r="E11" s="85">
        <v>25</v>
      </c>
      <c r="F11" s="85">
        <v>1392</v>
      </c>
      <c r="G11" s="85" t="s">
        <v>639</v>
      </c>
      <c r="H11" s="85"/>
      <c r="I11" s="85">
        <v>4</v>
      </c>
      <c r="J11" s="85">
        <v>0</v>
      </c>
      <c r="K11" s="383">
        <f>I11+J11</f>
        <v>4</v>
      </c>
      <c r="L11" s="385">
        <f>H11-K11</f>
        <v>-4</v>
      </c>
      <c r="M11" s="86"/>
    </row>
    <row r="12" spans="2:13" ht="19">
      <c r="B12" s="83">
        <v>2</v>
      </c>
      <c r="C12" s="85" t="s">
        <v>652</v>
      </c>
      <c r="D12" s="85">
        <v>1921</v>
      </c>
      <c r="E12" s="85">
        <v>19</v>
      </c>
      <c r="F12" s="85">
        <v>1385</v>
      </c>
      <c r="G12" s="85" t="s">
        <v>698</v>
      </c>
      <c r="H12" s="85"/>
      <c r="I12" s="85">
        <v>2</v>
      </c>
      <c r="J12" s="85"/>
      <c r="K12" s="383">
        <f t="shared" ref="K12:K36" si="0">I12+J12</f>
        <v>2</v>
      </c>
      <c r="L12" s="385">
        <f t="shared" ref="L12:L36" si="1">H12-K12</f>
        <v>-2</v>
      </c>
      <c r="M12" s="86"/>
    </row>
    <row r="13" spans="2:13" ht="19">
      <c r="B13" s="83">
        <v>3</v>
      </c>
      <c r="C13" s="85" t="s">
        <v>653</v>
      </c>
      <c r="D13" s="85" t="s">
        <v>654</v>
      </c>
      <c r="E13" s="85"/>
      <c r="F13" s="85">
        <v>1383</v>
      </c>
      <c r="G13" s="85" t="s">
        <v>639</v>
      </c>
      <c r="H13" s="85"/>
      <c r="I13" s="85">
        <v>0</v>
      </c>
      <c r="J13" s="85">
        <v>1</v>
      </c>
      <c r="K13" s="383">
        <f t="shared" si="0"/>
        <v>1</v>
      </c>
      <c r="L13" s="385">
        <f t="shared" si="1"/>
        <v>-1</v>
      </c>
      <c r="M13" s="86"/>
    </row>
    <row r="14" spans="2:13" ht="19">
      <c r="B14" s="83">
        <v>4</v>
      </c>
      <c r="C14" s="85" t="s">
        <v>653</v>
      </c>
      <c r="D14" s="85" t="s">
        <v>654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9">
      <c r="B15" s="83">
        <v>5</v>
      </c>
      <c r="C15" s="85" t="s">
        <v>653</v>
      </c>
      <c r="D15" s="85" t="s">
        <v>654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9">
      <c r="B16" s="83">
        <v>6</v>
      </c>
      <c r="C16" s="85" t="s">
        <v>655</v>
      </c>
      <c r="D16" s="85">
        <v>1921</v>
      </c>
      <c r="E16" s="85">
        <v>19</v>
      </c>
      <c r="F16" s="85">
        <v>1975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9">
      <c r="B17" s="83">
        <v>7</v>
      </c>
      <c r="C17" s="85" t="s">
        <v>655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0</v>
      </c>
      <c r="J17" s="85">
        <v>1</v>
      </c>
      <c r="K17" s="383">
        <f t="shared" si="0"/>
        <v>1</v>
      </c>
      <c r="L17" s="385">
        <f t="shared" si="1"/>
        <v>-1</v>
      </c>
      <c r="M17" s="86"/>
    </row>
    <row r="18" spans="2:13" ht="19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9">
      <c r="B19" s="83">
        <v>9</v>
      </c>
      <c r="C19" s="85" t="s">
        <v>657</v>
      </c>
      <c r="D19" s="85" t="s">
        <v>658</v>
      </c>
      <c r="E19" s="85"/>
      <c r="F19" s="85">
        <v>1378</v>
      </c>
      <c r="G19" s="85" t="s">
        <v>639</v>
      </c>
      <c r="H19" s="85"/>
      <c r="I19" s="85">
        <v>2</v>
      </c>
      <c r="J19" s="85"/>
      <c r="K19" s="383">
        <f t="shared" si="0"/>
        <v>2</v>
      </c>
      <c r="L19" s="385">
        <f t="shared" si="1"/>
        <v>-2</v>
      </c>
      <c r="M19" s="86"/>
    </row>
    <row r="20" spans="2:13" ht="19">
      <c r="B20" s="83">
        <v>10</v>
      </c>
      <c r="C20" s="85" t="s">
        <v>638</v>
      </c>
      <c r="D20" s="85">
        <v>450</v>
      </c>
      <c r="E20" s="85"/>
      <c r="F20" s="85">
        <v>1382</v>
      </c>
      <c r="G20" s="85" t="s">
        <v>698</v>
      </c>
      <c r="H20" s="85"/>
      <c r="I20" s="85">
        <v>2</v>
      </c>
      <c r="J20" s="85"/>
      <c r="K20" s="383">
        <f t="shared" si="0"/>
        <v>2</v>
      </c>
      <c r="L20" s="385">
        <f t="shared" si="1"/>
        <v>-2</v>
      </c>
      <c r="M20" s="86"/>
    </row>
    <row r="21" spans="2:13" ht="19">
      <c r="B21" s="83">
        <v>11</v>
      </c>
      <c r="C21" s="85" t="s">
        <v>659</v>
      </c>
      <c r="D21" s="85">
        <v>1600</v>
      </c>
      <c r="E21" s="85"/>
      <c r="F21" s="85">
        <v>1384</v>
      </c>
      <c r="G21" s="85" t="s">
        <v>698</v>
      </c>
      <c r="H21" s="85"/>
      <c r="I21" s="85">
        <v>2</v>
      </c>
      <c r="J21" s="85"/>
      <c r="K21" s="383">
        <f t="shared" si="0"/>
        <v>2</v>
      </c>
      <c r="L21" s="385">
        <f t="shared" si="1"/>
        <v>-2</v>
      </c>
      <c r="M21" s="86"/>
    </row>
    <row r="22" spans="2:13" ht="19">
      <c r="B22" s="83">
        <v>12</v>
      </c>
      <c r="C22" s="85" t="s">
        <v>660</v>
      </c>
      <c r="D22" s="85" t="s">
        <v>661</v>
      </c>
      <c r="E22" s="85"/>
      <c r="F22" s="85">
        <v>1392</v>
      </c>
      <c r="G22" s="85" t="s">
        <v>639</v>
      </c>
      <c r="H22" s="85"/>
      <c r="I22" s="85">
        <v>1</v>
      </c>
      <c r="J22" s="85"/>
      <c r="K22" s="383">
        <f t="shared" si="0"/>
        <v>1</v>
      </c>
      <c r="L22" s="385">
        <f t="shared" si="1"/>
        <v>-1</v>
      </c>
      <c r="M22" s="86"/>
    </row>
    <row r="23" spans="2:13" ht="19">
      <c r="B23" s="83">
        <v>13</v>
      </c>
      <c r="C23" s="85" t="s">
        <v>662</v>
      </c>
      <c r="D23" s="85">
        <v>315</v>
      </c>
      <c r="E23" s="85"/>
      <c r="F23" s="85">
        <v>1396</v>
      </c>
      <c r="G23" s="85" t="s">
        <v>698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19">
      <c r="B24" s="83">
        <v>14</v>
      </c>
      <c r="C24" s="85" t="s">
        <v>662</v>
      </c>
      <c r="D24" s="85" t="s">
        <v>697</v>
      </c>
      <c r="E24" s="85"/>
      <c r="F24" s="85">
        <v>1390</v>
      </c>
      <c r="G24" s="85" t="s">
        <v>698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37">
      <c r="B25" s="83">
        <v>15</v>
      </c>
      <c r="C25" s="85" t="s">
        <v>728</v>
      </c>
      <c r="D25" s="85" t="s">
        <v>729</v>
      </c>
      <c r="E25" s="85"/>
      <c r="F25" s="85">
        <v>1987</v>
      </c>
      <c r="G25" s="85" t="s">
        <v>698</v>
      </c>
      <c r="H25" s="85"/>
      <c r="I25" s="85">
        <v>3</v>
      </c>
      <c r="J25" s="85"/>
      <c r="K25" s="383">
        <f t="shared" si="0"/>
        <v>3</v>
      </c>
      <c r="L25" s="385">
        <f t="shared" si="1"/>
        <v>-3</v>
      </c>
      <c r="M25" s="86"/>
    </row>
    <row r="26" spans="2:13" ht="19">
      <c r="B26" s="83">
        <v>16</v>
      </c>
      <c r="C26" s="85" t="s">
        <v>730</v>
      </c>
      <c r="D26" s="85" t="s">
        <v>731</v>
      </c>
      <c r="E26" s="85">
        <v>26</v>
      </c>
      <c r="F26" s="85">
        <v>1394</v>
      </c>
      <c r="G26" s="85" t="s">
        <v>639</v>
      </c>
      <c r="H26" s="85"/>
      <c r="I26" s="85">
        <v>0</v>
      </c>
      <c r="J26" s="85">
        <v>2</v>
      </c>
      <c r="K26" s="383">
        <f t="shared" si="0"/>
        <v>2</v>
      </c>
      <c r="L26" s="385">
        <f t="shared" si="1"/>
        <v>-2</v>
      </c>
      <c r="M26" s="86"/>
    </row>
    <row r="27" spans="2:13" ht="19">
      <c r="B27" s="83">
        <v>17</v>
      </c>
      <c r="C27" s="85"/>
      <c r="D27" s="85"/>
      <c r="E27" s="85"/>
      <c r="F27" s="85"/>
      <c r="G27" s="85"/>
      <c r="H27" s="85"/>
      <c r="I27" s="85"/>
      <c r="J27" s="85"/>
      <c r="K27" s="383">
        <f t="shared" si="0"/>
        <v>0</v>
      </c>
      <c r="L27" s="385">
        <f t="shared" si="1"/>
        <v>0</v>
      </c>
      <c r="M27" s="86"/>
    </row>
    <row r="28" spans="2:13" ht="19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9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9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9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9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9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9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9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9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19" thickBot="1">
      <c r="B37" s="1209" t="s">
        <v>92</v>
      </c>
      <c r="C37" s="1210"/>
      <c r="D37" s="1210"/>
      <c r="E37" s="1210"/>
      <c r="F37" s="1210"/>
      <c r="G37" s="1211"/>
      <c r="H37" s="384">
        <f>SUM(H11:H36)</f>
        <v>0</v>
      </c>
      <c r="I37" s="384">
        <f t="shared" ref="I37:M37" si="2">SUM(I11:I36)</f>
        <v>22</v>
      </c>
      <c r="J37" s="384">
        <f t="shared" si="2"/>
        <v>4</v>
      </c>
      <c r="K37" s="384">
        <f t="shared" si="2"/>
        <v>26</v>
      </c>
      <c r="L37" s="384">
        <f t="shared" si="2"/>
        <v>-26</v>
      </c>
      <c r="M37" s="384">
        <f t="shared" si="2"/>
        <v>0</v>
      </c>
    </row>
  </sheetData>
  <sheetProtection password="FB6E" sheet="1" scenarios="1"/>
  <mergeCells count="24">
    <mergeCell ref="I9:K9"/>
    <mergeCell ref="B9:B10"/>
    <mergeCell ref="C9:C10"/>
    <mergeCell ref="H9:H10"/>
    <mergeCell ref="G9:G10"/>
    <mergeCell ref="E9:E10"/>
    <mergeCell ref="D9:D10"/>
    <mergeCell ref="F9:F10"/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796875" defaultRowHeight="17.5"/>
  <cols>
    <col min="1" max="1" width="2.1796875" style="187" customWidth="1"/>
    <col min="2" max="2" width="6.7265625" style="187" customWidth="1"/>
    <col min="3" max="3" width="11.453125" style="187" customWidth="1"/>
    <col min="4" max="4" width="12" style="187" customWidth="1"/>
    <col min="5" max="5" width="5" style="187" customWidth="1"/>
    <col min="6" max="6" width="1.8164062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796875" style="187"/>
  </cols>
  <sheetData>
    <row r="1" spans="2:37" ht="18" thickBot="1"/>
    <row r="2" spans="2:37" ht="20.5" thickTop="1">
      <c r="B2" s="1"/>
      <c r="C2" s="2"/>
      <c r="D2" s="2"/>
      <c r="E2" s="831" t="s">
        <v>144</v>
      </c>
      <c r="F2" s="831"/>
      <c r="G2" s="831"/>
      <c r="H2" s="831"/>
      <c r="I2" s="831"/>
      <c r="J2" s="831"/>
      <c r="K2" s="831"/>
      <c r="L2" s="831"/>
      <c r="M2" s="831"/>
      <c r="N2" s="831"/>
      <c r="O2" s="3"/>
      <c r="P2" s="3"/>
      <c r="Q2" s="3"/>
      <c r="R2" s="188"/>
      <c r="S2" s="188"/>
      <c r="T2" s="188"/>
      <c r="U2" s="189"/>
    </row>
    <row r="3" spans="2:37" ht="20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59"/>
      <c r="P3" s="59"/>
      <c r="Q3" s="59"/>
      <c r="U3" s="190"/>
    </row>
    <row r="4" spans="2:37" ht="26">
      <c r="B4" s="11"/>
      <c r="C4" s="373"/>
      <c r="D4" s="7"/>
      <c r="E4" s="832" t="s">
        <v>187</v>
      </c>
      <c r="F4" s="832"/>
      <c r="G4" s="832"/>
      <c r="H4" s="832"/>
      <c r="I4" s="832"/>
      <c r="J4" s="832"/>
      <c r="K4" s="832"/>
      <c r="L4" s="832"/>
      <c r="M4" s="832"/>
      <c r="N4" s="832"/>
      <c r="O4" s="4"/>
      <c r="Q4" s="850" t="s">
        <v>143</v>
      </c>
      <c r="R4" s="850"/>
      <c r="S4" s="1239">
        <v>6</v>
      </c>
      <c r="T4" s="1239"/>
      <c r="U4" s="190"/>
    </row>
    <row r="5" spans="2:37" ht="20">
      <c r="B5" s="1245" t="s">
        <v>139</v>
      </c>
      <c r="C5" s="835"/>
      <c r="D5" s="1216">
        <f>'رو جلد'!C19</f>
        <v>1303015021</v>
      </c>
      <c r="E5" s="1216"/>
      <c r="F5" s="1216"/>
      <c r="G5" s="1216"/>
      <c r="H5" s="1216"/>
      <c r="I5" s="1216"/>
      <c r="J5" s="1216"/>
      <c r="K5" s="1216"/>
      <c r="L5" s="1216"/>
      <c r="M5" s="1216"/>
      <c r="N5" s="835" t="s">
        <v>141</v>
      </c>
      <c r="O5" s="835"/>
      <c r="P5" s="835"/>
      <c r="Q5" s="830" t="str">
        <f>'رو جلد'!G25</f>
        <v>رهاب</v>
      </c>
      <c r="R5" s="830"/>
      <c r="S5" s="830"/>
      <c r="T5" s="830"/>
      <c r="U5" s="1183"/>
    </row>
    <row r="6" spans="2:37" ht="20">
      <c r="B6" s="1245" t="s">
        <v>405</v>
      </c>
      <c r="C6" s="835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830"/>
      <c r="H6" s="830"/>
      <c r="I6" s="830"/>
      <c r="J6" s="830"/>
      <c r="K6" s="830"/>
      <c r="L6" s="830"/>
      <c r="M6" s="830"/>
      <c r="N6" s="835" t="s">
        <v>142</v>
      </c>
      <c r="O6" s="835"/>
      <c r="P6" s="835"/>
      <c r="Q6" s="830" t="str">
        <f>'رو جلد'!F26</f>
        <v>توسعه راههای پارس</v>
      </c>
      <c r="R6" s="830"/>
      <c r="S6" s="830"/>
      <c r="T6" s="830"/>
      <c r="U6" s="1183"/>
    </row>
    <row r="7" spans="2:37" ht="24.5" thickBot="1">
      <c r="B7" s="1244" t="s">
        <v>302</v>
      </c>
      <c r="C7" s="1222"/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820"/>
      <c r="H7" s="820"/>
      <c r="I7" s="820"/>
      <c r="J7" s="820"/>
      <c r="K7" s="820"/>
      <c r="L7" s="820"/>
      <c r="M7" s="820"/>
      <c r="N7" s="1222" t="s">
        <v>135</v>
      </c>
      <c r="O7" s="1222"/>
      <c r="P7" s="1222"/>
      <c r="Q7" s="1240" t="str">
        <f>'رو جلد'!E29</f>
        <v>فروردين</v>
      </c>
      <c r="R7" s="1240"/>
      <c r="S7" s="1241">
        <f>'رو جلد'!H29</f>
        <v>1403</v>
      </c>
      <c r="T7" s="1241"/>
      <c r="U7" s="193"/>
    </row>
    <row r="8" spans="2:37" ht="18.5" thickTop="1" thickBot="1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>
      <c r="B9" s="1233" t="s">
        <v>228</v>
      </c>
      <c r="C9" s="1227" t="s">
        <v>225</v>
      </c>
      <c r="D9" s="1228"/>
      <c r="E9" s="116"/>
      <c r="F9" s="195"/>
      <c r="G9" s="1220">
        <v>707</v>
      </c>
      <c r="H9" s="1220">
        <f>G9+1</f>
        <v>708</v>
      </c>
      <c r="I9" s="1220">
        <f t="shared" ref="I9:R9" si="0">H9+1</f>
        <v>709</v>
      </c>
      <c r="J9" s="1220">
        <f t="shared" si="0"/>
        <v>710</v>
      </c>
      <c r="K9" s="1220">
        <f t="shared" si="0"/>
        <v>711</v>
      </c>
      <c r="L9" s="1220">
        <f t="shared" si="0"/>
        <v>712</v>
      </c>
      <c r="M9" s="1220">
        <f t="shared" si="0"/>
        <v>713</v>
      </c>
      <c r="N9" s="1220">
        <f t="shared" si="0"/>
        <v>714</v>
      </c>
      <c r="O9" s="1220">
        <f t="shared" si="0"/>
        <v>715</v>
      </c>
      <c r="P9" s="1220">
        <f t="shared" si="0"/>
        <v>716</v>
      </c>
      <c r="Q9" s="1220">
        <f t="shared" si="0"/>
        <v>717</v>
      </c>
      <c r="R9" s="1220">
        <f t="shared" si="0"/>
        <v>718</v>
      </c>
      <c r="S9" s="1220">
        <v>719</v>
      </c>
      <c r="T9" s="1220"/>
      <c r="U9" s="1247"/>
    </row>
    <row r="10" spans="2:37" ht="13.5" customHeight="1">
      <c r="B10" s="1234"/>
      <c r="C10" s="1225" t="s">
        <v>226</v>
      </c>
      <c r="D10" s="1226"/>
      <c r="E10" s="117"/>
      <c r="F10" s="195"/>
      <c r="G10" s="1220"/>
      <c r="H10" s="1220"/>
      <c r="I10" s="1220"/>
      <c r="J10" s="1220"/>
      <c r="K10" s="1220"/>
      <c r="L10" s="1220"/>
      <c r="M10" s="1220"/>
      <c r="N10" s="1220"/>
      <c r="O10" s="1220"/>
      <c r="P10" s="1220"/>
      <c r="Q10" s="1220"/>
      <c r="R10" s="1220"/>
      <c r="S10" s="1220"/>
      <c r="T10" s="1220"/>
      <c r="U10" s="1247"/>
    </row>
    <row r="11" spans="2:37" ht="13.5" customHeight="1" thickBot="1">
      <c r="B11" s="1235"/>
      <c r="C11" s="1223" t="s">
        <v>227</v>
      </c>
      <c r="D11" s="1224"/>
      <c r="E11" s="118"/>
      <c r="F11" s="195"/>
      <c r="G11" s="1220"/>
      <c r="H11" s="1220"/>
      <c r="I11" s="1220"/>
      <c r="J11" s="1220"/>
      <c r="K11" s="1220"/>
      <c r="L11" s="1220"/>
      <c r="M11" s="1220"/>
      <c r="N11" s="1220"/>
      <c r="O11" s="1220"/>
      <c r="P11" s="1220"/>
      <c r="Q11" s="1220"/>
      <c r="R11" s="1220"/>
      <c r="S11" s="1220"/>
      <c r="T11" s="1220"/>
      <c r="U11" s="1247"/>
    </row>
    <row r="12" spans="2:37" s="196" customFormat="1" ht="13.5" customHeight="1" thickBot="1">
      <c r="D12" s="197"/>
      <c r="E12" s="197"/>
      <c r="F12" s="198"/>
      <c r="G12" s="1221"/>
      <c r="H12" s="1221"/>
      <c r="I12" s="1221"/>
      <c r="J12" s="1221"/>
      <c r="K12" s="1221"/>
      <c r="L12" s="1221"/>
      <c r="M12" s="1221"/>
      <c r="N12" s="1221"/>
      <c r="O12" s="1221"/>
      <c r="P12" s="1221"/>
      <c r="Q12" s="1221"/>
      <c r="R12" s="1221"/>
      <c r="S12" s="1221"/>
      <c r="T12" s="1221"/>
      <c r="U12" s="1248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>
      <c r="B13" s="1217" t="s">
        <v>180</v>
      </c>
      <c r="C13" s="1218"/>
      <c r="D13" s="1218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>
      <c r="B14" s="1229" t="s">
        <v>182</v>
      </c>
      <c r="C14" s="1230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>
      <c r="B15" s="1229"/>
      <c r="C15" s="1230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>
      <c r="B16" s="1229"/>
      <c r="C16" s="1230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>
      <c r="B17" s="1231" t="s">
        <v>185</v>
      </c>
      <c r="C17" s="1219"/>
      <c r="D17" s="1219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>
      <c r="B18" s="1231" t="s">
        <v>183</v>
      </c>
      <c r="C18" s="1219"/>
      <c r="D18" s="1219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>
      <c r="B19" s="1231" t="s">
        <v>184</v>
      </c>
      <c r="C19" s="1219"/>
      <c r="D19" s="1219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>
      <c r="B20" s="1232" t="s">
        <v>188</v>
      </c>
      <c r="C20" s="1219" t="s">
        <v>179</v>
      </c>
      <c r="D20" s="1219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>
      <c r="B21" s="1232"/>
      <c r="C21" s="1219" t="s">
        <v>95</v>
      </c>
      <c r="D21" s="1219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>
      <c r="B22" s="1232"/>
      <c r="C22" s="1219" t="s">
        <v>94</v>
      </c>
      <c r="D22" s="1219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>
      <c r="B23" s="1232"/>
      <c r="C23" s="1219" t="s">
        <v>93</v>
      </c>
      <c r="D23" s="1219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>
      <c r="B24" s="1236" t="s">
        <v>7</v>
      </c>
      <c r="C24" s="1237"/>
      <c r="D24" s="1237"/>
      <c r="E24" s="1238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>
      <c r="B26" s="1233" t="s">
        <v>228</v>
      </c>
      <c r="C26" s="1227" t="s">
        <v>225</v>
      </c>
      <c r="D26" s="1228"/>
      <c r="E26" s="116"/>
      <c r="F26" s="203"/>
      <c r="G26" s="1220" t="s">
        <v>663</v>
      </c>
      <c r="H26" s="1242" t="s">
        <v>664</v>
      </c>
      <c r="I26" s="1242" t="s">
        <v>665</v>
      </c>
      <c r="J26" s="1242" t="s">
        <v>666</v>
      </c>
      <c r="K26" s="1242" t="s">
        <v>667</v>
      </c>
      <c r="L26" s="1242" t="s">
        <v>669</v>
      </c>
      <c r="M26" s="1242" t="s">
        <v>668</v>
      </c>
      <c r="N26" s="1242" t="s">
        <v>670</v>
      </c>
      <c r="O26" s="1242" t="s">
        <v>671</v>
      </c>
      <c r="P26" s="1242" t="s">
        <v>672</v>
      </c>
      <c r="Q26" s="1242" t="s">
        <v>673</v>
      </c>
      <c r="R26" s="1242" t="s">
        <v>674</v>
      </c>
      <c r="S26" s="1242" t="s">
        <v>675</v>
      </c>
      <c r="T26" s="1242" t="s">
        <v>676</v>
      </c>
      <c r="U26" s="1246" t="s">
        <v>677</v>
      </c>
    </row>
    <row r="27" spans="2:21" ht="13.5" customHeight="1">
      <c r="B27" s="1234"/>
      <c r="C27" s="1225" t="s">
        <v>226</v>
      </c>
      <c r="D27" s="1226"/>
      <c r="E27" s="117"/>
      <c r="F27" s="203"/>
      <c r="G27" s="1220"/>
      <c r="H27" s="1220"/>
      <c r="I27" s="1220"/>
      <c r="J27" s="1220"/>
      <c r="K27" s="1220"/>
      <c r="L27" s="1220"/>
      <c r="M27" s="1220"/>
      <c r="N27" s="1220"/>
      <c r="O27" s="1220"/>
      <c r="P27" s="1220"/>
      <c r="Q27" s="1220"/>
      <c r="R27" s="1220"/>
      <c r="S27" s="1220"/>
      <c r="T27" s="1220"/>
      <c r="U27" s="1247"/>
    </row>
    <row r="28" spans="2:21" ht="13.5" customHeight="1" thickBot="1">
      <c r="B28" s="1235"/>
      <c r="C28" s="1223" t="s">
        <v>227</v>
      </c>
      <c r="D28" s="1224"/>
      <c r="E28" s="118"/>
      <c r="F28" s="203"/>
      <c r="G28" s="1220"/>
      <c r="H28" s="1220"/>
      <c r="I28" s="1220"/>
      <c r="J28" s="1220"/>
      <c r="K28" s="1220"/>
      <c r="L28" s="1220"/>
      <c r="M28" s="1220"/>
      <c r="N28" s="1220"/>
      <c r="O28" s="1220"/>
      <c r="P28" s="1220"/>
      <c r="Q28" s="1220"/>
      <c r="R28" s="1220"/>
      <c r="S28" s="1220"/>
      <c r="T28" s="1220"/>
      <c r="U28" s="1247"/>
    </row>
    <row r="29" spans="2:21" s="196" customFormat="1" ht="13.5" customHeight="1" thickBot="1">
      <c r="D29" s="197"/>
      <c r="E29" s="197"/>
      <c r="F29" s="198"/>
      <c r="G29" s="1221"/>
      <c r="H29" s="1243"/>
      <c r="I29" s="1243"/>
      <c r="J29" s="1243"/>
      <c r="K29" s="1243"/>
      <c r="L29" s="1243"/>
      <c r="M29" s="1243"/>
      <c r="N29" s="1243"/>
      <c r="O29" s="1243"/>
      <c r="P29" s="1243"/>
      <c r="Q29" s="1243"/>
      <c r="R29" s="1243"/>
      <c r="S29" s="1243"/>
      <c r="T29" s="1243"/>
      <c r="U29" s="1248"/>
    </row>
    <row r="30" spans="2:21" s="196" customFormat="1" ht="19.5" customHeight="1">
      <c r="B30" s="1217" t="s">
        <v>180</v>
      </c>
      <c r="C30" s="1218"/>
      <c r="D30" s="1218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>
      <c r="B31" s="1229" t="s">
        <v>182</v>
      </c>
      <c r="C31" s="1230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>
      <c r="B32" s="1229"/>
      <c r="C32" s="1230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>
      <c r="B33" s="1229"/>
      <c r="C33" s="1230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>
      <c r="B34" s="1231" t="s">
        <v>185</v>
      </c>
      <c r="C34" s="1219"/>
      <c r="D34" s="1219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>
      <c r="B35" s="1231" t="s">
        <v>183</v>
      </c>
      <c r="C35" s="1219"/>
      <c r="D35" s="1219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>
      <c r="B36" s="1231" t="s">
        <v>184</v>
      </c>
      <c r="C36" s="1219"/>
      <c r="D36" s="1219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>
      <c r="B37" s="1232" t="s">
        <v>186</v>
      </c>
      <c r="C37" s="1219" t="s">
        <v>179</v>
      </c>
      <c r="D37" s="1219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>
      <c r="B38" s="1232"/>
      <c r="C38" s="1219" t="s">
        <v>95</v>
      </c>
      <c r="D38" s="1219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>
      <c r="B39" s="1232"/>
      <c r="C39" s="1219" t="s">
        <v>94</v>
      </c>
      <c r="D39" s="1219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>
      <c r="B40" s="1232"/>
      <c r="C40" s="1219" t="s">
        <v>93</v>
      </c>
      <c r="D40" s="1219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>
      <c r="B41" s="1236" t="s">
        <v>7</v>
      </c>
      <c r="C41" s="1237"/>
      <c r="D41" s="1237"/>
      <c r="E41" s="1238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>
      <c r="D61" s="432"/>
    </row>
    <row r="62" spans="4:21" s="424" customFormat="1" ht="30" customHeight="1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>
      <c r="D84" s="209"/>
    </row>
    <row r="85" spans="4:21" ht="30" customHeight="1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>
      <c r="D107" s="209"/>
    </row>
    <row r="108" spans="4:21" ht="30" customHeight="1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20">
      <c r="D130" s="204"/>
      <c r="E130" s="200"/>
    </row>
  </sheetData>
  <sheetProtection password="FB6E" sheet="1" scenarios="1"/>
  <mergeCells count="78"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S4:T4"/>
    <mergeCell ref="Q6:U6"/>
    <mergeCell ref="Q5:U5"/>
    <mergeCell ref="Q7:R7"/>
    <mergeCell ref="S7:T7"/>
    <mergeCell ref="Q4:R4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796875" defaultRowHeight="12.5"/>
  <cols>
    <col min="1" max="1" width="2" style="422" customWidth="1"/>
    <col min="2" max="2" width="4.81640625" style="422" customWidth="1"/>
    <col min="3" max="3" width="15.81640625" style="422" customWidth="1"/>
    <col min="4" max="4" width="11.453125" style="422" customWidth="1"/>
    <col min="5" max="5" width="8.54296875" style="422" customWidth="1"/>
    <col min="6" max="6" width="9.7265625" style="422" bestFit="1" customWidth="1"/>
    <col min="7" max="7" width="13.26953125" style="422" customWidth="1"/>
    <col min="8" max="8" width="8.81640625" style="422" customWidth="1"/>
    <col min="9" max="9" width="8.453125" style="422" bestFit="1" customWidth="1"/>
    <col min="10" max="10" width="13.453125" style="422" customWidth="1"/>
    <col min="11" max="11" width="11.26953125" style="422" customWidth="1"/>
    <col min="12" max="12" width="10.54296875" style="422" customWidth="1"/>
    <col min="13" max="13" width="9.1796875" style="422" customWidth="1"/>
    <col min="14" max="14" width="13.1796875" style="422" bestFit="1" customWidth="1"/>
    <col min="15" max="15" width="11.7265625" style="422" customWidth="1"/>
    <col min="16" max="16" width="10.453125" style="422" customWidth="1"/>
    <col min="17" max="17" width="12.54296875" style="422" customWidth="1"/>
    <col min="18" max="18" width="12.26953125" style="422" customWidth="1"/>
    <col min="19" max="19" width="10.81640625" style="422" customWidth="1"/>
    <col min="20" max="20" width="10.54296875" style="422" customWidth="1"/>
    <col min="21" max="21" width="12.453125" style="422" customWidth="1"/>
    <col min="22" max="22" width="11.1796875" style="422" customWidth="1"/>
    <col min="23" max="23" width="10.453125" style="422" customWidth="1"/>
    <col min="24" max="24" width="2" style="422" customWidth="1"/>
    <col min="25" max="16384" width="9.1796875" style="422"/>
  </cols>
  <sheetData>
    <row r="1" spans="2:23" s="168" customFormat="1" ht="14.25" customHeight="1" thickBot="1"/>
    <row r="2" spans="2:23" s="168" customFormat="1" ht="27.75" customHeight="1" thickTop="1">
      <c r="B2" s="1"/>
      <c r="C2" s="2"/>
      <c r="D2" s="2"/>
      <c r="E2" s="2"/>
      <c r="F2" s="210"/>
      <c r="G2" s="211"/>
      <c r="H2" s="211"/>
      <c r="I2" s="211"/>
      <c r="J2" s="1250" t="s">
        <v>144</v>
      </c>
      <c r="K2" s="1250"/>
      <c r="L2" s="1250"/>
      <c r="M2" s="1250"/>
      <c r="N2" s="1250"/>
      <c r="O2" s="1250"/>
      <c r="P2" s="1250"/>
      <c r="Q2" s="3"/>
      <c r="R2" s="3"/>
      <c r="S2" s="188"/>
      <c r="T2" s="188"/>
      <c r="U2" s="188"/>
      <c r="V2" s="188"/>
      <c r="W2" s="212"/>
    </row>
    <row r="3" spans="2:23" s="168" customFormat="1" ht="27.75" customHeight="1">
      <c r="B3" s="6"/>
      <c r="C3" s="7"/>
      <c r="D3" s="8"/>
      <c r="E3" s="8"/>
      <c r="G3" s="213"/>
      <c r="H3" s="213"/>
      <c r="I3" s="213"/>
      <c r="J3" s="1249" t="s">
        <v>126</v>
      </c>
      <c r="K3" s="1249"/>
      <c r="L3" s="1249"/>
      <c r="M3" s="1249"/>
      <c r="N3" s="1249"/>
      <c r="O3" s="1249"/>
      <c r="P3" s="1249"/>
      <c r="Q3" s="59"/>
      <c r="R3" s="59"/>
      <c r="S3" s="187"/>
      <c r="T3" s="187"/>
      <c r="U3" s="187"/>
      <c r="V3" s="187"/>
      <c r="W3" s="214"/>
    </row>
    <row r="4" spans="2:23" s="168" customFormat="1" ht="27.75" customHeight="1">
      <c r="B4" s="11"/>
      <c r="C4" s="373"/>
      <c r="D4" s="7"/>
      <c r="E4" s="7"/>
      <c r="G4" s="215"/>
      <c r="H4" s="215"/>
      <c r="J4" s="1256" t="s">
        <v>198</v>
      </c>
      <c r="K4" s="1256"/>
      <c r="L4" s="1256"/>
      <c r="M4" s="1256"/>
      <c r="N4" s="1256"/>
      <c r="O4" s="1256"/>
      <c r="P4" s="1256"/>
      <c r="Q4" s="187"/>
      <c r="R4" s="1252" t="s">
        <v>143</v>
      </c>
      <c r="S4" s="1252"/>
      <c r="T4" s="1255">
        <v>7</v>
      </c>
      <c r="U4" s="1255"/>
      <c r="V4" s="187"/>
      <c r="W4" s="214"/>
    </row>
    <row r="5" spans="2:23" s="168" customFormat="1" ht="27.75" customHeight="1">
      <c r="B5" s="191"/>
      <c r="C5" s="456" t="s">
        <v>139</v>
      </c>
      <c r="D5" s="849">
        <f>'رو جلد'!C19</f>
        <v>1303015021</v>
      </c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1251" t="s">
        <v>141</v>
      </c>
      <c r="P5" s="1251"/>
      <c r="Q5" s="1251"/>
      <c r="R5" s="1179" t="str">
        <f>'رو جلد'!G25</f>
        <v>رهاب</v>
      </c>
      <c r="S5" s="1179"/>
      <c r="T5" s="1179"/>
      <c r="U5" s="1179"/>
      <c r="V5" s="1179"/>
      <c r="W5" s="214"/>
    </row>
    <row r="6" spans="2:23" s="217" customFormat="1" ht="27.75" customHeight="1">
      <c r="B6" s="191"/>
      <c r="C6" s="606" t="s">
        <v>405</v>
      </c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830"/>
      <c r="H6" s="830"/>
      <c r="I6" s="830"/>
      <c r="J6" s="830"/>
      <c r="K6" s="830"/>
      <c r="L6" s="830"/>
      <c r="M6" s="830"/>
      <c r="N6" s="830"/>
      <c r="O6" s="1251" t="s">
        <v>142</v>
      </c>
      <c r="P6" s="1251"/>
      <c r="Q6" s="1251"/>
      <c r="R6" s="1179" t="str">
        <f>'رو جلد'!F26</f>
        <v>توسعه راههای پارس</v>
      </c>
      <c r="S6" s="1179"/>
      <c r="T6" s="1179"/>
      <c r="U6" s="1179"/>
      <c r="V6" s="1179"/>
      <c r="W6" s="216"/>
    </row>
    <row r="7" spans="2:23" s="217" customFormat="1" ht="27.75" customHeight="1" thickBot="1">
      <c r="B7" s="192"/>
      <c r="C7" s="421" t="s">
        <v>302</v>
      </c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820"/>
      <c r="H7" s="820"/>
      <c r="I7" s="820"/>
      <c r="J7" s="820"/>
      <c r="K7" s="820"/>
      <c r="L7" s="820"/>
      <c r="M7" s="820"/>
      <c r="N7" s="820"/>
      <c r="O7" s="1253" t="s">
        <v>135</v>
      </c>
      <c r="P7" s="1253"/>
      <c r="Q7" s="1253"/>
      <c r="R7" s="466" t="str">
        <f>'رو جلد'!E29</f>
        <v>فروردين</v>
      </c>
      <c r="S7" s="466">
        <f>'رو جلد'!H29</f>
        <v>1403</v>
      </c>
      <c r="T7" s="218"/>
      <c r="U7" s="218"/>
      <c r="V7" s="389"/>
      <c r="W7" s="219"/>
    </row>
    <row r="8" spans="2:23" s="217" customFormat="1" ht="36.75" customHeight="1" thickTop="1"/>
    <row r="9" spans="2:23" s="220" customFormat="1" ht="36.75" customHeight="1">
      <c r="B9" s="1257" t="s">
        <v>2</v>
      </c>
      <c r="C9" s="1254" t="s">
        <v>8</v>
      </c>
      <c r="D9" s="1258" t="s">
        <v>189</v>
      </c>
      <c r="E9" s="1258" t="s">
        <v>254</v>
      </c>
      <c r="F9" s="1254" t="s">
        <v>58</v>
      </c>
      <c r="G9" s="1254"/>
      <c r="H9" s="1254" t="s">
        <v>83</v>
      </c>
      <c r="I9" s="1254"/>
      <c r="J9" s="1254"/>
      <c r="K9" s="1254"/>
      <c r="L9" s="1254"/>
      <c r="M9" s="1254" t="s">
        <v>84</v>
      </c>
      <c r="N9" s="1254"/>
      <c r="O9" s="1254"/>
      <c r="P9" s="1254"/>
      <c r="Q9" s="1254" t="s">
        <v>59</v>
      </c>
      <c r="R9" s="1254"/>
      <c r="S9" s="1254"/>
      <c r="T9" s="1254"/>
      <c r="U9" s="1254" t="s">
        <v>190</v>
      </c>
      <c r="V9" s="1254"/>
      <c r="W9" s="1254"/>
    </row>
    <row r="10" spans="2:23" s="220" customFormat="1" ht="43.5" customHeight="1">
      <c r="B10" s="1257"/>
      <c r="C10" s="1254"/>
      <c r="D10" s="1259"/>
      <c r="E10" s="1259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>
      <c r="B36" s="406"/>
      <c r="C36" s="598"/>
      <c r="D36" s="598"/>
      <c r="E36" s="598"/>
    </row>
    <row r="37" spans="2:23" s="423" customFormat="1" ht="30.75" customHeight="1">
      <c r="B37" s="406"/>
    </row>
    <row r="38" spans="2:23" s="423" customFormat="1" ht="24"/>
    <row r="39" spans="2:23" s="423" customFormat="1" ht="24"/>
    <row r="40" spans="2:23" s="423" customFormat="1" ht="24"/>
    <row r="41" spans="2:23" s="423" customFormat="1" ht="24"/>
    <row r="42" spans="2:23" s="423" customFormat="1" ht="24"/>
    <row r="43" spans="2:23" s="423" customFormat="1" ht="24"/>
    <row r="44" spans="2:23" s="423" customFormat="1" ht="24"/>
    <row r="45" spans="2:23" s="423" customFormat="1" ht="24"/>
    <row r="46" spans="2:23" s="423" customFormat="1" ht="24"/>
    <row r="47" spans="2:23" s="423" customFormat="1" ht="24"/>
    <row r="48" spans="2:23" s="423" customFormat="1" ht="24"/>
    <row r="49" s="423" customFormat="1" ht="24"/>
    <row r="50" s="423" customFormat="1" ht="24"/>
    <row r="51" s="423" customFormat="1" ht="24"/>
    <row r="52" s="423" customFormat="1" ht="24"/>
    <row r="53" s="423" customFormat="1" ht="24"/>
    <row r="54" s="423" customFormat="1" ht="24"/>
  </sheetData>
  <sheetProtection password="FB6E" sheet="1" scenarios="1"/>
  <mergeCells count="22">
    <mergeCell ref="B9:B10"/>
    <mergeCell ref="C9:C10"/>
    <mergeCell ref="F9:G9"/>
    <mergeCell ref="H9:L9"/>
    <mergeCell ref="D9:D10"/>
    <mergeCell ref="E9:E10"/>
    <mergeCell ref="D7:N7"/>
    <mergeCell ref="O7:Q7"/>
    <mergeCell ref="Q9:T9"/>
    <mergeCell ref="M9:P9"/>
    <mergeCell ref="T4:U4"/>
    <mergeCell ref="U9:W9"/>
    <mergeCell ref="J4:P4"/>
    <mergeCell ref="J3:P3"/>
    <mergeCell ref="J2:P2"/>
    <mergeCell ref="O6:Q6"/>
    <mergeCell ref="R4:S4"/>
    <mergeCell ref="O5:Q5"/>
    <mergeCell ref="D6:N6"/>
    <mergeCell ref="R5:V5"/>
    <mergeCell ref="R6:V6"/>
    <mergeCell ref="D5:N5"/>
  </mergeCells>
  <phoneticPr fontId="2" type="noConversion"/>
  <printOptions horizontalCentered="1" verticalCentered="1"/>
  <pageMargins left="0" right="0" top="0" bottom="0" header="0" footer="0"/>
  <pageSetup paperSize="9" scale="41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7" zoomScale="70" zoomScaleNormal="50" zoomScaleSheetLayoutView="70" workbookViewId="0">
      <selection activeCell="G14" sqref="G14"/>
    </sheetView>
  </sheetViews>
  <sheetFormatPr defaultColWidth="9.1796875" defaultRowHeight="17.5"/>
  <cols>
    <col min="1" max="1" width="2" style="233" customWidth="1"/>
    <col min="2" max="2" width="10.1796875" style="233" customWidth="1"/>
    <col min="3" max="3" width="14.7265625" style="233" customWidth="1"/>
    <col min="4" max="4" width="11" style="233" customWidth="1"/>
    <col min="5" max="5" width="10.7265625" style="233" customWidth="1"/>
    <col min="6" max="6" width="7.81640625" style="233" customWidth="1"/>
    <col min="7" max="13" width="7.54296875" style="233" customWidth="1"/>
    <col min="14" max="14" width="5.81640625" style="233" customWidth="1"/>
    <col min="15" max="15" width="6.453125" style="233" customWidth="1"/>
    <col min="16" max="16" width="6.1796875" style="233" customWidth="1"/>
    <col min="17" max="17" width="6.453125" style="233" customWidth="1"/>
    <col min="18" max="18" width="5.81640625" style="233" customWidth="1"/>
    <col min="19" max="20" width="6.1796875" style="233" customWidth="1"/>
    <col min="21" max="27" width="7.54296875" style="233" customWidth="1"/>
    <col min="28" max="28" width="12.7265625" style="233" customWidth="1"/>
    <col min="29" max="29" width="2" style="233" customWidth="1"/>
    <col min="30" max="30" width="20.7265625" style="233" customWidth="1"/>
    <col min="31" max="31" width="9.1796875" style="233"/>
    <col min="32" max="32" width="20.7265625" style="233" customWidth="1"/>
    <col min="33" max="33" width="25.7265625" style="233" customWidth="1"/>
    <col min="34" max="48" width="6.7265625" style="233" customWidth="1"/>
    <col min="49" max="16384" width="9.1796875" style="233"/>
  </cols>
  <sheetData>
    <row r="1" spans="2:28" s="223" customFormat="1" ht="18" thickBot="1">
      <c r="X1" s="224"/>
      <c r="Y1" s="224"/>
      <c r="Z1" s="224"/>
      <c r="AA1" s="224"/>
      <c r="AB1" s="224"/>
    </row>
    <row r="2" spans="2:28" s="223" customFormat="1" ht="30.5" thickTop="1">
      <c r="B2" s="225"/>
      <c r="C2" s="226"/>
      <c r="D2" s="226"/>
      <c r="E2" s="226"/>
      <c r="F2" s="227"/>
      <c r="G2" s="392"/>
      <c r="H2" s="392"/>
      <c r="I2" s="1272" t="s">
        <v>144</v>
      </c>
      <c r="J2" s="1272"/>
      <c r="K2" s="1272"/>
      <c r="L2" s="1272"/>
      <c r="M2" s="1272"/>
      <c r="N2" s="1272"/>
      <c r="O2" s="1272"/>
      <c r="P2" s="1272"/>
      <c r="Q2" s="1272"/>
      <c r="R2" s="1272"/>
      <c r="S2" s="188"/>
      <c r="T2" s="188"/>
      <c r="U2" s="188"/>
      <c r="V2" s="188"/>
      <c r="W2" s="227"/>
      <c r="AB2" s="228"/>
    </row>
    <row r="3" spans="2:28" s="223" customFormat="1" ht="30">
      <c r="B3" s="372"/>
      <c r="C3" s="373"/>
      <c r="D3" s="8"/>
      <c r="E3" s="8"/>
      <c r="F3" s="82"/>
      <c r="G3" s="391"/>
      <c r="H3" s="1275" t="s">
        <v>126</v>
      </c>
      <c r="I3" s="1275"/>
      <c r="J3" s="1275"/>
      <c r="K3" s="1275"/>
      <c r="L3" s="1275"/>
      <c r="M3" s="1275"/>
      <c r="N3" s="1275"/>
      <c r="O3" s="1275"/>
      <c r="P3" s="1275"/>
      <c r="Q3" s="1275"/>
      <c r="R3" s="1275"/>
      <c r="S3" s="1275"/>
      <c r="T3" s="187"/>
      <c r="U3" s="187"/>
      <c r="V3" s="187"/>
      <c r="W3" s="82"/>
      <c r="AB3" s="228"/>
    </row>
    <row r="4" spans="2:28" s="223" customFormat="1" ht="36">
      <c r="B4" s="229"/>
      <c r="C4" s="373"/>
      <c r="D4" s="373"/>
      <c r="E4" s="373"/>
      <c r="F4" s="82"/>
      <c r="G4" s="390"/>
      <c r="H4" s="1274" t="s">
        <v>202</v>
      </c>
      <c r="I4" s="1274"/>
      <c r="J4" s="1274"/>
      <c r="K4" s="1274"/>
      <c r="L4" s="1274"/>
      <c r="M4" s="1274"/>
      <c r="N4" s="1274"/>
      <c r="O4" s="1274"/>
      <c r="P4" s="1274"/>
      <c r="Q4" s="1274"/>
      <c r="R4" s="1274"/>
      <c r="S4" s="1274"/>
      <c r="T4" s="230"/>
      <c r="V4" s="1252" t="s">
        <v>143</v>
      </c>
      <c r="W4" s="1252"/>
      <c r="X4" s="1278">
        <v>8</v>
      </c>
      <c r="Y4" s="1278"/>
      <c r="AB4" s="228"/>
    </row>
    <row r="5" spans="2:28" s="223" customFormat="1" ht="27.5">
      <c r="B5" s="1277" t="s">
        <v>139</v>
      </c>
      <c r="C5" s="1249"/>
      <c r="D5" s="1281">
        <f>'رو جلد'!C19</f>
        <v>1303015021</v>
      </c>
      <c r="E5" s="1281"/>
      <c r="F5" s="1281"/>
      <c r="G5" s="1281"/>
      <c r="H5" s="1281"/>
      <c r="I5" s="1281"/>
      <c r="J5" s="1281"/>
      <c r="K5" s="1281"/>
      <c r="L5" s="1281"/>
      <c r="M5" s="1281"/>
      <c r="N5" s="1281"/>
      <c r="O5" s="1281"/>
      <c r="P5" s="1281"/>
      <c r="Q5" s="1281"/>
      <c r="R5" s="1281"/>
      <c r="S5" s="1281"/>
      <c r="T5" s="1249" t="s">
        <v>141</v>
      </c>
      <c r="U5" s="1249"/>
      <c r="V5" s="1249"/>
      <c r="W5" s="1266" t="str">
        <f>'رو جلد'!G25</f>
        <v>رهاب</v>
      </c>
      <c r="X5" s="1266"/>
      <c r="Y5" s="1266"/>
      <c r="Z5" s="1266"/>
      <c r="AA5" s="1266"/>
      <c r="AB5" s="228"/>
    </row>
    <row r="6" spans="2:28" s="223" customFormat="1" ht="26">
      <c r="B6" s="1277" t="s">
        <v>405</v>
      </c>
      <c r="C6" s="1249"/>
      <c r="D6" s="1266" t="str">
        <f>'رو جلد'!C21</f>
        <v>عملیات زیرسازی قطعه 20 راه آهن زاهدان-زابل-بیرجند-مشهد(از کیلومتر000+707 الی 000+740)</v>
      </c>
      <c r="E6" s="1266"/>
      <c r="F6" s="1266"/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49" t="s">
        <v>142</v>
      </c>
      <c r="U6" s="1249"/>
      <c r="V6" s="1249"/>
      <c r="W6" s="1266" t="str">
        <f>'رو جلد'!F26</f>
        <v>توسعه راههای پارس</v>
      </c>
      <c r="X6" s="1266"/>
      <c r="Y6" s="1266"/>
      <c r="Z6" s="1266"/>
      <c r="AA6" s="1266"/>
      <c r="AB6" s="228"/>
    </row>
    <row r="7" spans="2:28" s="223" customFormat="1" ht="28" thickBot="1">
      <c r="B7" s="1276" t="s">
        <v>302</v>
      </c>
      <c r="C7" s="1261"/>
      <c r="D7" s="1273" t="str">
        <f>'رو جلد'!C22</f>
        <v>عملیات زیرسازی قطعه 20 راه آهن زاهدان-زابل-بیرجند-مشهد(از کیلومتر000+707 الی 000+740)</v>
      </c>
      <c r="E7" s="1273"/>
      <c r="F7" s="1273"/>
      <c r="G7" s="1273"/>
      <c r="H7" s="1273"/>
      <c r="I7" s="1273"/>
      <c r="J7" s="1273"/>
      <c r="K7" s="1273"/>
      <c r="L7" s="1273"/>
      <c r="M7" s="1273"/>
      <c r="N7" s="1273"/>
      <c r="O7" s="1273"/>
      <c r="P7" s="1273"/>
      <c r="Q7" s="1273"/>
      <c r="R7" s="1273"/>
      <c r="S7" s="1273"/>
      <c r="T7" s="1261" t="s">
        <v>135</v>
      </c>
      <c r="U7" s="1261"/>
      <c r="V7" s="1261"/>
      <c r="W7" s="1280" t="str">
        <f>'رو جلد'!E29</f>
        <v>فروردين</v>
      </c>
      <c r="X7" s="1280"/>
      <c r="Y7" s="1279">
        <f>'رو جلد'!H29</f>
        <v>1403</v>
      </c>
      <c r="Z7" s="1279"/>
      <c r="AA7" s="393"/>
      <c r="AB7" s="231"/>
    </row>
    <row r="8" spans="2:28" s="223" customFormat="1" ht="18.5" thickTop="1" thickBot="1"/>
    <row r="9" spans="2:28" s="223" customFormat="1" ht="46.5" customHeight="1">
      <c r="B9" s="1267" t="s">
        <v>2</v>
      </c>
      <c r="C9" s="1269" t="s">
        <v>8</v>
      </c>
      <c r="D9" s="1271" t="s">
        <v>199</v>
      </c>
      <c r="E9" s="1269" t="s">
        <v>64</v>
      </c>
      <c r="F9" s="1269" t="s">
        <v>254</v>
      </c>
      <c r="G9" s="1264" t="s">
        <v>117</v>
      </c>
      <c r="H9" s="1264"/>
      <c r="I9" s="1264"/>
      <c r="J9" s="1264"/>
      <c r="K9" s="1264"/>
      <c r="L9" s="1264"/>
      <c r="M9" s="1264"/>
      <c r="N9" s="1264"/>
      <c r="O9" s="1264"/>
      <c r="P9" s="1264"/>
      <c r="Q9" s="1264"/>
      <c r="R9" s="1264" t="s">
        <v>120</v>
      </c>
      <c r="S9" s="1264"/>
      <c r="T9" s="1264"/>
      <c r="U9" s="1264"/>
      <c r="V9" s="1264"/>
      <c r="W9" s="1264"/>
      <c r="X9" s="1264"/>
      <c r="Y9" s="1264"/>
      <c r="Z9" s="1264"/>
      <c r="AA9" s="1262" t="s">
        <v>255</v>
      </c>
      <c r="AB9" s="1262" t="s">
        <v>7</v>
      </c>
    </row>
    <row r="10" spans="2:28" s="223" customFormat="1" ht="46.5" customHeight="1">
      <c r="B10" s="1268"/>
      <c r="C10" s="1270"/>
      <c r="D10" s="1260"/>
      <c r="E10" s="1270"/>
      <c r="F10" s="1270"/>
      <c r="G10" s="1260" t="s">
        <v>9</v>
      </c>
      <c r="H10" s="1260" t="s">
        <v>63</v>
      </c>
      <c r="I10" s="1265" t="s">
        <v>118</v>
      </c>
      <c r="J10" s="1265"/>
      <c r="K10" s="1265"/>
      <c r="L10" s="1265" t="s">
        <v>119</v>
      </c>
      <c r="M10" s="1265"/>
      <c r="N10" s="1265"/>
      <c r="O10" s="1265" t="s">
        <v>60</v>
      </c>
      <c r="P10" s="1265"/>
      <c r="Q10" s="1265"/>
      <c r="R10" s="1260" t="s">
        <v>9</v>
      </c>
      <c r="S10" s="1265" t="s">
        <v>118</v>
      </c>
      <c r="T10" s="1265"/>
      <c r="U10" s="1265"/>
      <c r="V10" s="1265" t="s">
        <v>119</v>
      </c>
      <c r="W10" s="1265"/>
      <c r="X10" s="1265"/>
      <c r="Y10" s="1260" t="s">
        <v>80</v>
      </c>
      <c r="Z10" s="1260" t="s">
        <v>121</v>
      </c>
      <c r="AA10" s="1263"/>
      <c r="AB10" s="1263"/>
    </row>
    <row r="11" spans="2:28" s="232" customFormat="1" ht="82">
      <c r="B11" s="1268"/>
      <c r="C11" s="1270"/>
      <c r="D11" s="1260"/>
      <c r="E11" s="1270"/>
      <c r="F11" s="1270"/>
      <c r="G11" s="1260"/>
      <c r="H11" s="1260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60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60"/>
      <c r="Z11" s="1260"/>
      <c r="AA11" s="1263"/>
      <c r="AB11" s="1263"/>
    </row>
    <row r="12" spans="2:28" s="434" customFormat="1" ht="26.25" customHeight="1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B7:C7"/>
    <mergeCell ref="B5:C5"/>
    <mergeCell ref="B6:C6"/>
    <mergeCell ref="X4:Y4"/>
    <mergeCell ref="T5:V5"/>
    <mergeCell ref="Y7:Z7"/>
    <mergeCell ref="W7:X7"/>
    <mergeCell ref="D5:S5"/>
    <mergeCell ref="W5:AA5"/>
    <mergeCell ref="I2:R2"/>
    <mergeCell ref="V4:W4"/>
    <mergeCell ref="D7:S7"/>
    <mergeCell ref="D6:S6"/>
    <mergeCell ref="H4:S4"/>
    <mergeCell ref="H3:S3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5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topLeftCell="A13" zoomScale="55" zoomScaleNormal="70" zoomScaleSheetLayoutView="55" workbookViewId="0">
      <selection activeCell="F6" sqref="F6:W6"/>
    </sheetView>
  </sheetViews>
  <sheetFormatPr defaultColWidth="9.1796875" defaultRowHeight="17.5"/>
  <cols>
    <col min="1" max="1" width="2.1796875" style="441" customWidth="1"/>
    <col min="2" max="2" width="14.7265625" style="441" bestFit="1" customWidth="1"/>
    <col min="3" max="29" width="6.81640625" style="441" customWidth="1"/>
    <col min="30" max="30" width="21.26953125" style="441" customWidth="1"/>
    <col min="31" max="31" width="20.81640625" style="441" customWidth="1"/>
    <col min="32" max="32" width="14.453125" style="441" customWidth="1"/>
    <col min="33" max="33" width="2" style="441" customWidth="1"/>
    <col min="34" max="16384" width="9.1796875" style="441"/>
  </cols>
  <sheetData>
    <row r="1" spans="1:32" s="14" customFormat="1" ht="18" thickBot="1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5" customHeight="1" thickTop="1">
      <c r="B2" s="225"/>
      <c r="C2" s="226"/>
      <c r="D2" s="226"/>
      <c r="E2" s="227"/>
      <c r="F2" s="392"/>
      <c r="G2" s="392"/>
      <c r="H2" s="453"/>
      <c r="I2" s="211"/>
      <c r="J2" s="1250" t="s">
        <v>144</v>
      </c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453"/>
      <c r="AF2" s="454"/>
    </row>
    <row r="3" spans="1:32" s="14" customFormat="1" ht="35.15" customHeight="1">
      <c r="B3" s="372"/>
      <c r="C3" s="373"/>
      <c r="D3" s="8"/>
      <c r="E3" s="82"/>
      <c r="F3" s="391"/>
      <c r="G3" s="391"/>
      <c r="I3" s="213"/>
      <c r="J3" s="1249" t="s">
        <v>126</v>
      </c>
      <c r="K3" s="1249"/>
      <c r="L3" s="1249"/>
      <c r="M3" s="1249"/>
      <c r="N3" s="1249"/>
      <c r="O3" s="1249"/>
      <c r="P3" s="1249"/>
      <c r="Q3" s="1249"/>
      <c r="R3" s="1249"/>
      <c r="S3" s="1249"/>
      <c r="T3" s="1249"/>
      <c r="U3" s="1249"/>
      <c r="V3" s="1249"/>
      <c r="W3" s="1249"/>
      <c r="X3" s="1249"/>
      <c r="Y3" s="1249"/>
      <c r="Z3" s="1249"/>
      <c r="AA3" s="1249"/>
      <c r="AB3" s="1249"/>
      <c r="AF3" s="455"/>
    </row>
    <row r="4" spans="1:32" s="14" customFormat="1" ht="35.15" customHeight="1">
      <c r="B4" s="229"/>
      <c r="C4" s="373"/>
      <c r="D4" s="373"/>
      <c r="E4" s="82"/>
      <c r="F4" s="390"/>
      <c r="G4" s="390"/>
      <c r="I4" s="215"/>
      <c r="J4" s="1178" t="s">
        <v>236</v>
      </c>
      <c r="K4" s="1178"/>
      <c r="L4" s="1178"/>
      <c r="M4" s="1178"/>
      <c r="N4" s="1178"/>
      <c r="O4" s="1178"/>
      <c r="P4" s="1178"/>
      <c r="Q4" s="1178"/>
      <c r="R4" s="1178"/>
      <c r="S4" s="1178"/>
      <c r="T4" s="1178"/>
      <c r="U4" s="1178"/>
      <c r="V4" s="1178"/>
      <c r="W4" s="1178"/>
      <c r="X4" s="1178"/>
      <c r="Y4" s="1178"/>
      <c r="Z4" s="1178"/>
      <c r="AA4" s="1178"/>
      <c r="AB4" s="1178"/>
      <c r="AD4" s="264" t="s">
        <v>143</v>
      </c>
      <c r="AE4" s="265">
        <v>9</v>
      </c>
      <c r="AF4" s="455"/>
    </row>
    <row r="5" spans="1:32" s="14" customFormat="1" ht="35.15" customHeight="1">
      <c r="B5" s="191"/>
      <c r="C5" s="1292" t="s">
        <v>139</v>
      </c>
      <c r="D5" s="1292"/>
      <c r="E5" s="1292"/>
      <c r="F5" s="1292">
        <f>'رو جلد'!C19</f>
        <v>1303015021</v>
      </c>
      <c r="G5" s="1292"/>
      <c r="H5" s="1292"/>
      <c r="I5" s="1292"/>
      <c r="J5" s="1292"/>
      <c r="K5" s="1292"/>
      <c r="L5" s="1292"/>
      <c r="M5" s="1292"/>
      <c r="N5" s="268"/>
      <c r="O5" s="401"/>
      <c r="P5" s="401"/>
      <c r="Q5" s="401"/>
      <c r="R5" s="401"/>
      <c r="T5" s="264"/>
      <c r="V5" s="264"/>
      <c r="W5" s="264"/>
      <c r="Y5" s="264"/>
      <c r="Z5" s="1249" t="s">
        <v>141</v>
      </c>
      <c r="AA5" s="1249"/>
      <c r="AB5" s="1249"/>
      <c r="AC5" s="1266" t="str">
        <f>'رو جلد'!G25</f>
        <v>رهاب</v>
      </c>
      <c r="AD5" s="1266"/>
      <c r="AE5" s="1266"/>
      <c r="AF5" s="455"/>
    </row>
    <row r="6" spans="1:32" s="14" customFormat="1" ht="35.15" customHeight="1">
      <c r="B6" s="191"/>
      <c r="C6" s="1292" t="s">
        <v>405</v>
      </c>
      <c r="D6" s="1292"/>
      <c r="E6" s="1292"/>
      <c r="F6" s="1266" t="str">
        <f>'رو جلد'!C21</f>
        <v>عملیات زیرسازی قطعه 20 راه آهن زاهدان-زابل-بیرجند-مشهد(از کیلومتر000+707 الی 000+740)</v>
      </c>
      <c r="G6" s="1266"/>
      <c r="H6" s="1266"/>
      <c r="I6" s="1266"/>
      <c r="J6" s="1266"/>
      <c r="K6" s="1266"/>
      <c r="L6" s="1266"/>
      <c r="M6" s="1266"/>
      <c r="N6" s="1266"/>
      <c r="O6" s="1266"/>
      <c r="P6" s="1266"/>
      <c r="Q6" s="1266"/>
      <c r="R6" s="1266"/>
      <c r="S6" s="1266"/>
      <c r="T6" s="1266"/>
      <c r="U6" s="1266"/>
      <c r="V6" s="1266"/>
      <c r="W6" s="1266"/>
      <c r="Y6" s="264"/>
      <c r="Z6" s="1249" t="s">
        <v>142</v>
      </c>
      <c r="AA6" s="1249"/>
      <c r="AB6" s="1249"/>
      <c r="AC6" s="1266" t="str">
        <f>'رو جلد'!F26</f>
        <v>توسعه راههای پارس</v>
      </c>
      <c r="AD6" s="1266"/>
      <c r="AE6" s="1266"/>
      <c r="AF6" s="455"/>
    </row>
    <row r="7" spans="1:32" s="14" customFormat="1" ht="35.15" customHeight="1" thickBot="1">
      <c r="B7" s="192"/>
      <c r="C7" s="1295" t="s">
        <v>302</v>
      </c>
      <c r="D7" s="1295"/>
      <c r="E7" s="1295"/>
      <c r="F7" s="1266" t="str">
        <f>'رو جلد'!C22</f>
        <v>عملیات زیرسازی قطعه 20 راه آهن زاهدان-زابل-بیرجند-مشهد(از کیلومتر000+707 الی 000+740)</v>
      </c>
      <c r="G7" s="1266"/>
      <c r="H7" s="1266"/>
      <c r="I7" s="1266"/>
      <c r="J7" s="1266"/>
      <c r="K7" s="1266"/>
      <c r="L7" s="1266"/>
      <c r="M7" s="1266"/>
      <c r="N7" s="1266"/>
      <c r="O7" s="1266"/>
      <c r="P7" s="1266"/>
      <c r="Q7" s="1266"/>
      <c r="R7" s="1266"/>
      <c r="S7" s="1266"/>
      <c r="T7" s="1266"/>
      <c r="U7" s="1266"/>
      <c r="V7" s="1266"/>
      <c r="W7" s="1266"/>
      <c r="X7" s="452"/>
      <c r="Y7" s="457"/>
      <c r="Z7" s="1261" t="s">
        <v>135</v>
      </c>
      <c r="AA7" s="1261"/>
      <c r="AB7" s="1261"/>
      <c r="AC7" s="1298" t="str">
        <f>'رو جلد'!E29</f>
        <v>فروردين</v>
      </c>
      <c r="AD7" s="1298"/>
      <c r="AE7" s="457">
        <f>'رو جلد'!H29</f>
        <v>1403</v>
      </c>
      <c r="AF7" s="458"/>
    </row>
    <row r="8" spans="1:32" s="14" customFormat="1" ht="35.15" customHeight="1" thickTop="1" thickBot="1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5" customHeight="1" thickTop="1" thickBot="1">
      <c r="B9" s="1293" t="s">
        <v>200</v>
      </c>
      <c r="C9" s="1293"/>
      <c r="D9" s="1294"/>
      <c r="E9" s="1294"/>
      <c r="F9" s="1294"/>
      <c r="G9" s="1294"/>
      <c r="H9" s="1294"/>
      <c r="I9" s="1294"/>
      <c r="J9" s="1294"/>
      <c r="K9" s="1293" t="s">
        <v>201</v>
      </c>
      <c r="L9" s="1293"/>
      <c r="M9" s="1293"/>
      <c r="N9" s="1297"/>
      <c r="O9" s="1297"/>
      <c r="P9" s="1297"/>
      <c r="Q9" s="1297"/>
      <c r="R9" s="1297"/>
      <c r="S9" s="1293" t="s">
        <v>235</v>
      </c>
      <c r="T9" s="1293"/>
      <c r="U9" s="1293"/>
      <c r="V9" s="1296"/>
      <c r="W9" s="1296"/>
      <c r="X9" s="1296"/>
      <c r="Y9" s="1296"/>
      <c r="Z9" s="1296"/>
      <c r="AA9" s="1299" t="s">
        <v>70</v>
      </c>
      <c r="AB9" s="1299"/>
      <c r="AC9" s="1299"/>
      <c r="AD9" s="1299"/>
      <c r="AE9" s="395"/>
      <c r="AF9" s="395"/>
    </row>
    <row r="10" spans="1:32" ht="67.5" customHeight="1" thickTop="1" thickBot="1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5" customHeight="1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5" customHeight="1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5" customHeight="1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5" customHeight="1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5" customHeight="1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5" customHeight="1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5" customHeight="1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5" customHeight="1" thickBot="1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5" customHeight="1"/>
    <row r="20" spans="1:32" ht="29.25" customHeight="1">
      <c r="D20" s="1284" t="s">
        <v>67</v>
      </c>
      <c r="E20" s="1284"/>
      <c r="F20" s="256"/>
      <c r="G20" s="233"/>
      <c r="H20" s="233"/>
      <c r="I20" s="1284" t="s">
        <v>66</v>
      </c>
      <c r="J20" s="1284"/>
      <c r="K20" s="257"/>
      <c r="Z20" s="450"/>
    </row>
    <row r="21" spans="1:32" s="583" customFormat="1" ht="29.25" customHeight="1">
      <c r="B21" s="1289"/>
      <c r="C21" s="1289"/>
      <c r="D21" s="1291"/>
      <c r="E21" s="1291"/>
      <c r="F21" s="1291"/>
      <c r="G21" s="1291"/>
      <c r="H21" s="1291"/>
      <c r="I21" s="1291"/>
      <c r="J21" s="1291"/>
      <c r="K21" s="584"/>
      <c r="L21" s="1289"/>
      <c r="M21" s="1289"/>
      <c r="N21" s="1289"/>
      <c r="O21" s="1288"/>
      <c r="P21" s="1288"/>
      <c r="Q21" s="1288"/>
      <c r="R21" s="1288"/>
      <c r="S21" s="1288"/>
      <c r="T21" s="1289"/>
      <c r="U21" s="1289"/>
      <c r="V21" s="1289"/>
      <c r="W21" s="1290"/>
      <c r="X21" s="1290"/>
      <c r="Y21" s="1290"/>
      <c r="Z21" s="1290"/>
      <c r="AA21" s="1290"/>
      <c r="AB21" s="1291"/>
      <c r="AC21" s="1291"/>
      <c r="AD21" s="1291"/>
      <c r="AE21" s="582"/>
      <c r="AF21" s="582"/>
    </row>
    <row r="22" spans="1:32" ht="35.15" customHeight="1" thickBot="1">
      <c r="B22" s="1285" t="s">
        <v>200</v>
      </c>
      <c r="C22" s="1285"/>
      <c r="D22" s="1286"/>
      <c r="E22" s="1286"/>
      <c r="F22" s="1286"/>
      <c r="G22" s="1286"/>
      <c r="H22" s="1286"/>
      <c r="I22" s="1286"/>
      <c r="J22" s="1286"/>
      <c r="K22" s="1285" t="s">
        <v>201</v>
      </c>
      <c r="L22" s="1285"/>
      <c r="M22" s="1285"/>
      <c r="N22" s="1287"/>
      <c r="O22" s="1287"/>
      <c r="P22" s="1287"/>
      <c r="Q22" s="1287"/>
      <c r="R22" s="1287"/>
      <c r="S22" s="1285" t="s">
        <v>235</v>
      </c>
      <c r="T22" s="1285"/>
      <c r="U22" s="1285"/>
      <c r="V22" s="1282"/>
      <c r="W22" s="1282"/>
      <c r="X22" s="1282"/>
      <c r="Y22" s="1282"/>
      <c r="Z22" s="1282"/>
      <c r="AA22" s="1283" t="s">
        <v>70</v>
      </c>
      <c r="AB22" s="1283"/>
      <c r="AC22" s="1283"/>
      <c r="AD22" s="1283"/>
      <c r="AE22" s="395"/>
      <c r="AF22" s="395"/>
    </row>
    <row r="23" spans="1:32" ht="67.5" customHeight="1" thickBot="1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5" customHeight="1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5" customHeight="1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5" customHeight="1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5" customHeight="1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5" customHeight="1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5" customHeight="1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5" customHeight="1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5" customHeight="1" thickBot="1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5" customHeight="1"/>
    <row r="33" spans="1:32" ht="29.25" customHeight="1">
      <c r="D33" s="1284" t="s">
        <v>67</v>
      </c>
      <c r="E33" s="1284"/>
      <c r="F33" s="256"/>
      <c r="G33" s="233"/>
      <c r="H33" s="233"/>
      <c r="I33" s="1284" t="s">
        <v>66</v>
      </c>
      <c r="J33" s="1284"/>
      <c r="K33" s="257"/>
      <c r="Z33" s="450"/>
    </row>
    <row r="34" spans="1:32" s="583" customFormat="1" ht="29.25" customHeight="1">
      <c r="B34" s="1289"/>
      <c r="C34" s="1289"/>
      <c r="D34" s="1291"/>
      <c r="E34" s="1291"/>
      <c r="F34" s="1291"/>
      <c r="G34" s="1291"/>
      <c r="H34" s="1291"/>
      <c r="I34" s="1291"/>
      <c r="J34" s="1291"/>
      <c r="K34" s="584"/>
      <c r="L34" s="1289"/>
      <c r="M34" s="1289"/>
      <c r="N34" s="1289"/>
      <c r="O34" s="1288"/>
      <c r="P34" s="1288"/>
      <c r="Q34" s="1288"/>
      <c r="R34" s="1288"/>
      <c r="S34" s="1288"/>
      <c r="T34" s="1289"/>
      <c r="U34" s="1289"/>
      <c r="V34" s="1289"/>
      <c r="W34" s="1290"/>
      <c r="X34" s="1290"/>
      <c r="Y34" s="1290"/>
      <c r="Z34" s="1290"/>
      <c r="AA34" s="1290"/>
      <c r="AB34" s="1291"/>
      <c r="AC34" s="1291"/>
      <c r="AD34" s="1291"/>
      <c r="AE34" s="582"/>
      <c r="AF34" s="582"/>
    </row>
    <row r="35" spans="1:32" ht="35.15" customHeight="1" thickBot="1">
      <c r="B35" s="1285" t="s">
        <v>200</v>
      </c>
      <c r="C35" s="1285"/>
      <c r="D35" s="1286"/>
      <c r="E35" s="1286"/>
      <c r="F35" s="1286"/>
      <c r="G35" s="1286"/>
      <c r="H35" s="1286"/>
      <c r="I35" s="1286"/>
      <c r="J35" s="1286"/>
      <c r="K35" s="1285" t="s">
        <v>201</v>
      </c>
      <c r="L35" s="1285"/>
      <c r="M35" s="1285"/>
      <c r="N35" s="1287"/>
      <c r="O35" s="1287"/>
      <c r="P35" s="1287"/>
      <c r="Q35" s="1287"/>
      <c r="R35" s="1287"/>
      <c r="S35" s="1285" t="s">
        <v>235</v>
      </c>
      <c r="T35" s="1285"/>
      <c r="U35" s="1285"/>
      <c r="V35" s="1282"/>
      <c r="W35" s="1282"/>
      <c r="X35" s="1282"/>
      <c r="Y35" s="1282"/>
      <c r="Z35" s="1282"/>
      <c r="AA35" s="1283" t="s">
        <v>70</v>
      </c>
      <c r="AB35" s="1283"/>
      <c r="AC35" s="1283"/>
      <c r="AD35" s="1283"/>
      <c r="AE35" s="395"/>
      <c r="AF35" s="395"/>
    </row>
    <row r="36" spans="1:32" ht="67.5" customHeight="1" thickBot="1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5" customHeight="1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5" customHeight="1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5" customHeight="1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5" customHeight="1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5" customHeight="1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5" customHeight="1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5" customHeight="1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5" customHeight="1" thickBot="1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5" customHeight="1"/>
    <row r="46" spans="1:32" ht="29.25" customHeight="1">
      <c r="D46" s="1284" t="s">
        <v>67</v>
      </c>
      <c r="E46" s="1284"/>
      <c r="F46" s="256"/>
      <c r="G46" s="233"/>
      <c r="H46" s="233"/>
      <c r="I46" s="1284" t="s">
        <v>66</v>
      </c>
      <c r="J46" s="1284"/>
      <c r="K46" s="257"/>
      <c r="Z46" s="450"/>
    </row>
    <row r="47" spans="1:32" ht="35.15" customHeight="1"/>
    <row r="48" spans="1:32" ht="35.15" customHeight="1"/>
    <row r="49" ht="35.15" customHeight="1"/>
    <row r="50" ht="35.15" customHeight="1"/>
    <row r="51" ht="35.15" customHeight="1"/>
    <row r="52" ht="35.15" customHeight="1"/>
    <row r="53" ht="35.15" customHeight="1"/>
    <row r="54" ht="35.15" customHeight="1"/>
    <row r="55" ht="35.15" customHeight="1"/>
    <row r="56" ht="35.15" customHeight="1"/>
    <row r="57" ht="35.15" customHeight="1"/>
    <row r="58" ht="35.15" customHeight="1"/>
    <row r="59" ht="35.15" customHeight="1"/>
    <row r="60" ht="35.15" customHeight="1"/>
    <row r="61" ht="35.15" customHeight="1"/>
    <row r="62" ht="35.15" customHeight="1"/>
    <row r="63" ht="35.15" customHeight="1"/>
    <row r="64" ht="35.15" customHeight="1"/>
    <row r="65" ht="35.15" customHeight="1"/>
    <row r="66" ht="35.15" customHeight="1"/>
    <row r="67" ht="35.15" customHeight="1"/>
    <row r="68" ht="35.15" customHeight="1"/>
    <row r="69" ht="35.15" customHeight="1"/>
    <row r="70" ht="35.15" customHeight="1"/>
    <row r="71" ht="35.15" customHeight="1"/>
    <row r="72" ht="35.15" customHeight="1"/>
    <row r="73" ht="35.15" customHeight="1"/>
    <row r="74" ht="35.15" customHeight="1"/>
    <row r="75" ht="35.15" customHeight="1"/>
    <row r="76" ht="35.15" customHeight="1"/>
    <row r="77" ht="35.15" customHeight="1"/>
    <row r="78" ht="35.15" customHeight="1"/>
    <row r="79" ht="35.15" customHeight="1"/>
    <row r="80" ht="35.15" customHeight="1"/>
    <row r="81" ht="35.15" customHeight="1"/>
    <row r="82" ht="35.15" customHeight="1"/>
    <row r="83" ht="35.15" customHeight="1"/>
    <row r="84" ht="35.15" customHeight="1"/>
    <row r="85" ht="35.15" customHeight="1"/>
    <row r="86" ht="35.15" customHeight="1"/>
    <row r="87" ht="35.15" customHeight="1"/>
    <row r="88" ht="35.15" customHeight="1"/>
    <row r="89" ht="35.15" customHeight="1"/>
    <row r="90" ht="35.15" customHeight="1"/>
    <row r="91" ht="35.15" customHeight="1"/>
    <row r="92" ht="35.15" customHeight="1"/>
    <row r="93" ht="35.15" customHeight="1"/>
    <row r="94" ht="35.15" customHeight="1"/>
    <row r="95" ht="35.15" customHeight="1"/>
    <row r="96" ht="35.15" customHeight="1"/>
    <row r="97" ht="35.15" customHeight="1"/>
    <row r="98" ht="35.15" customHeight="1"/>
  </sheetData>
  <sheetProtection password="FB6E" sheet="1" scenarios="1"/>
  <mergeCells count="56"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J4:AB4"/>
    <mergeCell ref="J3:AB3"/>
    <mergeCell ref="J2:AB2"/>
    <mergeCell ref="F6:W6"/>
    <mergeCell ref="F5:M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</mergeCells>
  <phoneticPr fontId="2" type="noConversion"/>
  <printOptions horizontalCentered="1" verticalCentered="1"/>
  <pageMargins left="0" right="0" top="0" bottom="0" header="0" footer="0"/>
  <pageSetup paperSize="9" scale="3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topLeftCell="A7" zoomScale="85" zoomScaleNormal="70" zoomScaleSheetLayoutView="85" workbookViewId="0">
      <selection activeCell="F14" sqref="F14"/>
    </sheetView>
  </sheetViews>
  <sheetFormatPr defaultRowHeight="12.5"/>
  <cols>
    <col min="1" max="1" width="2" customWidth="1"/>
    <col min="2" max="2" width="7.81640625" customWidth="1"/>
    <col min="3" max="3" width="14.1796875" bestFit="1" customWidth="1"/>
    <col min="4" max="4" width="19.26953125" customWidth="1"/>
    <col min="5" max="5" width="41.453125" customWidth="1"/>
    <col min="6" max="6" width="10.7265625" customWidth="1"/>
    <col min="7" max="7" width="13.7265625" customWidth="1"/>
    <col min="8" max="8" width="14" customWidth="1"/>
    <col min="9" max="9" width="26.81640625" customWidth="1"/>
    <col min="10" max="12" width="10.7265625" customWidth="1"/>
    <col min="13" max="13" width="2.1796875" customWidth="1"/>
    <col min="14" max="14" width="11.26953125" customWidth="1"/>
  </cols>
  <sheetData>
    <row r="1" spans="2:28" ht="13" thickBot="1">
      <c r="K1" s="258"/>
    </row>
    <row r="2" spans="2:28" ht="30.5" thickTop="1">
      <c r="B2" s="225"/>
      <c r="C2" s="226"/>
      <c r="D2" s="1250" t="s">
        <v>144</v>
      </c>
      <c r="E2" s="1250"/>
      <c r="F2" s="1250"/>
      <c r="G2" s="1250"/>
      <c r="H2" s="1250"/>
      <c r="I2" s="1250"/>
      <c r="J2" s="1250"/>
      <c r="K2" s="1250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30">
      <c r="B3" s="372"/>
      <c r="C3" s="373"/>
      <c r="D3" s="1249" t="s">
        <v>126</v>
      </c>
      <c r="E3" s="1249"/>
      <c r="F3" s="1249"/>
      <c r="G3" s="1249"/>
      <c r="H3" s="1249"/>
      <c r="I3" s="1249"/>
      <c r="J3" s="1249"/>
      <c r="K3" s="1249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36">
      <c r="B4" s="229"/>
      <c r="C4" s="373"/>
      <c r="D4" s="373"/>
      <c r="E4" s="1178" t="s">
        <v>229</v>
      </c>
      <c r="F4" s="1178"/>
      <c r="G4" s="1178"/>
      <c r="H4" s="1178"/>
      <c r="I4" s="1178"/>
      <c r="J4" s="1178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7.5">
      <c r="B5" s="1321" t="s">
        <v>139</v>
      </c>
      <c r="C5" s="1173"/>
      <c r="D5" s="849">
        <f>'رو جلد'!C19</f>
        <v>1303015021</v>
      </c>
      <c r="E5" s="849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7.5">
      <c r="B6" s="1321" t="s">
        <v>405</v>
      </c>
      <c r="C6" s="1173"/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8" thickBot="1">
      <c r="B7" s="1319" t="s">
        <v>302</v>
      </c>
      <c r="C7" s="1320"/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1322"/>
      <c r="J7" s="466" t="s">
        <v>135</v>
      </c>
      <c r="K7" s="382" t="str">
        <f>'رو جلد'!E29</f>
        <v>فروردين</v>
      </c>
      <c r="L7" s="269">
        <f>'رو جلد'!H29</f>
        <v>1403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3.5" thickTop="1" thickBot="1"/>
    <row r="9" spans="2:28" ht="85.5" customHeight="1" thickBot="1">
      <c r="B9" s="270" t="s">
        <v>29</v>
      </c>
      <c r="C9" s="1318" t="s">
        <v>30</v>
      </c>
      <c r="D9" s="1318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>
      <c r="B10" s="1308" t="s">
        <v>57</v>
      </c>
      <c r="C10" s="1317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>
      <c r="B11" s="1310"/>
      <c r="C11" s="1315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>
      <c r="B12" s="1310"/>
      <c r="C12" s="1315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>
      <c r="B13" s="1310"/>
      <c r="C13" s="1315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>
      <c r="B14" s="1310"/>
      <c r="C14" s="1315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>
      <c r="B15" s="1310"/>
      <c r="C15" s="1315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>
      <c r="B16" s="1310"/>
      <c r="C16" s="1315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>
      <c r="B17" s="1310"/>
      <c r="C17" s="1315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>
      <c r="B18" s="1310"/>
      <c r="C18" s="1315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>
      <c r="B19" s="1310"/>
      <c r="C19" s="1315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>
      <c r="B20" s="1310"/>
      <c r="C20" s="1315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>
      <c r="B21" s="1312"/>
      <c r="C21" s="1316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>
      <c r="B22" s="1308" t="s">
        <v>39</v>
      </c>
      <c r="C22" s="1309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>
      <c r="B23" s="1310"/>
      <c r="C23" s="1311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>
      <c r="B24" s="1310"/>
      <c r="C24" s="1311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>
      <c r="B25" s="1310"/>
      <c r="C25" s="1311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>
      <c r="B26" s="1310"/>
      <c r="C26" s="1311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>
      <c r="B27" s="1312"/>
      <c r="C27" s="1313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>
      <c r="B28" s="1308" t="s">
        <v>45</v>
      </c>
      <c r="C28" s="1309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>
      <c r="B29" s="1312"/>
      <c r="C29" s="1313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>
      <c r="B30" s="1308" t="s">
        <v>46</v>
      </c>
      <c r="C30" s="1309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>
      <c r="B31" s="1310"/>
      <c r="C31" s="1311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>
      <c r="B32" s="1310"/>
      <c r="C32" s="1311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>
      <c r="B33" s="1310"/>
      <c r="C33" s="1311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>
      <c r="B34" s="1310"/>
      <c r="C34" s="1311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>
      <c r="B35" s="1312"/>
      <c r="C35" s="1313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>
      <c r="B36" s="1308" t="s">
        <v>50</v>
      </c>
      <c r="C36" s="1309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>
      <c r="B37" s="1310"/>
      <c r="C37" s="1311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>
      <c r="B38" s="1310"/>
      <c r="C38" s="1311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>
      <c r="B39" s="1310"/>
      <c r="C39" s="1311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>
      <c r="B40" s="1310"/>
      <c r="C40" s="1311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>
      <c r="B41" s="1312"/>
      <c r="C41" s="1313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>
      <c r="B42" s="1308" t="s">
        <v>51</v>
      </c>
      <c r="C42" s="1309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>
      <c r="B43" s="1312"/>
      <c r="C43" s="1313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>
      <c r="B44" s="1304" t="s">
        <v>54</v>
      </c>
      <c r="C44" s="1305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>
      <c r="B45" s="1306"/>
      <c r="C45" s="1307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>
      <c r="B46" s="1314" t="s">
        <v>413</v>
      </c>
      <c r="C46" s="1314"/>
      <c r="D46" s="1314"/>
      <c r="E46" s="1314"/>
      <c r="F46" s="1300">
        <f>SUM(F10:F45)</f>
        <v>0</v>
      </c>
      <c r="G46" s="1300">
        <f>SUM(G10:G45)</f>
        <v>0</v>
      </c>
      <c r="H46" s="1300">
        <f>SUM(H10:H45)</f>
        <v>0</v>
      </c>
      <c r="I46" s="746" t="s">
        <v>628</v>
      </c>
      <c r="J46" s="1301" t="e">
        <f>H46/F46*100</f>
        <v>#DIV/0!</v>
      </c>
      <c r="K46" s="1302"/>
      <c r="L46" s="1303"/>
    </row>
    <row r="47" spans="2:12" ht="46.5" customHeight="1">
      <c r="B47" s="1314"/>
      <c r="C47" s="1314"/>
      <c r="D47" s="1314"/>
      <c r="E47" s="1314"/>
      <c r="F47" s="1300"/>
      <c r="G47" s="1300"/>
      <c r="H47" s="1300"/>
      <c r="I47" s="746" t="s">
        <v>627</v>
      </c>
      <c r="J47" s="1301" t="e">
        <f>G46/F46*100</f>
        <v>#DIV/0!</v>
      </c>
      <c r="K47" s="1302"/>
      <c r="L47" s="1303"/>
    </row>
    <row r="48" spans="2:12" ht="21" customHeight="1"/>
  </sheetData>
  <sheetProtection password="FB6E" sheet="1" objects="1" scenarios="1"/>
  <mergeCells count="29"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B44:C45"/>
    <mergeCell ref="B22:C27"/>
    <mergeCell ref="B28:C29"/>
    <mergeCell ref="B30:C35"/>
    <mergeCell ref="B46:E47"/>
    <mergeCell ref="F46:F47"/>
    <mergeCell ref="G46:G47"/>
    <mergeCell ref="H46:H47"/>
    <mergeCell ref="J46:L46"/>
    <mergeCell ref="J47:L47"/>
  </mergeCells>
  <phoneticPr fontId="2" type="noConversion"/>
  <printOptions horizontalCentered="1" verticalCentered="1"/>
  <pageMargins left="0.23622047244094491" right="0.23622047244094491" top="0" bottom="0" header="0" footer="0"/>
  <pageSetup paperSize="9" scale="48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7" zoomScale="115" zoomScaleSheetLayoutView="115" workbookViewId="0">
      <selection activeCell="H13" sqref="H13"/>
    </sheetView>
  </sheetViews>
  <sheetFormatPr defaultColWidth="9.1796875" defaultRowHeight="17.5"/>
  <cols>
    <col min="1" max="1" width="2.1796875" style="17" customWidth="1"/>
    <col min="2" max="2" width="14.453125" style="17" customWidth="1"/>
    <col min="3" max="3" width="9.1796875" style="17"/>
    <col min="4" max="4" width="16.453125" style="17" customWidth="1"/>
    <col min="5" max="5" width="14.26953125" style="17" customWidth="1"/>
    <col min="6" max="6" width="12.54296875" style="17" customWidth="1"/>
    <col min="7" max="7" width="17" style="17" customWidth="1"/>
    <col min="8" max="8" width="15.7265625" style="17" customWidth="1"/>
    <col min="9" max="9" width="10.1796875" style="17" customWidth="1"/>
    <col min="10" max="10" width="2.26953125" style="17" customWidth="1"/>
    <col min="11" max="16384" width="9.1796875" style="17"/>
  </cols>
  <sheetData>
    <row r="1" spans="1:10" ht="18" thickBot="1">
      <c r="E1" s="467"/>
      <c r="F1" s="467"/>
    </row>
    <row r="2" spans="1:10" ht="21" customHeight="1" thickTop="1">
      <c r="B2" s="468"/>
      <c r="C2" s="227"/>
      <c r="D2" s="227"/>
      <c r="E2" s="835" t="s">
        <v>144</v>
      </c>
      <c r="F2" s="835"/>
      <c r="G2" s="469"/>
      <c r="H2" s="470"/>
      <c r="I2" s="471"/>
      <c r="J2" s="472"/>
    </row>
    <row r="3" spans="1:10" ht="21" customHeight="1">
      <c r="B3" s="229"/>
      <c r="C3" s="82"/>
      <c r="D3" s="835" t="s">
        <v>126</v>
      </c>
      <c r="E3" s="835"/>
      <c r="F3" s="835"/>
      <c r="G3" s="835"/>
      <c r="H3" s="473"/>
      <c r="I3" s="474"/>
      <c r="J3" s="472"/>
    </row>
    <row r="4" spans="1:10" ht="21" customHeight="1">
      <c r="A4" s="77"/>
      <c r="B4" s="82"/>
      <c r="C4" s="82"/>
      <c r="D4" s="832" t="s">
        <v>276</v>
      </c>
      <c r="E4" s="832"/>
      <c r="F4" s="832"/>
      <c r="G4" s="832"/>
      <c r="H4" s="373" t="s">
        <v>143</v>
      </c>
      <c r="I4" s="475">
        <v>11</v>
      </c>
      <c r="J4" s="476"/>
    </row>
    <row r="5" spans="1:10" ht="21" customHeight="1">
      <c r="A5" s="77"/>
      <c r="B5" s="8" t="s">
        <v>139</v>
      </c>
      <c r="C5" s="1216">
        <f>'رو جلد'!C19</f>
        <v>1303015021</v>
      </c>
      <c r="D5" s="1216"/>
      <c r="E5" s="7"/>
      <c r="F5" s="7"/>
      <c r="G5" s="8" t="s">
        <v>141</v>
      </c>
      <c r="H5" s="830" t="str">
        <f>'رو جلد'!G25</f>
        <v>رهاب</v>
      </c>
      <c r="I5" s="1183"/>
      <c r="J5" s="477"/>
    </row>
    <row r="6" spans="1:10" ht="21" customHeight="1">
      <c r="A6" s="77"/>
      <c r="B6" s="8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" t="s">
        <v>142</v>
      </c>
      <c r="H6" s="830" t="str">
        <f>'رو جلد'!F26</f>
        <v>توسعه راههای پارس</v>
      </c>
      <c r="I6" s="1183"/>
      <c r="J6" s="478"/>
    </row>
    <row r="7" spans="1:10" ht="21" customHeight="1" thickBot="1">
      <c r="A7" s="77"/>
      <c r="B7" s="418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418" t="s">
        <v>135</v>
      </c>
      <c r="H7" s="373" t="str">
        <f>'رو جلد'!E29</f>
        <v>فروردين</v>
      </c>
      <c r="I7" s="479">
        <f>'رو جلد'!H29</f>
        <v>1403</v>
      </c>
      <c r="J7" s="478"/>
    </row>
    <row r="8" spans="1:10" ht="18" thickTop="1">
      <c r="H8" s="470"/>
    </row>
    <row r="9" spans="1:10" ht="19" thickBot="1">
      <c r="B9" s="1216" t="s">
        <v>116</v>
      </c>
      <c r="C9" s="1216"/>
      <c r="D9" s="1216"/>
      <c r="E9" s="1216"/>
      <c r="F9" s="1216"/>
      <c r="G9" s="1216"/>
      <c r="H9" s="1216"/>
      <c r="I9" s="1216"/>
    </row>
    <row r="10" spans="1:10" ht="40.5" thickBot="1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20.5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20.5">
      <c r="B12" s="483" t="s">
        <v>112</v>
      </c>
      <c r="C12" s="484" t="s">
        <v>110</v>
      </c>
      <c r="D12" s="278">
        <v>36</v>
      </c>
      <c r="E12" s="278">
        <v>32</v>
      </c>
      <c r="F12" s="278">
        <v>3</v>
      </c>
      <c r="G12" s="278">
        <v>4</v>
      </c>
      <c r="H12" s="278">
        <v>4</v>
      </c>
      <c r="I12" s="280"/>
    </row>
    <row r="13" spans="1:10" ht="20.5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20.5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21" thickBot="1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19" thickBot="1">
      <c r="B17" s="1216" t="s">
        <v>104</v>
      </c>
      <c r="C17" s="1216"/>
      <c r="D17" s="1216"/>
      <c r="E17" s="1216"/>
      <c r="F17" s="1216"/>
      <c r="G17" s="1216"/>
      <c r="H17" s="1216"/>
      <c r="I17" s="1216"/>
    </row>
    <row r="18" spans="2:9" ht="40.5" customHeight="1">
      <c r="B18" s="1332" t="s">
        <v>96</v>
      </c>
      <c r="C18" s="1333"/>
      <c r="D18" s="481" t="s">
        <v>97</v>
      </c>
      <c r="E18" s="481" t="s">
        <v>98</v>
      </c>
      <c r="F18" s="481" t="s">
        <v>99</v>
      </c>
      <c r="G18" s="481" t="s">
        <v>100</v>
      </c>
      <c r="H18" s="1334" t="s">
        <v>231</v>
      </c>
      <c r="I18" s="1335"/>
    </row>
    <row r="19" spans="2:9" ht="20">
      <c r="B19" s="1330" t="s">
        <v>71</v>
      </c>
      <c r="C19" s="487" t="s">
        <v>47</v>
      </c>
      <c r="D19" s="283"/>
      <c r="E19" s="283"/>
      <c r="F19" s="283"/>
      <c r="G19" s="283"/>
      <c r="H19" s="1323"/>
      <c r="I19" s="1324"/>
    </row>
    <row r="20" spans="2:9" ht="20">
      <c r="B20" s="1330"/>
      <c r="C20" s="487" t="s">
        <v>35</v>
      </c>
      <c r="D20" s="283"/>
      <c r="E20" s="283"/>
      <c r="F20" s="283"/>
      <c r="G20" s="283"/>
      <c r="H20" s="1336"/>
      <c r="I20" s="1337"/>
    </row>
    <row r="21" spans="2:9" ht="20">
      <c r="B21" s="1330" t="s">
        <v>49</v>
      </c>
      <c r="C21" s="487" t="s">
        <v>101</v>
      </c>
      <c r="D21" s="283"/>
      <c r="E21" s="283"/>
      <c r="F21" s="283"/>
      <c r="G21" s="283"/>
      <c r="H21" s="1323"/>
      <c r="I21" s="1324"/>
    </row>
    <row r="22" spans="2:9" ht="20">
      <c r="B22" s="1330"/>
      <c r="C22" s="487" t="s">
        <v>102</v>
      </c>
      <c r="D22" s="283"/>
      <c r="E22" s="283"/>
      <c r="F22" s="283"/>
      <c r="G22" s="283"/>
      <c r="H22" s="1325"/>
      <c r="I22" s="1326"/>
    </row>
    <row r="23" spans="2:9" ht="20.5" thickBot="1">
      <c r="B23" s="1331"/>
      <c r="C23" s="488" t="s">
        <v>103</v>
      </c>
      <c r="D23" s="284"/>
      <c r="E23" s="284"/>
      <c r="F23" s="284"/>
      <c r="G23" s="284"/>
      <c r="H23" s="1327"/>
      <c r="I23" s="1328"/>
    </row>
    <row r="24" spans="2:9" s="450" customFormat="1"/>
    <row r="25" spans="2:9" s="450" customFormat="1" ht="18.5">
      <c r="B25" s="1329"/>
      <c r="C25" s="1329"/>
      <c r="E25" s="489"/>
    </row>
    <row r="26" spans="2:9" s="450" customFormat="1" ht="18">
      <c r="B26" s="490"/>
      <c r="C26" s="490"/>
      <c r="E26" s="489"/>
      <c r="F26" s="489"/>
      <c r="H26" s="489"/>
      <c r="I26" s="489"/>
    </row>
    <row r="27" spans="2:9" s="450" customFormat="1" ht="18">
      <c r="B27" s="490"/>
      <c r="C27" s="490"/>
      <c r="E27" s="489"/>
      <c r="F27" s="489"/>
      <c r="H27" s="489"/>
      <c r="I27" s="489"/>
    </row>
    <row r="28" spans="2:9" s="450" customFormat="1">
      <c r="B28" s="490"/>
      <c r="C28" s="490"/>
    </row>
    <row r="29" spans="2:9" s="450" customFormat="1"/>
    <row r="30" spans="2:9" s="450" customFormat="1"/>
    <row r="31" spans="2:9" s="450" customFormat="1"/>
    <row r="32" spans="2:9" s="450" customFormat="1"/>
    <row r="33" s="450" customFormat="1"/>
    <row r="34" s="450" customFormat="1"/>
    <row r="35" s="450" customFormat="1"/>
    <row r="36" s="450" customFormat="1"/>
    <row r="37" s="450" customFormat="1"/>
    <row r="38" s="450" customFormat="1"/>
    <row r="39" s="450" customFormat="1"/>
    <row r="40" s="450" customFormat="1"/>
    <row r="41" s="450" customFormat="1"/>
    <row r="42" s="450" customFormat="1"/>
    <row r="43" s="450" customFormat="1"/>
  </sheetData>
  <sheetProtection password="FB6E" sheet="1" scenarios="1"/>
  <mergeCells count="20">
    <mergeCell ref="D3:G3"/>
    <mergeCell ref="E2:F2"/>
    <mergeCell ref="H5:I5"/>
    <mergeCell ref="H6:I6"/>
    <mergeCell ref="C5:D5"/>
    <mergeCell ref="C6:F6"/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</mergeCells>
  <printOptions horizontalCentered="1" verticalCentered="1"/>
  <pageMargins left="0.23622047244094491" right="0.23622047244094491" top="0.23622047244094491" bottom="0.23622047244094491" header="0" footer="0"/>
  <pageSetup paperSize="9" scale="8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view="pageBreakPreview" topLeftCell="A25" zoomScale="85" zoomScaleSheetLayoutView="85" workbookViewId="0">
      <selection activeCell="H38" sqref="H38"/>
    </sheetView>
  </sheetViews>
  <sheetFormatPr defaultColWidth="9.1796875" defaultRowHeight="17.5"/>
  <cols>
    <col min="1" max="1" width="2.1796875" style="450" customWidth="1"/>
    <col min="2" max="2" width="14.453125" style="450" customWidth="1"/>
    <col min="3" max="3" width="9.1796875" style="450"/>
    <col min="4" max="6" width="6.1796875" style="450" customWidth="1"/>
    <col min="7" max="9" width="4" style="450" customWidth="1"/>
    <col min="10" max="10" width="5.54296875" style="450" customWidth="1"/>
    <col min="11" max="11" width="5.453125" style="450" customWidth="1"/>
    <col min="12" max="12" width="4.81640625" style="450" customWidth="1"/>
    <col min="13" max="13" width="2.26953125" style="450" hidden="1" customWidth="1"/>
    <col min="14" max="14" width="1.1796875" style="450" customWidth="1"/>
    <col min="15" max="16384" width="9.1796875" style="450"/>
  </cols>
  <sheetData>
    <row r="1" spans="1:13" s="17" customFormat="1" ht="18" thickBot="1">
      <c r="G1" s="467"/>
      <c r="H1" s="467"/>
      <c r="I1" s="467"/>
      <c r="J1" s="467"/>
      <c r="K1" s="467"/>
      <c r="L1" s="467"/>
    </row>
    <row r="2" spans="1:13" s="17" customFormat="1" ht="21" customHeight="1" thickTop="1">
      <c r="B2" s="1339" t="s">
        <v>144</v>
      </c>
      <c r="C2" s="1340"/>
      <c r="D2" s="1340"/>
      <c r="E2" s="1340"/>
      <c r="F2" s="1340"/>
      <c r="G2" s="1340"/>
      <c r="H2" s="1340"/>
      <c r="I2" s="1340"/>
      <c r="J2" s="1340"/>
      <c r="K2" s="1340"/>
      <c r="L2" s="1341"/>
      <c r="M2" s="260"/>
    </row>
    <row r="3" spans="1:13" s="17" customFormat="1" ht="21" customHeight="1">
      <c r="B3" s="1342" t="s">
        <v>126</v>
      </c>
      <c r="C3" s="1214"/>
      <c r="D3" s="1214"/>
      <c r="E3" s="1214"/>
      <c r="F3" s="1214"/>
      <c r="G3" s="1214"/>
      <c r="H3" s="1214"/>
      <c r="I3" s="1214"/>
      <c r="J3" s="1214"/>
      <c r="K3" s="1214"/>
      <c r="L3" s="1343"/>
      <c r="M3" s="260"/>
    </row>
    <row r="4" spans="1:13" s="17" customFormat="1" ht="21" customHeight="1">
      <c r="A4" s="77"/>
      <c r="B4" s="82"/>
      <c r="C4" s="1182" t="s">
        <v>277</v>
      </c>
      <c r="D4" s="1182"/>
      <c r="E4" s="1182"/>
      <c r="F4" s="1182"/>
      <c r="G4" s="1182"/>
      <c r="H4" s="1182"/>
      <c r="I4" s="1182"/>
      <c r="J4" s="1182"/>
      <c r="K4" s="373" t="s">
        <v>143</v>
      </c>
      <c r="L4" s="475">
        <v>12</v>
      </c>
      <c r="M4" s="492"/>
    </row>
    <row r="5" spans="1:13" s="17" customFormat="1" ht="21" customHeight="1">
      <c r="A5" s="77"/>
      <c r="B5" s="8" t="s">
        <v>139</v>
      </c>
      <c r="C5" s="1216">
        <f>'رو جلد'!C19</f>
        <v>1303015021</v>
      </c>
      <c r="D5" s="1216"/>
      <c r="E5" s="1216"/>
      <c r="F5" s="1216"/>
      <c r="G5" s="59" t="s">
        <v>141</v>
      </c>
      <c r="H5" s="59"/>
      <c r="I5" s="59"/>
      <c r="J5" s="1351" t="str">
        <f>'رو جلد'!G25</f>
        <v>رهاب</v>
      </c>
      <c r="K5" s="1351"/>
      <c r="L5" s="1352"/>
      <c r="M5" s="493"/>
    </row>
    <row r="6" spans="1:13" s="17" customFormat="1" ht="21" customHeight="1">
      <c r="A6" s="77"/>
      <c r="B6" s="8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1214" t="s">
        <v>142</v>
      </c>
      <c r="H6" s="1214"/>
      <c r="I6" s="1214"/>
      <c r="J6" s="1351" t="str">
        <f>'رو جلد'!F26</f>
        <v>توسعه راههای پارس</v>
      </c>
      <c r="K6" s="1351"/>
      <c r="L6" s="1352"/>
      <c r="M6" s="264"/>
    </row>
    <row r="7" spans="1:13" s="17" customFormat="1" ht="21" customHeight="1" thickBot="1">
      <c r="A7" s="77"/>
      <c r="B7" s="418" t="s">
        <v>302</v>
      </c>
      <c r="C7" s="830" t="str">
        <f>'رو جلد'!C22</f>
        <v>عملیات زیرسازی قطعه 20 راه آهن زاهدان-زابل-بیرجند-مشهد(از کیلومتر000+707 الی 000+740)</v>
      </c>
      <c r="D7" s="830"/>
      <c r="E7" s="830"/>
      <c r="F7" s="830"/>
      <c r="G7" s="494" t="s">
        <v>135</v>
      </c>
      <c r="H7" s="494"/>
      <c r="I7" s="494"/>
      <c r="J7" s="376" t="str">
        <f>'رو جلد'!E29</f>
        <v>فروردين</v>
      </c>
      <c r="K7" s="376">
        <f>'رو جلد'!H29</f>
        <v>1403</v>
      </c>
      <c r="L7" s="495"/>
      <c r="M7" s="264"/>
    </row>
    <row r="8" spans="1:13" s="17" customFormat="1" ht="15" customHeight="1" thickTop="1" thickBot="1">
      <c r="B8" s="1338"/>
      <c r="C8" s="1338"/>
      <c r="D8" s="1338"/>
      <c r="E8" s="1338"/>
      <c r="F8" s="1338"/>
      <c r="G8" s="1338"/>
      <c r="H8" s="1338"/>
      <c r="I8" s="1338"/>
      <c r="J8" s="1338"/>
      <c r="K8" s="1338"/>
      <c r="L8" s="1338"/>
    </row>
    <row r="9" spans="1:13" s="17" customFormat="1" ht="23.25" customHeight="1">
      <c r="B9" s="1344" t="s">
        <v>75</v>
      </c>
      <c r="C9" s="1346" t="s">
        <v>278</v>
      </c>
      <c r="D9" s="1348" t="s">
        <v>24</v>
      </c>
      <c r="E9" s="1348"/>
      <c r="F9" s="1348"/>
      <c r="G9" s="1349" t="s">
        <v>282</v>
      </c>
      <c r="H9" s="1348"/>
      <c r="I9" s="1350"/>
      <c r="J9" s="1348" t="s">
        <v>285</v>
      </c>
      <c r="K9" s="1348"/>
      <c r="L9" s="1350"/>
    </row>
    <row r="10" spans="1:13" s="17" customFormat="1" ht="23.25" customHeight="1">
      <c r="B10" s="1345"/>
      <c r="C10" s="1347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>
      <c r="B11" s="285" t="s">
        <v>733</v>
      </c>
      <c r="C11" s="301" t="s">
        <v>641</v>
      </c>
      <c r="D11" s="286">
        <v>15</v>
      </c>
      <c r="E11" s="287"/>
      <c r="F11" s="288">
        <v>5</v>
      </c>
      <c r="G11" s="289" t="s">
        <v>644</v>
      </c>
      <c r="H11" s="290"/>
      <c r="I11" s="291"/>
      <c r="K11" s="289"/>
      <c r="L11" s="292" t="s">
        <v>644</v>
      </c>
    </row>
    <row r="12" spans="1:13" ht="18" customHeight="1">
      <c r="B12" s="285" t="s">
        <v>734</v>
      </c>
      <c r="C12" s="301" t="s">
        <v>642</v>
      </c>
      <c r="D12" s="286">
        <v>21</v>
      </c>
      <c r="E12" s="287"/>
      <c r="F12" s="288">
        <v>4</v>
      </c>
      <c r="G12" s="289" t="s">
        <v>644</v>
      </c>
      <c r="H12" s="290"/>
      <c r="I12" s="291"/>
      <c r="J12" s="292"/>
      <c r="K12" s="290"/>
      <c r="L12" s="280" t="s">
        <v>644</v>
      </c>
    </row>
    <row r="13" spans="1:13" ht="18" customHeight="1">
      <c r="B13" s="285" t="s">
        <v>735</v>
      </c>
      <c r="C13" s="301" t="s">
        <v>643</v>
      </c>
      <c r="D13" s="286">
        <v>20</v>
      </c>
      <c r="E13" s="287"/>
      <c r="F13" s="288">
        <v>8</v>
      </c>
      <c r="G13" s="289" t="s">
        <v>644</v>
      </c>
      <c r="H13" s="290"/>
      <c r="I13" s="291"/>
      <c r="J13" s="292"/>
      <c r="K13" s="290"/>
      <c r="L13" s="280" t="s">
        <v>644</v>
      </c>
    </row>
    <row r="14" spans="1:13" ht="18" customHeight="1">
      <c r="B14" s="285" t="s">
        <v>732</v>
      </c>
      <c r="C14" s="301" t="s">
        <v>696</v>
      </c>
      <c r="D14" s="286">
        <v>24</v>
      </c>
      <c r="E14" s="287"/>
      <c r="F14" s="288">
        <v>10</v>
      </c>
      <c r="G14" s="289" t="s">
        <v>644</v>
      </c>
      <c r="H14" s="290"/>
      <c r="I14" s="291"/>
      <c r="J14" s="289"/>
      <c r="K14" s="290"/>
      <c r="L14" s="450" t="s">
        <v>644</v>
      </c>
    </row>
    <row r="15" spans="1:13" ht="18" customHeight="1">
      <c r="B15" s="285" t="s">
        <v>736</v>
      </c>
      <c r="C15" s="301" t="s">
        <v>694</v>
      </c>
      <c r="D15" s="286">
        <v>27</v>
      </c>
      <c r="E15" s="287"/>
      <c r="F15" s="288">
        <v>8</v>
      </c>
      <c r="G15" s="289"/>
      <c r="H15" s="290" t="s">
        <v>644</v>
      </c>
      <c r="I15" s="291"/>
      <c r="J15" s="450" t="s">
        <v>644</v>
      </c>
      <c r="K15" s="292"/>
      <c r="L15" s="280"/>
    </row>
    <row r="16" spans="1:13" ht="18" customHeight="1">
      <c r="B16" s="285" t="s">
        <v>737</v>
      </c>
      <c r="C16" s="301" t="s">
        <v>757</v>
      </c>
      <c r="D16" s="286">
        <v>28</v>
      </c>
      <c r="E16" s="287"/>
      <c r="F16" s="288">
        <v>8</v>
      </c>
      <c r="G16" s="289" t="s">
        <v>644</v>
      </c>
      <c r="H16" s="290"/>
      <c r="I16" s="291"/>
      <c r="J16" s="292" t="s">
        <v>644</v>
      </c>
      <c r="K16" s="290"/>
      <c r="L16" s="280"/>
    </row>
    <row r="17" spans="2:12" ht="18" customHeight="1">
      <c r="B17" s="285" t="s">
        <v>738</v>
      </c>
      <c r="C17" s="301" t="s">
        <v>695</v>
      </c>
      <c r="D17" s="286">
        <v>26</v>
      </c>
      <c r="E17" s="287"/>
      <c r="F17" s="288">
        <v>6</v>
      </c>
      <c r="G17" s="289"/>
      <c r="H17" s="290"/>
      <c r="I17" s="291" t="s">
        <v>644</v>
      </c>
      <c r="J17" s="292" t="s">
        <v>644</v>
      </c>
      <c r="K17" s="290"/>
      <c r="L17" s="280"/>
    </row>
    <row r="18" spans="2:12" ht="18" customHeight="1">
      <c r="B18" s="285" t="s">
        <v>739</v>
      </c>
      <c r="C18" s="301" t="s">
        <v>641</v>
      </c>
      <c r="D18" s="286">
        <v>23</v>
      </c>
      <c r="E18" s="287"/>
      <c r="F18" s="288">
        <v>8</v>
      </c>
      <c r="G18" s="289" t="s">
        <v>644</v>
      </c>
      <c r="H18" s="290"/>
      <c r="I18" s="291"/>
      <c r="J18" s="292" t="s">
        <v>644</v>
      </c>
      <c r="K18" s="290"/>
      <c r="L18" s="280"/>
    </row>
    <row r="19" spans="2:12" ht="18" customHeight="1">
      <c r="B19" s="285" t="s">
        <v>740</v>
      </c>
      <c r="C19" s="301" t="s">
        <v>642</v>
      </c>
      <c r="D19" s="286">
        <v>21</v>
      </c>
      <c r="E19" s="287"/>
      <c r="F19" s="288">
        <v>4</v>
      </c>
      <c r="G19" s="289" t="s">
        <v>644</v>
      </c>
      <c r="H19" s="290"/>
      <c r="I19" s="291"/>
      <c r="J19" s="292" t="s">
        <v>644</v>
      </c>
      <c r="K19" s="290"/>
      <c r="L19" s="280"/>
    </row>
    <row r="20" spans="2:12" ht="18" customHeight="1">
      <c r="B20" s="285" t="s">
        <v>741</v>
      </c>
      <c r="C20" s="301" t="s">
        <v>643</v>
      </c>
      <c r="D20" s="286">
        <v>19</v>
      </c>
      <c r="E20" s="287"/>
      <c r="F20" s="288">
        <v>5</v>
      </c>
      <c r="G20" s="289"/>
      <c r="H20" s="290"/>
      <c r="I20" s="291" t="s">
        <v>644</v>
      </c>
      <c r="J20" s="292" t="s">
        <v>644</v>
      </c>
      <c r="K20" s="290"/>
      <c r="L20" s="280"/>
    </row>
    <row r="21" spans="2:12" ht="18" customHeight="1">
      <c r="B21" s="285" t="s">
        <v>742</v>
      </c>
      <c r="C21" s="301" t="s">
        <v>696</v>
      </c>
      <c r="D21" s="286">
        <v>23</v>
      </c>
      <c r="E21" s="287"/>
      <c r="F21" s="288">
        <v>5</v>
      </c>
      <c r="G21" s="289" t="s">
        <v>644</v>
      </c>
      <c r="H21" s="290"/>
      <c r="I21" s="291"/>
      <c r="J21" s="292" t="s">
        <v>644</v>
      </c>
      <c r="K21" s="290"/>
      <c r="L21" s="280"/>
    </row>
    <row r="22" spans="2:12" ht="18" customHeight="1">
      <c r="B22" s="285" t="s">
        <v>743</v>
      </c>
      <c r="C22" s="301" t="s">
        <v>694</v>
      </c>
      <c r="D22" s="286">
        <v>22</v>
      </c>
      <c r="E22" s="287"/>
      <c r="F22" s="288">
        <v>6</v>
      </c>
      <c r="G22" s="289" t="s">
        <v>644</v>
      </c>
      <c r="H22" s="290"/>
      <c r="I22" s="291"/>
      <c r="J22" s="292" t="s">
        <v>644</v>
      </c>
      <c r="K22" s="290"/>
      <c r="L22" s="280"/>
    </row>
    <row r="23" spans="2:12" ht="18" customHeight="1">
      <c r="B23" s="285" t="s">
        <v>744</v>
      </c>
      <c r="C23" s="301" t="s">
        <v>757</v>
      </c>
      <c r="D23" s="286">
        <v>23</v>
      </c>
      <c r="E23" s="287"/>
      <c r="F23" s="288">
        <v>5</v>
      </c>
      <c r="G23" s="293" t="s">
        <v>644</v>
      </c>
      <c r="H23" s="288"/>
      <c r="I23" s="280"/>
      <c r="J23" s="294"/>
      <c r="K23" s="288"/>
      <c r="L23" s="280" t="s">
        <v>644</v>
      </c>
    </row>
    <row r="24" spans="2:12" ht="18" customHeight="1">
      <c r="B24" s="285" t="s">
        <v>745</v>
      </c>
      <c r="C24" s="301" t="s">
        <v>695</v>
      </c>
      <c r="D24" s="286">
        <v>19</v>
      </c>
      <c r="E24" s="287"/>
      <c r="F24" s="288">
        <v>3</v>
      </c>
      <c r="G24" s="293" t="s">
        <v>644</v>
      </c>
      <c r="H24" s="288"/>
      <c r="I24" s="280"/>
      <c r="J24" s="294" t="s">
        <v>644</v>
      </c>
      <c r="K24" s="288"/>
      <c r="L24" s="280"/>
    </row>
    <row r="25" spans="2:12" ht="18" customHeight="1">
      <c r="B25" s="285" t="s">
        <v>746</v>
      </c>
      <c r="C25" s="301" t="s">
        <v>641</v>
      </c>
      <c r="D25" s="286">
        <v>21</v>
      </c>
      <c r="E25" s="287"/>
      <c r="F25" s="288">
        <v>4</v>
      </c>
      <c r="G25" s="293" t="s">
        <v>644</v>
      </c>
      <c r="H25" s="288"/>
      <c r="I25" s="280"/>
      <c r="J25" s="294" t="s">
        <v>644</v>
      </c>
      <c r="K25" s="288"/>
      <c r="L25" s="280"/>
    </row>
    <row r="26" spans="2:12" ht="18" customHeight="1">
      <c r="B26" s="285" t="s">
        <v>747</v>
      </c>
      <c r="C26" s="301" t="s">
        <v>642</v>
      </c>
      <c r="D26" s="286">
        <v>23</v>
      </c>
      <c r="E26" s="287"/>
      <c r="F26" s="288">
        <v>8</v>
      </c>
      <c r="G26" s="293" t="s">
        <v>644</v>
      </c>
      <c r="H26" s="288"/>
      <c r="I26" s="280"/>
      <c r="J26" s="294" t="s">
        <v>644</v>
      </c>
      <c r="K26" s="288"/>
      <c r="L26" s="280"/>
    </row>
    <row r="27" spans="2:12" ht="18" customHeight="1">
      <c r="B27" s="285" t="s">
        <v>748</v>
      </c>
      <c r="C27" s="301" t="s">
        <v>643</v>
      </c>
      <c r="D27" s="286">
        <v>26</v>
      </c>
      <c r="E27" s="287"/>
      <c r="F27" s="288">
        <v>6</v>
      </c>
      <c r="G27" s="293" t="s">
        <v>644</v>
      </c>
      <c r="H27" s="288"/>
      <c r="I27" s="280"/>
      <c r="J27" s="294" t="s">
        <v>644</v>
      </c>
      <c r="K27" s="288"/>
      <c r="L27" s="280"/>
    </row>
    <row r="28" spans="2:12" ht="18" customHeight="1">
      <c r="B28" s="285" t="s">
        <v>749</v>
      </c>
      <c r="C28" s="301" t="s">
        <v>696</v>
      </c>
      <c r="D28" s="286">
        <v>28</v>
      </c>
      <c r="E28" s="287"/>
      <c r="F28" s="288">
        <v>8</v>
      </c>
      <c r="G28" s="293" t="s">
        <v>644</v>
      </c>
      <c r="H28" s="288"/>
      <c r="I28" s="280"/>
      <c r="J28" s="294" t="s">
        <v>644</v>
      </c>
      <c r="K28" s="288"/>
      <c r="L28" s="280"/>
    </row>
    <row r="29" spans="2:12" ht="18" customHeight="1">
      <c r="B29" s="285" t="s">
        <v>750</v>
      </c>
      <c r="C29" s="301" t="s">
        <v>694</v>
      </c>
      <c r="D29" s="286">
        <v>30</v>
      </c>
      <c r="E29" s="287"/>
      <c r="F29" s="288">
        <v>13</v>
      </c>
      <c r="G29" s="293" t="s">
        <v>644</v>
      </c>
      <c r="H29" s="288"/>
      <c r="I29" s="280"/>
      <c r="J29" s="294" t="s">
        <v>644</v>
      </c>
      <c r="K29" s="288"/>
      <c r="L29" s="280"/>
    </row>
    <row r="30" spans="2:12" ht="18" customHeight="1">
      <c r="B30" s="285" t="s">
        <v>751</v>
      </c>
      <c r="C30" s="301" t="s">
        <v>757</v>
      </c>
      <c r="D30" s="286">
        <v>25</v>
      </c>
      <c r="E30" s="287"/>
      <c r="F30" s="288">
        <v>12</v>
      </c>
      <c r="G30" s="293"/>
      <c r="H30" s="288" t="s">
        <v>644</v>
      </c>
      <c r="I30" s="280"/>
      <c r="J30" s="294" t="s">
        <v>644</v>
      </c>
      <c r="K30" s="288"/>
      <c r="L30" s="280"/>
    </row>
    <row r="31" spans="2:12" ht="18" customHeight="1">
      <c r="B31" s="285" t="s">
        <v>752</v>
      </c>
      <c r="C31" s="301" t="s">
        <v>695</v>
      </c>
      <c r="D31" s="295">
        <v>22</v>
      </c>
      <c r="E31" s="296"/>
      <c r="F31" s="297">
        <v>11</v>
      </c>
      <c r="G31" s="298"/>
      <c r="H31" s="297" t="s">
        <v>644</v>
      </c>
      <c r="I31" s="299"/>
      <c r="J31" s="300" t="s">
        <v>644</v>
      </c>
      <c r="K31" s="297"/>
      <c r="L31" s="299"/>
    </row>
    <row r="32" spans="2:12" ht="18" customHeight="1">
      <c r="B32" s="285" t="s">
        <v>753</v>
      </c>
      <c r="C32" s="301" t="s">
        <v>641</v>
      </c>
      <c r="D32" s="302">
        <v>17</v>
      </c>
      <c r="E32" s="303"/>
      <c r="F32" s="304">
        <v>8</v>
      </c>
      <c r="G32" s="305"/>
      <c r="H32" s="304"/>
      <c r="I32" s="306" t="s">
        <v>644</v>
      </c>
      <c r="J32" s="307"/>
      <c r="K32" s="304"/>
      <c r="L32" s="306" t="s">
        <v>644</v>
      </c>
    </row>
    <row r="33" spans="2:12" ht="18" customHeight="1">
      <c r="B33" s="285" t="s">
        <v>754</v>
      </c>
      <c r="C33" s="308" t="s">
        <v>642</v>
      </c>
      <c r="D33" s="309">
        <v>28</v>
      </c>
      <c r="E33" s="310"/>
      <c r="F33" s="290">
        <v>15</v>
      </c>
      <c r="G33" s="289"/>
      <c r="H33" s="290"/>
      <c r="I33" s="291" t="s">
        <v>644</v>
      </c>
      <c r="J33" s="292" t="s">
        <v>644</v>
      </c>
      <c r="K33" s="290"/>
      <c r="L33" s="291"/>
    </row>
    <row r="34" spans="2:12" ht="18" customHeight="1">
      <c r="B34" s="285" t="s">
        <v>755</v>
      </c>
      <c r="C34" s="311" t="s">
        <v>643</v>
      </c>
      <c r="D34" s="312">
        <v>20</v>
      </c>
      <c r="E34" s="313"/>
      <c r="F34" s="290">
        <v>9</v>
      </c>
      <c r="G34" s="289"/>
      <c r="H34" s="290"/>
      <c r="I34" s="291" t="s">
        <v>644</v>
      </c>
      <c r="J34" s="292" t="s">
        <v>644</v>
      </c>
      <c r="K34" s="290"/>
      <c r="L34" s="291"/>
    </row>
    <row r="35" spans="2:12" ht="18" customHeight="1">
      <c r="B35" s="285" t="s">
        <v>756</v>
      </c>
      <c r="C35" s="311" t="s">
        <v>696</v>
      </c>
      <c r="D35" s="312">
        <v>20</v>
      </c>
      <c r="E35" s="313"/>
      <c r="F35" s="290">
        <v>6</v>
      </c>
      <c r="G35" s="289"/>
      <c r="H35" s="290" t="s">
        <v>644</v>
      </c>
      <c r="I35" s="291"/>
      <c r="J35" s="292" t="s">
        <v>644</v>
      </c>
      <c r="K35" s="290"/>
      <c r="L35" s="291"/>
    </row>
    <row r="36" spans="2:12" ht="18" customHeight="1">
      <c r="B36" s="285" t="s">
        <v>759</v>
      </c>
      <c r="C36" s="311" t="s">
        <v>694</v>
      </c>
      <c r="D36" s="312">
        <v>22</v>
      </c>
      <c r="E36" s="313"/>
      <c r="F36" s="290">
        <v>9</v>
      </c>
      <c r="G36" s="289"/>
      <c r="H36" s="290"/>
      <c r="I36" s="291" t="s">
        <v>644</v>
      </c>
      <c r="J36" s="292" t="s">
        <v>644</v>
      </c>
      <c r="K36" s="290"/>
      <c r="L36" s="291"/>
    </row>
    <row r="37" spans="2:12" ht="18" customHeight="1">
      <c r="B37" s="285" t="s">
        <v>760</v>
      </c>
      <c r="C37" s="311" t="s">
        <v>757</v>
      </c>
      <c r="D37" s="312">
        <v>17</v>
      </c>
      <c r="E37" s="313"/>
      <c r="F37" s="290">
        <v>7</v>
      </c>
      <c r="G37" s="289" t="s">
        <v>644</v>
      </c>
      <c r="H37" s="290"/>
      <c r="I37" s="291"/>
      <c r="J37" s="292" t="s">
        <v>644</v>
      </c>
      <c r="K37" s="290"/>
      <c r="L37" s="291"/>
    </row>
    <row r="38" spans="2:12" ht="18" customHeight="1" thickBot="1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/>
    <row r="40" spans="2:12" ht="18.5">
      <c r="B40" s="1329"/>
      <c r="C40" s="1329"/>
      <c r="D40" s="491"/>
      <c r="E40" s="491"/>
      <c r="G40" s="489"/>
      <c r="H40" s="489"/>
      <c r="I40" s="489"/>
      <c r="J40" s="489"/>
      <c r="K40" s="489"/>
    </row>
    <row r="41" spans="2:12" ht="18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8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8" width="19.26953125" style="505" customWidth="1"/>
    <col min="9" max="9" width="19.1796875" style="505" customWidth="1"/>
    <col min="10" max="10" width="19.453125" style="505" customWidth="1"/>
    <col min="11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72" t="s">
        <v>144</v>
      </c>
      <c r="G2" s="1172"/>
      <c r="H2" s="1172"/>
      <c r="I2" s="1172"/>
      <c r="J2" s="1172"/>
      <c r="K2" s="1172"/>
      <c r="M2" s="516"/>
    </row>
    <row r="3" spans="1:13" s="513" customFormat="1" ht="24.75" customHeight="1">
      <c r="B3" s="229"/>
      <c r="C3" s="82"/>
      <c r="E3" s="55"/>
      <c r="F3" s="1173" t="s">
        <v>126</v>
      </c>
      <c r="G3" s="1173"/>
      <c r="H3" s="1173"/>
      <c r="I3" s="1173"/>
      <c r="J3" s="1173"/>
      <c r="K3" s="1173"/>
      <c r="M3" s="517"/>
    </row>
    <row r="4" spans="1:13" s="513" customFormat="1" ht="24.75" customHeight="1">
      <c r="A4" s="517"/>
      <c r="B4" s="82"/>
      <c r="C4" s="82"/>
      <c r="D4" s="82"/>
      <c r="F4" s="1256" t="s">
        <v>203</v>
      </c>
      <c r="G4" s="1256"/>
      <c r="H4" s="1256"/>
      <c r="I4" s="1256"/>
      <c r="J4" s="1256"/>
      <c r="K4" s="1256"/>
      <c r="L4" s="380" t="s">
        <v>143</v>
      </c>
      <c r="M4" s="518">
        <v>13</v>
      </c>
    </row>
    <row r="5" spans="1:13" s="513" customFormat="1" ht="24.75" customHeight="1">
      <c r="A5" s="517"/>
      <c r="C5" s="378" t="s">
        <v>139</v>
      </c>
      <c r="D5" s="1173">
        <f>'رو جلد'!C19</f>
        <v>1303015021</v>
      </c>
      <c r="E5" s="1173"/>
      <c r="F5" s="63"/>
      <c r="G5" s="519"/>
      <c r="H5" s="519"/>
      <c r="I5" s="63"/>
      <c r="J5" s="520" t="s">
        <v>141</v>
      </c>
      <c r="K5" s="1353" t="str">
        <f>'رو جلد'!G25</f>
        <v>رهاب</v>
      </c>
      <c r="L5" s="1353"/>
      <c r="M5" s="1354"/>
    </row>
    <row r="6" spans="1:13" s="513" customFormat="1" ht="24.75" customHeight="1">
      <c r="A6" s="517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520" t="s">
        <v>142</v>
      </c>
      <c r="K6" s="1353" t="str">
        <f>'رو جلد'!F26</f>
        <v>توسعه راههای پارس</v>
      </c>
      <c r="L6" s="1353"/>
      <c r="M6" s="1354"/>
    </row>
    <row r="7" spans="1:13" s="513" customFormat="1" ht="24.75" customHeight="1" thickBot="1">
      <c r="A7" s="517"/>
      <c r="C7" s="421" t="s">
        <v>302</v>
      </c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1322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203</v>
      </c>
      <c r="G9" s="1359"/>
      <c r="H9" s="1359"/>
      <c r="I9" s="1359"/>
      <c r="J9" s="1359"/>
      <c r="K9" s="1359"/>
      <c r="L9" s="1359"/>
      <c r="M9" s="1363" t="s">
        <v>68</v>
      </c>
    </row>
    <row r="10" spans="1:13" s="526" customFormat="1" ht="81.75" customHeight="1">
      <c r="B10" s="1358"/>
      <c r="C10" s="1360"/>
      <c r="D10" s="1360"/>
      <c r="E10" s="1360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64"/>
    </row>
    <row r="11" spans="1:13" s="506" customFormat="1" ht="40" customHeight="1">
      <c r="B11" s="507">
        <v>1</v>
      </c>
      <c r="C11" s="776">
        <v>712000</v>
      </c>
      <c r="D11" s="321">
        <v>714500</v>
      </c>
      <c r="E11" s="777">
        <f>D11-C11</f>
        <v>2500</v>
      </c>
      <c r="F11" s="322"/>
      <c r="G11" s="322" t="s">
        <v>762</v>
      </c>
      <c r="H11" s="322"/>
      <c r="I11" s="322"/>
      <c r="J11" s="321"/>
      <c r="K11" s="321"/>
      <c r="L11" s="323"/>
      <c r="M11" s="324" t="s">
        <v>761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40" customHeight="1" thickBot="1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40" customHeight="1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40" customHeight="1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5"/>
    </row>
    <row r="50" spans="2:13" s="506" customFormat="1" ht="40" customHeight="1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40" customHeight="1">
      <c r="B52" s="508"/>
      <c r="C52" s="509"/>
      <c r="D52" s="509"/>
      <c r="E52" s="509"/>
      <c r="F52" s="1362"/>
      <c r="G52" s="1362"/>
      <c r="H52" s="510"/>
      <c r="I52" s="1362"/>
      <c r="J52" s="1355"/>
      <c r="K52" s="1355"/>
      <c r="L52" s="1356"/>
      <c r="M52" s="1355"/>
    </row>
    <row r="53" spans="2:13" s="506" customFormat="1" ht="40" customHeight="1">
      <c r="B53" s="508"/>
      <c r="C53" s="509"/>
      <c r="D53" s="509"/>
      <c r="E53" s="509"/>
      <c r="F53" s="1362"/>
      <c r="G53" s="1362"/>
      <c r="H53" s="510"/>
      <c r="I53" s="1362"/>
      <c r="J53" s="1355"/>
      <c r="K53" s="1355"/>
      <c r="L53" s="1356"/>
      <c r="M53" s="1355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40" customHeight="1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40" customHeight="1">
      <c r="B57" s="508"/>
      <c r="C57" s="509"/>
      <c r="D57" s="509"/>
      <c r="E57" s="509"/>
      <c r="F57" s="1362"/>
      <c r="G57" s="1362"/>
      <c r="H57" s="510"/>
      <c r="I57" s="1362"/>
      <c r="J57" s="1355"/>
      <c r="K57" s="1355"/>
      <c r="L57" s="1356"/>
      <c r="M57" s="1355"/>
    </row>
    <row r="58" spans="2:13" s="506" customFormat="1" ht="40" customHeight="1">
      <c r="B58" s="508"/>
      <c r="C58" s="509"/>
      <c r="D58" s="509"/>
      <c r="E58" s="509"/>
      <c r="F58" s="1362"/>
      <c r="G58" s="1362"/>
      <c r="H58" s="510"/>
      <c r="I58" s="1362"/>
      <c r="J58" s="1355"/>
      <c r="K58" s="1355"/>
      <c r="L58" s="1356"/>
      <c r="M58" s="1355"/>
    </row>
    <row r="59" spans="2:13" s="506" customFormat="1" ht="40" customHeight="1">
      <c r="B59" s="508"/>
      <c r="C59" s="509"/>
      <c r="D59" s="509"/>
      <c r="E59" s="509"/>
      <c r="F59" s="1362"/>
      <c r="G59" s="1362"/>
      <c r="H59" s="510"/>
      <c r="I59" s="1362"/>
      <c r="J59" s="1355"/>
      <c r="K59" s="1355"/>
      <c r="L59" s="1356"/>
      <c r="M59" s="1355"/>
    </row>
    <row r="60" spans="2:13" s="506" customFormat="1" ht="40" customHeight="1">
      <c r="B60" s="508">
        <v>31</v>
      </c>
      <c r="C60" s="509"/>
      <c r="D60" s="509"/>
      <c r="E60" s="509"/>
      <c r="F60" s="1362"/>
      <c r="G60" s="1362"/>
      <c r="H60" s="510"/>
      <c r="I60" s="1362"/>
      <c r="J60" s="1355"/>
      <c r="K60" s="1355"/>
      <c r="L60" s="1356"/>
      <c r="M60" s="1355"/>
    </row>
    <row r="61" spans="2:13" s="506" customFormat="1" ht="40" customHeight="1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36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36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36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24"/>
    <row r="66" spans="3:13" s="506" customFormat="1" ht="24"/>
    <row r="67" spans="3:13" s="506" customFormat="1" ht="24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24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24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D6:I6"/>
    <mergeCell ref="K6:M6"/>
    <mergeCell ref="F2:K2"/>
    <mergeCell ref="F3:K3"/>
    <mergeCell ref="F4:K4"/>
    <mergeCell ref="D5:E5"/>
    <mergeCell ref="K5:M5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G12" sqref="G12"/>
    </sheetView>
  </sheetViews>
  <sheetFormatPr defaultColWidth="9.1796875" defaultRowHeight="17.5"/>
  <cols>
    <col min="1" max="1" width="5.1796875" style="505" customWidth="1"/>
    <col min="2" max="2" width="6.26953125" style="505" customWidth="1"/>
    <col min="3" max="3" width="16.26953125" style="505" customWidth="1"/>
    <col min="4" max="4" width="16.7265625" style="505" customWidth="1"/>
    <col min="5" max="5" width="15" style="505" customWidth="1"/>
    <col min="6" max="7" width="19.26953125" style="505" customWidth="1"/>
    <col min="8" max="9" width="19.1796875" style="505" customWidth="1"/>
    <col min="10" max="10" width="19.453125" style="505" customWidth="1"/>
    <col min="11" max="11" width="19.54296875" style="505" customWidth="1"/>
    <col min="12" max="12" width="18.1796875" style="505" customWidth="1"/>
    <col min="13" max="13" width="36.26953125" style="505" customWidth="1"/>
    <col min="14" max="14" width="5.453125" style="505" customWidth="1"/>
    <col min="15" max="16384" width="9.179687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72" t="s">
        <v>144</v>
      </c>
      <c r="G2" s="1172"/>
      <c r="H2" s="1172"/>
      <c r="I2" s="1172"/>
      <c r="J2" s="1172"/>
      <c r="K2" s="1172"/>
      <c r="M2" s="516"/>
    </row>
    <row r="3" spans="1:13" s="513" customFormat="1" ht="24.75" customHeight="1">
      <c r="B3" s="229"/>
      <c r="C3" s="82"/>
      <c r="E3" s="55"/>
      <c r="F3" s="1173" t="s">
        <v>126</v>
      </c>
      <c r="G3" s="1173"/>
      <c r="H3" s="1173"/>
      <c r="I3" s="1173"/>
      <c r="J3" s="1173"/>
      <c r="K3" s="1173"/>
      <c r="M3" s="517"/>
    </row>
    <row r="4" spans="1:13" s="513" customFormat="1" ht="24.75" customHeight="1">
      <c r="A4" s="517"/>
      <c r="B4" s="82"/>
      <c r="C4" s="82"/>
      <c r="D4" s="82"/>
      <c r="F4" s="1256" t="s">
        <v>23</v>
      </c>
      <c r="G4" s="1256"/>
      <c r="H4" s="1256"/>
      <c r="I4" s="1256"/>
      <c r="J4" s="1256"/>
      <c r="K4" s="1256"/>
      <c r="L4" s="380" t="s">
        <v>143</v>
      </c>
      <c r="M4" s="518">
        <v>14</v>
      </c>
    </row>
    <row r="5" spans="1:13" s="513" customFormat="1" ht="24.75" customHeight="1">
      <c r="A5" s="517"/>
      <c r="C5" s="378" t="s">
        <v>139</v>
      </c>
      <c r="D5" s="1173">
        <f>'رو جلد'!C19</f>
        <v>1303015021</v>
      </c>
      <c r="E5" s="1173"/>
      <c r="F5" s="63"/>
      <c r="G5" s="519"/>
      <c r="H5" s="63"/>
      <c r="I5" s="63"/>
      <c r="J5" s="520" t="s">
        <v>141</v>
      </c>
      <c r="K5" s="1353" t="str">
        <f>'رو جلد'!G25</f>
        <v>رهاب</v>
      </c>
      <c r="L5" s="1353"/>
      <c r="M5" s="1354"/>
    </row>
    <row r="6" spans="1:13" s="513" customFormat="1" ht="24.75" customHeight="1">
      <c r="A6" s="517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528"/>
      <c r="J6" s="520" t="s">
        <v>142</v>
      </c>
      <c r="K6" s="1353" t="str">
        <f>'رو جلد'!F26</f>
        <v>توسعه راههای پارس</v>
      </c>
      <c r="L6" s="1353"/>
      <c r="M6" s="1354"/>
    </row>
    <row r="7" spans="1:13" s="513" customFormat="1" ht="24.75" customHeight="1" thickBot="1">
      <c r="A7" s="517"/>
      <c r="C7" s="421" t="s">
        <v>302</v>
      </c>
      <c r="D7" s="1322" t="str">
        <f>'رو جلد'!C22</f>
        <v>عملیات زیرسازی قطعه 20 راه آهن زاهدان-زابل-بیرجند-مشهد(از کیلومتر000+707 الی 000+740)</v>
      </c>
      <c r="E7" s="1322"/>
      <c r="F7" s="1322"/>
      <c r="G7" s="1322"/>
      <c r="H7" s="1322"/>
      <c r="I7" s="382"/>
      <c r="J7" s="521" t="s">
        <v>135</v>
      </c>
      <c r="K7" s="522" t="str">
        <f>'رو جلد'!E29</f>
        <v>فروردين</v>
      </c>
      <c r="L7" s="522">
        <f>'رو جلد'!H29</f>
        <v>1403</v>
      </c>
      <c r="M7" s="523"/>
    </row>
    <row r="8" spans="1:13" s="524" customFormat="1" ht="24" thickTop="1" thickBot="1">
      <c r="B8" s="525"/>
    </row>
    <row r="9" spans="1:13" s="526" customFormat="1" ht="50.15" customHeight="1">
      <c r="B9" s="1357" t="s">
        <v>2</v>
      </c>
      <c r="C9" s="1359" t="s">
        <v>122</v>
      </c>
      <c r="D9" s="1359" t="s">
        <v>123</v>
      </c>
      <c r="E9" s="1361" t="s">
        <v>124</v>
      </c>
      <c r="F9" s="1359" t="s">
        <v>23</v>
      </c>
      <c r="G9" s="1359"/>
      <c r="H9" s="1359"/>
      <c r="I9" s="1359"/>
      <c r="J9" s="1359"/>
      <c r="K9" s="1359"/>
      <c r="L9" s="1359"/>
      <c r="M9" s="1363" t="s">
        <v>68</v>
      </c>
    </row>
    <row r="10" spans="1:13" s="526" customFormat="1" ht="81.75" customHeight="1">
      <c r="B10" s="1358"/>
      <c r="C10" s="1360"/>
      <c r="D10" s="1360"/>
      <c r="E10" s="1360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64"/>
    </row>
    <row r="11" spans="1:13" s="506" customFormat="1" ht="40" customHeight="1">
      <c r="B11" s="507">
        <v>1</v>
      </c>
      <c r="C11" s="321">
        <v>712000</v>
      </c>
      <c r="D11" s="321">
        <v>714450</v>
      </c>
      <c r="E11" s="321">
        <f>D11-C11</f>
        <v>2450</v>
      </c>
      <c r="F11" s="322"/>
      <c r="G11" s="322" t="s">
        <v>766</v>
      </c>
      <c r="H11" s="322"/>
      <c r="I11" s="322"/>
      <c r="J11" s="321"/>
      <c r="K11" s="321"/>
      <c r="L11" s="323"/>
      <c r="M11" s="324" t="s">
        <v>758</v>
      </c>
    </row>
    <row r="12" spans="1:13" s="506" customFormat="1" ht="40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40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40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40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40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40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40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40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40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40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40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40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40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40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40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40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40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40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40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40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40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40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40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40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40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40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40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40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40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40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40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40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40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40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40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40" customHeight="1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40" customHeight="1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40" customHeight="1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40" customHeight="1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40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40" customHeight="1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5"/>
    </row>
    <row r="53" spans="2:13" s="506" customFormat="1" ht="40" customHeight="1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5"/>
    </row>
    <row r="54" spans="2:13" s="506" customFormat="1" ht="40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40" customHeight="1">
      <c r="B55" s="508"/>
      <c r="C55" s="509"/>
      <c r="D55" s="509"/>
      <c r="E55" s="509"/>
      <c r="F55" s="1362"/>
      <c r="G55" s="1362"/>
      <c r="H55" s="1362"/>
      <c r="I55" s="510"/>
      <c r="J55" s="1355"/>
      <c r="K55" s="1355"/>
      <c r="L55" s="1356"/>
      <c r="M55" s="1355"/>
    </row>
    <row r="56" spans="2:13" s="506" customFormat="1" ht="40" customHeight="1">
      <c r="B56" s="508"/>
      <c r="C56" s="509"/>
      <c r="D56" s="509"/>
      <c r="E56" s="509"/>
      <c r="F56" s="1362"/>
      <c r="G56" s="1362"/>
      <c r="H56" s="1362"/>
      <c r="I56" s="510"/>
      <c r="J56" s="1355"/>
      <c r="K56" s="1355"/>
      <c r="L56" s="1356"/>
      <c r="M56" s="1355"/>
    </row>
    <row r="57" spans="2:13" s="506" customFormat="1" ht="40" customHeight="1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40" customHeight="1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40" customHeight="1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40" customHeight="1">
      <c r="B60" s="508"/>
      <c r="C60" s="509"/>
      <c r="D60" s="509"/>
      <c r="E60" s="509"/>
      <c r="F60" s="1362"/>
      <c r="G60" s="1362"/>
      <c r="H60" s="1362"/>
      <c r="I60" s="510"/>
      <c r="J60" s="1355"/>
      <c r="K60" s="1355"/>
      <c r="L60" s="1356"/>
      <c r="M60" s="1355"/>
    </row>
    <row r="61" spans="2:13" s="506" customFormat="1" ht="40" customHeight="1">
      <c r="B61" s="508"/>
      <c r="C61" s="509"/>
      <c r="D61" s="509"/>
      <c r="E61" s="509"/>
      <c r="F61" s="1362"/>
      <c r="G61" s="1362"/>
      <c r="H61" s="1362"/>
      <c r="I61" s="510"/>
      <c r="J61" s="1355"/>
      <c r="K61" s="1355"/>
      <c r="L61" s="1356"/>
      <c r="M61" s="1355"/>
    </row>
    <row r="62" spans="2:13" s="506" customFormat="1" ht="40" customHeight="1">
      <c r="B62" s="508"/>
      <c r="C62" s="509"/>
      <c r="D62" s="509"/>
      <c r="E62" s="509"/>
      <c r="F62" s="1362"/>
      <c r="G62" s="1362"/>
      <c r="H62" s="1362"/>
      <c r="I62" s="510"/>
      <c r="J62" s="1355"/>
      <c r="K62" s="1355"/>
      <c r="L62" s="1356"/>
      <c r="M62" s="1355"/>
    </row>
    <row r="63" spans="2:13" s="506" customFormat="1" ht="40" customHeight="1">
      <c r="B63" s="508"/>
      <c r="C63" s="509"/>
      <c r="D63" s="509"/>
      <c r="E63" s="509"/>
      <c r="F63" s="1362"/>
      <c r="G63" s="1362"/>
      <c r="H63" s="1362"/>
      <c r="I63" s="510"/>
      <c r="J63" s="1355"/>
      <c r="K63" s="1355"/>
      <c r="L63" s="1356"/>
      <c r="M63" s="1355"/>
    </row>
    <row r="64" spans="2:13" s="506" customFormat="1" ht="40" customHeight="1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36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36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36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24"/>
    <row r="69" spans="2:13" s="506" customFormat="1" ht="24"/>
    <row r="70" spans="2:13" s="506" customFormat="1" ht="24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24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24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55:F56"/>
    <mergeCell ref="G55:G56"/>
    <mergeCell ref="H55:H56"/>
    <mergeCell ref="J55:J56"/>
    <mergeCell ref="K55:K56"/>
    <mergeCell ref="F62:F63"/>
    <mergeCell ref="G62:G63"/>
    <mergeCell ref="H62:H63"/>
    <mergeCell ref="J62:J63"/>
    <mergeCell ref="F60:F61"/>
    <mergeCell ref="G60:G61"/>
    <mergeCell ref="H60:H61"/>
    <mergeCell ref="J60:J61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796875" defaultRowHeight="12.5"/>
  <cols>
    <col min="1" max="1" width="2.81640625" style="4" customWidth="1"/>
    <col min="2" max="2" width="4.26953125" style="4" customWidth="1"/>
    <col min="3" max="3" width="4.81640625" style="4" customWidth="1"/>
    <col min="4" max="23" width="4.26953125" style="4" customWidth="1"/>
    <col min="24" max="24" width="2.81640625" style="4" customWidth="1"/>
    <col min="25" max="16384" width="9.1796875" style="4"/>
  </cols>
  <sheetData>
    <row r="1" spans="2:23" ht="13" thickBot="1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20.5" thickTop="1">
      <c r="B2" s="1"/>
      <c r="C2" s="2"/>
      <c r="D2" s="2"/>
      <c r="E2" s="3" t="s">
        <v>3</v>
      </c>
      <c r="F2" s="3"/>
      <c r="G2" s="3"/>
      <c r="H2" s="831" t="s">
        <v>144</v>
      </c>
      <c r="I2" s="831"/>
      <c r="J2" s="831"/>
      <c r="K2" s="831"/>
      <c r="L2" s="831"/>
      <c r="M2" s="831"/>
      <c r="N2" s="831"/>
      <c r="O2" s="831"/>
      <c r="P2" s="831"/>
      <c r="Q2" s="831"/>
      <c r="R2" s="3"/>
      <c r="S2" s="3"/>
      <c r="T2" s="3"/>
      <c r="W2" s="5"/>
    </row>
    <row r="3" spans="2:23" ht="17.25" customHeight="1">
      <c r="B3" s="6"/>
      <c r="C3" s="7"/>
      <c r="D3" s="8"/>
      <c r="E3" s="8"/>
      <c r="F3" s="8"/>
      <c r="G3" s="835" t="s">
        <v>126</v>
      </c>
      <c r="H3" s="835"/>
      <c r="I3" s="835"/>
      <c r="J3" s="835"/>
      <c r="K3" s="835"/>
      <c r="L3" s="835"/>
      <c r="M3" s="835"/>
      <c r="N3" s="835"/>
      <c r="O3" s="835"/>
      <c r="P3" s="835"/>
      <c r="Q3" s="835"/>
      <c r="R3" s="835"/>
      <c r="S3" s="9"/>
      <c r="T3" s="9"/>
      <c r="U3" s="9"/>
      <c r="W3" s="10"/>
    </row>
    <row r="4" spans="2:23" ht="22.5" customHeight="1">
      <c r="B4" s="11"/>
      <c r="C4" s="373"/>
      <c r="D4" s="7"/>
      <c r="E4" s="834"/>
      <c r="F4" s="834"/>
      <c r="G4" s="834"/>
      <c r="H4" s="7"/>
      <c r="I4" s="832" t="s">
        <v>140</v>
      </c>
      <c r="J4" s="832"/>
      <c r="K4" s="832"/>
      <c r="L4" s="832"/>
      <c r="M4" s="832"/>
      <c r="N4" s="832"/>
      <c r="O4" s="832"/>
      <c r="P4" s="832"/>
      <c r="Q4" s="12"/>
      <c r="R4" s="12"/>
      <c r="T4" s="826" t="s">
        <v>143</v>
      </c>
      <c r="U4" s="826"/>
      <c r="V4" s="827">
        <v>1</v>
      </c>
      <c r="W4" s="828"/>
    </row>
    <row r="5" spans="2:23" ht="17.25" customHeight="1">
      <c r="B5" s="833" t="s">
        <v>139</v>
      </c>
      <c r="C5" s="826"/>
      <c r="D5" s="826"/>
      <c r="E5" s="827">
        <f>'رو جلد'!C19</f>
        <v>1303015021</v>
      </c>
      <c r="F5" s="827"/>
      <c r="G5" s="827"/>
      <c r="H5" s="827"/>
      <c r="I5" s="827"/>
      <c r="J5" s="827"/>
      <c r="K5" s="827"/>
      <c r="L5" s="7"/>
      <c r="N5" s="7"/>
      <c r="O5" s="7"/>
      <c r="P5" s="829" t="s">
        <v>141</v>
      </c>
      <c r="Q5" s="829"/>
      <c r="R5" s="829"/>
      <c r="S5" s="814" t="str">
        <f>'رو جلد'!G25</f>
        <v>رهاب</v>
      </c>
      <c r="T5" s="814"/>
      <c r="U5" s="814"/>
      <c r="V5" s="814"/>
      <c r="W5" s="815"/>
    </row>
    <row r="6" spans="2:23" ht="17.25" customHeight="1">
      <c r="B6" s="833" t="s">
        <v>405</v>
      </c>
      <c r="C6" s="826"/>
      <c r="D6" s="826"/>
      <c r="E6" s="830" t="str">
        <f>'رو جلد'!C21</f>
        <v>عملیات زیرسازی قطعه 20 راه آهن زاهدان-زابل-بیرجند-مشهد(از کیلومتر000+707 الی 000+740)</v>
      </c>
      <c r="F6" s="830"/>
      <c r="G6" s="830"/>
      <c r="H6" s="830"/>
      <c r="I6" s="830"/>
      <c r="J6" s="830"/>
      <c r="K6" s="830"/>
      <c r="L6" s="830"/>
      <c r="M6" s="830"/>
      <c r="N6" s="830"/>
      <c r="O6" s="830"/>
      <c r="P6" s="829" t="s">
        <v>142</v>
      </c>
      <c r="Q6" s="829"/>
      <c r="R6" s="829"/>
      <c r="S6" s="814" t="str">
        <f>'رو جلد'!F26</f>
        <v>توسعه راههای پارس</v>
      </c>
      <c r="T6" s="814"/>
      <c r="U6" s="814"/>
      <c r="V6" s="814"/>
      <c r="W6" s="815"/>
    </row>
    <row r="7" spans="2:23" ht="21" customHeight="1" thickBot="1">
      <c r="B7" s="818" t="s">
        <v>302</v>
      </c>
      <c r="C7" s="819"/>
      <c r="D7" s="819"/>
      <c r="E7" s="820" t="str">
        <f>'رو جلد'!C22</f>
        <v>عملیات زیرسازی قطعه 20 راه آهن زاهدان-زابل-بیرجند-مشهد(از کیلومتر000+707 الی 000+740)</v>
      </c>
      <c r="F7" s="820"/>
      <c r="G7" s="820"/>
      <c r="H7" s="820"/>
      <c r="I7" s="820"/>
      <c r="J7" s="820"/>
      <c r="K7" s="820"/>
      <c r="L7" s="820"/>
      <c r="M7" s="820"/>
      <c r="N7" s="820"/>
      <c r="O7" s="820"/>
      <c r="P7" s="822" t="s">
        <v>135</v>
      </c>
      <c r="Q7" s="822"/>
      <c r="R7" s="822"/>
      <c r="S7" s="816" t="str">
        <f>'رو جلد'!E29</f>
        <v>فروردين</v>
      </c>
      <c r="T7" s="816"/>
      <c r="U7" s="817">
        <f>'رو جلد'!H29</f>
        <v>1403</v>
      </c>
      <c r="V7" s="817"/>
      <c r="W7" s="13"/>
    </row>
    <row r="8" spans="2:23" ht="14.25" customHeight="1" thickTop="1">
      <c r="V8" s="145"/>
      <c r="W8" s="145"/>
    </row>
    <row r="9" spans="2:23" ht="18.75" customHeight="1">
      <c r="C9" s="824"/>
      <c r="D9" s="824"/>
      <c r="E9" s="824"/>
      <c r="F9" s="824"/>
      <c r="G9" s="824"/>
      <c r="H9" s="824"/>
      <c r="I9" s="824"/>
      <c r="J9" s="824"/>
    </row>
    <row r="10" spans="2:23" s="146" customFormat="1" ht="18.75" customHeight="1">
      <c r="C10" s="825"/>
      <c r="D10" s="823"/>
      <c r="E10" s="823"/>
      <c r="F10" s="823"/>
      <c r="G10" s="823"/>
      <c r="H10" s="823"/>
      <c r="I10" s="823"/>
      <c r="J10" s="823"/>
      <c r="K10" s="4"/>
      <c r="L10" s="4"/>
      <c r="M10" s="4"/>
      <c r="N10" s="4"/>
      <c r="O10" s="4"/>
    </row>
    <row r="11" spans="2:23" s="147" customFormat="1" ht="18.75" customHeight="1">
      <c r="C11" s="825"/>
      <c r="D11" s="823"/>
      <c r="E11" s="823"/>
      <c r="F11" s="823"/>
      <c r="G11" s="821"/>
      <c r="H11" s="821"/>
      <c r="I11" s="821"/>
      <c r="J11" s="821"/>
      <c r="K11" s="148"/>
      <c r="L11" s="148"/>
      <c r="M11" s="148"/>
      <c r="N11" s="148"/>
      <c r="O11" s="148"/>
    </row>
    <row r="12" spans="2:23" s="149" customFormat="1" ht="18.75" customHeight="1">
      <c r="C12" s="370"/>
      <c r="D12" s="813"/>
      <c r="E12" s="813"/>
      <c r="F12" s="813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>
      <c r="C13" s="370"/>
      <c r="D13" s="813"/>
      <c r="E13" s="813"/>
      <c r="F13" s="813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>
      <c r="C14" s="370"/>
      <c r="D14" s="813"/>
      <c r="E14" s="813"/>
      <c r="F14" s="813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>
      <c r="C15" s="370"/>
      <c r="D15" s="813"/>
      <c r="E15" s="813"/>
      <c r="F15" s="813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>
      <c r="C16" s="370"/>
      <c r="D16" s="813"/>
      <c r="E16" s="813"/>
      <c r="F16" s="813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>
      <c r="C17" s="370"/>
      <c r="D17" s="813"/>
      <c r="E17" s="813"/>
      <c r="F17" s="813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>
      <c r="C18" s="370"/>
      <c r="D18" s="813"/>
      <c r="E18" s="813"/>
      <c r="F18" s="813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>
      <c r="C19" s="370"/>
      <c r="D19" s="813"/>
      <c r="E19" s="813"/>
      <c r="F19" s="813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>
      <c r="C20" s="370"/>
      <c r="D20" s="813"/>
      <c r="E20" s="813"/>
      <c r="F20" s="813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>
      <c r="C21" s="370"/>
      <c r="D21" s="813"/>
      <c r="E21" s="813"/>
      <c r="F21" s="813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>
      <c r="C22" s="370"/>
      <c r="D22" s="813"/>
      <c r="E22" s="813"/>
      <c r="F22" s="813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>
      <c r="C23" s="370"/>
      <c r="D23" s="813"/>
      <c r="E23" s="813"/>
      <c r="F23" s="813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>
      <c r="C26" s="370"/>
      <c r="D26" s="813"/>
      <c r="E26" s="813"/>
      <c r="F26" s="813"/>
      <c r="G26" s="836"/>
      <c r="H26" s="836"/>
      <c r="I26" s="836"/>
      <c r="J26" s="836"/>
      <c r="K26" s="151"/>
      <c r="L26" s="151"/>
      <c r="M26" s="151"/>
      <c r="N26" s="151"/>
      <c r="O26" s="151"/>
    </row>
    <row r="27" spans="3:15" s="149" customFormat="1" ht="18.75" customHeight="1">
      <c r="C27" s="837"/>
      <c r="D27" s="837"/>
      <c r="E27" s="837"/>
      <c r="F27" s="837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>
      <c r="C28" s="837"/>
      <c r="D28" s="837"/>
      <c r="E28" s="837"/>
      <c r="F28" s="837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>
      <c r="C29" s="841"/>
      <c r="D29" s="841"/>
      <c r="E29" s="841"/>
      <c r="F29" s="841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>
      <c r="C30" s="837"/>
      <c r="D30" s="837"/>
      <c r="E30" s="837"/>
      <c r="F30" s="837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>
      <c r="C31" s="837"/>
      <c r="D31" s="837"/>
      <c r="E31" s="837"/>
      <c r="F31" s="837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>
      <c r="C32" s="837"/>
      <c r="D32" s="837"/>
      <c r="E32" s="837"/>
      <c r="F32" s="837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>
      <c r="B36" s="157"/>
      <c r="C36" s="158"/>
      <c r="D36" s="158"/>
      <c r="E36" s="158"/>
      <c r="F36" s="158"/>
      <c r="G36" s="159"/>
      <c r="H36" s="842" t="s">
        <v>237</v>
      </c>
      <c r="I36" s="842"/>
      <c r="J36" s="842"/>
      <c r="K36" s="842"/>
      <c r="L36" s="842"/>
      <c r="M36" s="842"/>
      <c r="N36" s="842"/>
      <c r="O36" s="842"/>
      <c r="P36" s="842"/>
      <c r="Q36" s="843"/>
      <c r="R36" s="160"/>
      <c r="S36" s="157"/>
      <c r="T36" s="157"/>
      <c r="U36" s="157"/>
      <c r="V36" s="157"/>
      <c r="W36" s="157"/>
    </row>
    <row r="37" spans="1:23" s="149" customFormat="1" ht="30.75" customHeight="1">
      <c r="A37" s="161"/>
      <c r="B37" s="162"/>
      <c r="C37" s="163"/>
      <c r="D37" s="359" t="s">
        <v>699</v>
      </c>
      <c r="E37" s="360" t="s">
        <v>700</v>
      </c>
      <c r="F37" s="360" t="s">
        <v>701</v>
      </c>
      <c r="G37" s="360" t="s">
        <v>702</v>
      </c>
      <c r="H37" s="361" t="s">
        <v>703</v>
      </c>
      <c r="I37" s="361" t="s">
        <v>704</v>
      </c>
      <c r="J37" s="361" t="s">
        <v>705</v>
      </c>
      <c r="K37" s="361" t="s">
        <v>706</v>
      </c>
      <c r="L37" s="361" t="s">
        <v>707</v>
      </c>
      <c r="M37" s="361" t="s">
        <v>708</v>
      </c>
      <c r="N37" s="361" t="s">
        <v>709</v>
      </c>
      <c r="O37" s="361" t="s">
        <v>710</v>
      </c>
      <c r="P37" s="361" t="s">
        <v>711</v>
      </c>
      <c r="Q37" s="361" t="s">
        <v>712</v>
      </c>
      <c r="R37" s="360" t="s">
        <v>713</v>
      </c>
      <c r="S37" s="360" t="s">
        <v>714</v>
      </c>
      <c r="T37" s="360" t="s">
        <v>715</v>
      </c>
      <c r="U37" s="362" t="s">
        <v>716</v>
      </c>
      <c r="V37" s="803" t="s">
        <v>148</v>
      </c>
      <c r="W37" s="804"/>
    </row>
    <row r="38" spans="1:23" s="149" customFormat="1" ht="18.75" customHeight="1" thickBot="1">
      <c r="A38" s="161"/>
      <c r="B38" s="811" t="s">
        <v>145</v>
      </c>
      <c r="C38" s="812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05"/>
      <c r="W38" s="806"/>
    </row>
    <row r="39" spans="1:23" s="149" customFormat="1" ht="18.75" customHeight="1" thickBot="1">
      <c r="A39" s="161"/>
      <c r="B39" s="839" t="s">
        <v>146</v>
      </c>
      <c r="C39" s="840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05"/>
      <c r="W39" s="806"/>
    </row>
    <row r="40" spans="1:23" s="147" customFormat="1" ht="18.75" customHeight="1">
      <c r="A40" s="164"/>
      <c r="B40" s="807" t="str">
        <f>IF('رو جلد'!G9="راه آهن","","تابلو،علائم")</f>
        <v/>
      </c>
      <c r="C40" s="808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09"/>
      <c r="W40" s="810"/>
    </row>
    <row r="41" spans="1:23" s="149" customFormat="1" ht="18.75" customHeight="1">
      <c r="A41" s="161"/>
      <c r="B41" s="801" t="str">
        <f>IF('رو جلد'!G9="راه آهن","علائم","توپكا")</f>
        <v>علائم</v>
      </c>
      <c r="C41" s="802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799"/>
      <c r="W41" s="800"/>
    </row>
    <row r="42" spans="1:23" s="149" customFormat="1" ht="18.75" customHeight="1">
      <c r="A42" s="161"/>
      <c r="B42" s="801" t="str">
        <f>IF('رو جلد'!G9="راه آهن","ريل","بيندر2")</f>
        <v>ريل</v>
      </c>
      <c r="C42" s="802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799"/>
      <c r="W42" s="800"/>
    </row>
    <row r="43" spans="1:23" s="149" customFormat="1" ht="18.75" customHeight="1">
      <c r="A43" s="161"/>
      <c r="B43" s="801" t="str">
        <f>IF('رو جلد'!G9="راه آهن","تراورس","بيندر1")</f>
        <v>تراورس</v>
      </c>
      <c r="C43" s="802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799"/>
      <c r="W43" s="800"/>
    </row>
    <row r="44" spans="1:23" s="149" customFormat="1" ht="18.75" customHeight="1">
      <c r="A44" s="161"/>
      <c r="B44" s="801" t="str">
        <f>IF('رو جلد'!G9="راه آهن","بالاست","اساس")</f>
        <v>بالاست</v>
      </c>
      <c r="C44" s="802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799"/>
      <c r="W44" s="800"/>
    </row>
    <row r="45" spans="1:23" s="149" customFormat="1" ht="18.75" customHeight="1">
      <c r="A45" s="161"/>
      <c r="B45" s="801" t="str">
        <f>IF('رو جلد'!G9="راه آهن","زيربالاست","زيراساس")</f>
        <v>زيربالاست</v>
      </c>
      <c r="C45" s="802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799"/>
      <c r="W45" s="800"/>
    </row>
    <row r="46" spans="1:23" s="149" customFormat="1" ht="18.75" customHeight="1">
      <c r="A46" s="161"/>
      <c r="B46" s="838" t="s">
        <v>33</v>
      </c>
      <c r="C46" s="802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>
      <c r="A47" s="161"/>
      <c r="B47" s="844" t="s">
        <v>238</v>
      </c>
      <c r="C47" s="845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797"/>
      <c r="W47" s="798"/>
    </row>
    <row r="48" spans="1:23" s="149" customFormat="1" ht="18.75" customHeight="1">
      <c r="C48" s="837"/>
      <c r="D48" s="837"/>
      <c r="E48" s="837"/>
      <c r="F48" s="837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>
      <c r="C49" s="837"/>
      <c r="D49" s="837"/>
      <c r="E49" s="837"/>
      <c r="F49" s="837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/>
    <row r="51" spans="3:15" s="149" customFormat="1" ht="18.75" customHeight="1">
      <c r="C51" s="837"/>
      <c r="D51" s="837"/>
      <c r="E51" s="837"/>
      <c r="F51" s="837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>
      <c r="C52" s="837"/>
      <c r="D52" s="837"/>
      <c r="E52" s="837"/>
      <c r="F52" s="837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>
      <c r="C53" s="837"/>
      <c r="D53" s="837"/>
      <c r="E53" s="837"/>
      <c r="F53" s="837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>
      <c r="C54" s="837"/>
      <c r="D54" s="837"/>
      <c r="E54" s="837"/>
      <c r="F54" s="837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>
      <c r="C55" s="837"/>
      <c r="D55" s="837"/>
      <c r="E55" s="837"/>
      <c r="F55" s="837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>
      <c r="C56" s="837"/>
      <c r="D56" s="837"/>
      <c r="E56" s="837"/>
      <c r="F56" s="837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/>
    <row r="58" spans="3:15" s="149" customFormat="1" ht="18.75" customHeight="1">
      <c r="C58" s="837"/>
      <c r="D58" s="837"/>
      <c r="E58" s="837"/>
      <c r="F58" s="837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>
      <c r="C59" s="837"/>
      <c r="D59" s="837"/>
      <c r="E59" s="837"/>
      <c r="F59" s="837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>
      <c r="C60" s="837"/>
      <c r="D60" s="837"/>
      <c r="E60" s="837"/>
      <c r="F60" s="837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>
      <c r="C61" s="837"/>
      <c r="D61" s="837"/>
      <c r="E61" s="837"/>
      <c r="F61" s="837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>
      <c r="C62" s="837"/>
      <c r="D62" s="837"/>
      <c r="E62" s="837"/>
      <c r="F62" s="837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49999999999999" customHeight="1">
      <c r="C64" s="837"/>
      <c r="D64" s="837"/>
      <c r="E64" s="837"/>
      <c r="F64" s="837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49999999999999" customHeight="1">
      <c r="C65" s="837"/>
      <c r="D65" s="837"/>
      <c r="E65" s="837"/>
      <c r="F65" s="837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49999999999999" customHeight="1">
      <c r="C66" s="837"/>
      <c r="D66" s="837"/>
      <c r="E66" s="837"/>
      <c r="F66" s="837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49999999999999" customHeight="1">
      <c r="C67" s="837"/>
      <c r="D67" s="837"/>
      <c r="E67" s="837"/>
      <c r="F67" s="837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49999999999999" customHeight="1">
      <c r="C68" s="837"/>
      <c r="D68" s="837"/>
      <c r="E68" s="837"/>
      <c r="F68" s="837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49999999999999" customHeight="1">
      <c r="C69" s="837"/>
      <c r="D69" s="837"/>
      <c r="E69" s="837"/>
      <c r="F69" s="837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7">
      <c r="F70" s="154"/>
      <c r="G70" s="154"/>
      <c r="H70" s="154"/>
      <c r="I70" s="154"/>
      <c r="J70" s="154"/>
      <c r="K70" s="154"/>
      <c r="L70" s="154"/>
    </row>
    <row r="71" spans="3:15" ht="17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G26:J26"/>
    <mergeCell ref="C27:F27"/>
    <mergeCell ref="D23:F23"/>
    <mergeCell ref="D26:F26"/>
    <mergeCell ref="D18:F18"/>
    <mergeCell ref="D19:F19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T4:U4"/>
    <mergeCell ref="V4:W4"/>
    <mergeCell ref="P5:R5"/>
    <mergeCell ref="P6:R6"/>
    <mergeCell ref="E6:O6"/>
    <mergeCell ref="E5:K5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V47:W47"/>
    <mergeCell ref="V45:W45"/>
    <mergeCell ref="V44:W44"/>
    <mergeCell ref="V43:W43"/>
    <mergeCell ref="B43:C43"/>
    <mergeCell ref="B44:C44"/>
    <mergeCell ref="B45:C45"/>
  </mergeCells>
  <printOptions horizontalCentered="1" verticalCentered="1"/>
  <pageMargins left="0" right="0" top="0.23622047244094491" bottom="0.23622047244094491" header="0" footer="0"/>
  <pageSetup paperSize="9" scale="86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topLeftCell="A7" zoomScaleSheetLayoutView="100" workbookViewId="0">
      <selection activeCell="C13" sqref="C13:E13"/>
    </sheetView>
  </sheetViews>
  <sheetFormatPr defaultColWidth="9.1796875" defaultRowHeight="17.5"/>
  <cols>
    <col min="1" max="1" width="2" style="529" customWidth="1"/>
    <col min="2" max="2" width="5.7265625" style="529" customWidth="1"/>
    <col min="3" max="3" width="12" style="529" customWidth="1"/>
    <col min="4" max="4" width="13.7265625" style="529" customWidth="1"/>
    <col min="5" max="5" width="17.54296875" style="529" customWidth="1"/>
    <col min="6" max="6" width="15.7265625" style="529" customWidth="1"/>
    <col min="7" max="7" width="17" style="529" customWidth="1"/>
    <col min="8" max="8" width="15.7265625" style="529" customWidth="1"/>
    <col min="9" max="9" width="21.54296875" style="529" customWidth="1"/>
    <col min="10" max="10" width="2" style="529" customWidth="1"/>
    <col min="11" max="11" width="5" style="529" customWidth="1"/>
    <col min="12" max="16384" width="9.1796875" style="529"/>
  </cols>
  <sheetData>
    <row r="1" spans="1:23" ht="18" thickBot="1"/>
    <row r="2" spans="1:23" ht="20.5" thickTop="1">
      <c r="B2" s="1"/>
      <c r="C2" s="2"/>
      <c r="D2" s="2"/>
      <c r="E2" s="831" t="s">
        <v>144</v>
      </c>
      <c r="F2" s="831"/>
      <c r="G2" s="831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20">
      <c r="B3" s="6"/>
      <c r="C3" s="7"/>
      <c r="D3" s="8"/>
      <c r="E3" s="835" t="s">
        <v>126</v>
      </c>
      <c r="F3" s="835"/>
      <c r="G3" s="835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6">
      <c r="B4" s="11"/>
      <c r="C4" s="373"/>
      <c r="D4" s="7"/>
      <c r="E4" s="832" t="s">
        <v>260</v>
      </c>
      <c r="F4" s="832"/>
      <c r="G4" s="832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20">
      <c r="A5" s="531"/>
      <c r="B5" s="1245" t="s">
        <v>139</v>
      </c>
      <c r="C5" s="835"/>
      <c r="D5" s="1216">
        <f>'رو جلد'!C19</f>
        <v>1303015021</v>
      </c>
      <c r="E5" s="1216"/>
      <c r="F5" s="7"/>
      <c r="G5" s="532" t="s">
        <v>141</v>
      </c>
      <c r="H5" s="830" t="str">
        <f>'رو جلد'!G25</f>
        <v>رهاب</v>
      </c>
      <c r="I5" s="1183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20">
      <c r="A6" s="531"/>
      <c r="B6" s="1245" t="s">
        <v>405</v>
      </c>
      <c r="C6" s="835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830"/>
      <c r="G6" s="532" t="s">
        <v>142</v>
      </c>
      <c r="H6" s="830" t="str">
        <f>'رو جلد'!F26</f>
        <v>توسعه راههای پارس</v>
      </c>
      <c r="I6" s="1183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>
      <c r="A7" s="531"/>
      <c r="B7" s="1244" t="s">
        <v>302</v>
      </c>
      <c r="C7" s="1222"/>
      <c r="D7" s="820" t="str">
        <f>'رو جلد'!C22</f>
        <v>عملیات زیرسازی قطعه 20 راه آهن زاهدان-زابل-بیرجند-مشهد(از کیلومتر000+707 الی 000+740)</v>
      </c>
      <c r="E7" s="820"/>
      <c r="F7" s="820"/>
      <c r="G7" s="533" t="s">
        <v>135</v>
      </c>
      <c r="H7" s="387" t="str">
        <f>'رو جلد'!E29</f>
        <v>فروردين</v>
      </c>
      <c r="I7" s="534">
        <f>'رو جلد'!H29</f>
        <v>1403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8.5" thickTop="1" thickBot="1"/>
    <row r="9" spans="1:23" ht="25" customHeight="1" thickBot="1">
      <c r="B9" s="1381" t="s">
        <v>18</v>
      </c>
      <c r="C9" s="1382"/>
      <c r="D9" s="1382"/>
      <c r="E9" s="1382"/>
      <c r="F9" s="1382"/>
      <c r="G9" s="1382"/>
      <c r="H9" s="1382"/>
      <c r="I9" s="1383"/>
    </row>
    <row r="10" spans="1:23" s="535" customFormat="1" ht="20.149999999999999" customHeight="1">
      <c r="B10" s="1384" t="s">
        <v>2</v>
      </c>
      <c r="C10" s="1392" t="s">
        <v>20</v>
      </c>
      <c r="D10" s="1393"/>
      <c r="E10" s="1394"/>
      <c r="F10" s="1390" t="s">
        <v>19</v>
      </c>
      <c r="G10" s="1390"/>
      <c r="H10" s="1390"/>
      <c r="I10" s="1391"/>
      <c r="J10" s="529"/>
      <c r="K10" s="529"/>
      <c r="L10" s="529"/>
      <c r="M10" s="529"/>
      <c r="N10" s="529"/>
    </row>
    <row r="11" spans="1:23" s="536" customFormat="1" ht="20.25" customHeight="1">
      <c r="B11" s="1385"/>
      <c r="C11" s="1395"/>
      <c r="D11" s="1396"/>
      <c r="E11" s="1397"/>
      <c r="F11" s="1386" t="s">
        <v>21</v>
      </c>
      <c r="G11" s="1387"/>
      <c r="H11" s="1388" t="s">
        <v>22</v>
      </c>
      <c r="I11" s="1389"/>
      <c r="J11" s="537"/>
      <c r="K11" s="537"/>
      <c r="L11" s="537"/>
      <c r="M11" s="537"/>
      <c r="N11" s="537"/>
    </row>
    <row r="12" spans="1:23" s="548" customFormat="1" ht="39.75" customHeight="1">
      <c r="B12" s="549">
        <v>1</v>
      </c>
      <c r="C12" s="1376" t="s">
        <v>645</v>
      </c>
      <c r="D12" s="1377"/>
      <c r="E12" s="1398"/>
      <c r="F12" s="1376" t="s">
        <v>646</v>
      </c>
      <c r="G12" s="1377"/>
      <c r="H12" s="1376" t="s">
        <v>646</v>
      </c>
      <c r="I12" s="1378"/>
      <c r="J12" s="550"/>
      <c r="K12" s="550"/>
      <c r="L12" s="550"/>
      <c r="M12" s="550"/>
      <c r="N12" s="550"/>
    </row>
    <row r="13" spans="1:23" s="548" customFormat="1" ht="39.75" customHeight="1">
      <c r="B13" s="551">
        <v>2</v>
      </c>
      <c r="C13" s="1376" t="s">
        <v>679</v>
      </c>
      <c r="D13" s="1377"/>
      <c r="E13" s="1398"/>
      <c r="F13" s="1376"/>
      <c r="G13" s="1377"/>
      <c r="H13" s="1379"/>
      <c r="I13" s="1380"/>
      <c r="J13" s="550"/>
      <c r="K13" s="550"/>
      <c r="L13" s="550"/>
      <c r="M13" s="550"/>
      <c r="N13" s="550"/>
    </row>
    <row r="14" spans="1:23" s="548" customFormat="1" ht="30" customHeight="1">
      <c r="B14" s="551">
        <v>3</v>
      </c>
      <c r="C14" s="1376"/>
      <c r="D14" s="1377"/>
      <c r="E14" s="1398"/>
      <c r="F14" s="1376"/>
      <c r="G14" s="1377"/>
      <c r="H14" s="1376"/>
      <c r="I14" s="1378"/>
      <c r="J14" s="550"/>
      <c r="K14" s="550"/>
      <c r="L14" s="550"/>
      <c r="M14" s="550"/>
      <c r="N14" s="550"/>
    </row>
    <row r="15" spans="1:23" s="548" customFormat="1" ht="30" customHeight="1">
      <c r="B15" s="551">
        <v>4</v>
      </c>
      <c r="C15" s="1376"/>
      <c r="D15" s="1377"/>
      <c r="E15" s="1398"/>
      <c r="F15" s="1376"/>
      <c r="G15" s="1377"/>
      <c r="H15" s="1376"/>
      <c r="I15" s="1378"/>
      <c r="J15" s="550"/>
      <c r="K15" s="550"/>
      <c r="L15" s="550"/>
      <c r="M15" s="550"/>
      <c r="N15" s="550"/>
    </row>
    <row r="16" spans="1:23" s="548" customFormat="1" ht="30" customHeight="1">
      <c r="B16" s="549">
        <v>5</v>
      </c>
      <c r="C16" s="1376"/>
      <c r="D16" s="1377"/>
      <c r="E16" s="1398"/>
      <c r="F16" s="1376"/>
      <c r="G16" s="1377"/>
      <c r="H16" s="1376"/>
      <c r="I16" s="1378"/>
      <c r="J16" s="550"/>
      <c r="K16" s="550"/>
      <c r="L16" s="550"/>
      <c r="M16" s="550"/>
      <c r="N16" s="550"/>
    </row>
    <row r="17" spans="2:255" s="548" customFormat="1" ht="30" customHeight="1">
      <c r="B17" s="551">
        <v>6</v>
      </c>
      <c r="C17" s="1376"/>
      <c r="D17" s="1377"/>
      <c r="E17" s="1398"/>
      <c r="F17" s="1376"/>
      <c r="G17" s="1377"/>
      <c r="H17" s="1376"/>
      <c r="I17" s="1378"/>
      <c r="J17" s="550"/>
      <c r="K17" s="550"/>
      <c r="L17" s="550"/>
      <c r="M17" s="550"/>
      <c r="N17" s="550"/>
    </row>
    <row r="18" spans="2:255" s="548" customFormat="1" ht="30" customHeight="1">
      <c r="B18" s="551">
        <v>7</v>
      </c>
      <c r="C18" s="1376"/>
      <c r="D18" s="1377"/>
      <c r="E18" s="1398"/>
      <c r="F18" s="1376"/>
      <c r="G18" s="1377"/>
      <c r="H18" s="1376"/>
      <c r="I18" s="1378"/>
      <c r="J18" s="550"/>
      <c r="K18" s="550"/>
      <c r="L18" s="550"/>
      <c r="M18" s="550"/>
      <c r="N18" s="550"/>
    </row>
    <row r="19" spans="2:255" s="548" customFormat="1" ht="30" customHeight="1">
      <c r="B19" s="551">
        <v>8</v>
      </c>
      <c r="C19" s="1376"/>
      <c r="D19" s="1377"/>
      <c r="E19" s="1398"/>
      <c r="F19" s="1376"/>
      <c r="G19" s="1377"/>
      <c r="H19" s="1379"/>
      <c r="I19" s="1380"/>
      <c r="J19" s="550"/>
      <c r="K19" s="550"/>
      <c r="L19" s="550"/>
      <c r="M19" s="550"/>
      <c r="N19" s="550"/>
    </row>
    <row r="20" spans="2:255" s="548" customFormat="1" ht="30" customHeight="1">
      <c r="B20" s="549">
        <v>9</v>
      </c>
      <c r="C20" s="1376"/>
      <c r="D20" s="1377"/>
      <c r="E20" s="1398"/>
      <c r="F20" s="1376"/>
      <c r="G20" s="1377"/>
      <c r="H20" s="1376"/>
      <c r="I20" s="1378"/>
      <c r="J20" s="550"/>
      <c r="K20" s="550"/>
      <c r="L20" s="550"/>
      <c r="M20" s="550"/>
      <c r="N20" s="550"/>
    </row>
    <row r="21" spans="2:255" s="553" customFormat="1" ht="30" customHeight="1">
      <c r="B21" s="551">
        <v>10</v>
      </c>
      <c r="C21" s="1376"/>
      <c r="D21" s="1377"/>
      <c r="E21" s="1398"/>
      <c r="F21" s="1376"/>
      <c r="G21" s="1377"/>
      <c r="H21" s="1376"/>
      <c r="I21" s="1378"/>
      <c r="J21" s="552"/>
      <c r="K21" s="552"/>
      <c r="L21" s="552"/>
      <c r="M21" s="552"/>
      <c r="N21" s="552"/>
    </row>
    <row r="22" spans="2:255" s="548" customFormat="1" ht="30" customHeight="1">
      <c r="B22" s="551">
        <v>11</v>
      </c>
      <c r="C22" s="1376"/>
      <c r="D22" s="1377"/>
      <c r="E22" s="1398"/>
      <c r="F22" s="1376"/>
      <c r="G22" s="1377"/>
      <c r="H22" s="1376"/>
      <c r="I22" s="1378"/>
      <c r="J22" s="550"/>
      <c r="K22" s="550"/>
      <c r="L22" s="550"/>
      <c r="M22" s="550"/>
      <c r="N22" s="550"/>
    </row>
    <row r="23" spans="2:255" s="548" customFormat="1" ht="30" customHeight="1">
      <c r="B23" s="551">
        <v>12</v>
      </c>
      <c r="C23" s="1376"/>
      <c r="D23" s="1377"/>
      <c r="E23" s="1398"/>
      <c r="F23" s="1376"/>
      <c r="G23" s="1377"/>
      <c r="H23" s="1376"/>
      <c r="I23" s="1378"/>
      <c r="J23" s="550"/>
      <c r="K23" s="550"/>
      <c r="L23" s="550"/>
      <c r="M23" s="550"/>
      <c r="N23" s="550"/>
    </row>
    <row r="24" spans="2:255" s="548" customFormat="1" ht="30" customHeight="1">
      <c r="B24" s="549">
        <v>13</v>
      </c>
      <c r="C24" s="1376"/>
      <c r="D24" s="1377"/>
      <c r="E24" s="1398"/>
      <c r="F24" s="1376"/>
      <c r="G24" s="1377"/>
      <c r="H24" s="1376"/>
      <c r="I24" s="1378"/>
      <c r="J24" s="550"/>
      <c r="K24" s="550"/>
      <c r="L24" s="550"/>
      <c r="M24" s="550"/>
      <c r="N24" s="550"/>
    </row>
    <row r="25" spans="2:255" s="548" customFormat="1" ht="30" customHeight="1" thickBot="1">
      <c r="B25" s="554">
        <v>14</v>
      </c>
      <c r="C25" s="1376"/>
      <c r="D25" s="1377"/>
      <c r="E25" s="1398"/>
      <c r="F25" s="1376"/>
      <c r="G25" s="1377"/>
      <c r="H25" s="1399"/>
      <c r="I25" s="1400"/>
      <c r="J25" s="550"/>
      <c r="K25" s="550"/>
      <c r="L25" s="550"/>
      <c r="M25" s="550"/>
      <c r="N25" s="550"/>
    </row>
    <row r="26" spans="2:255" s="538" customFormat="1" ht="30" customHeight="1" thickBot="1">
      <c r="B26" s="1367"/>
      <c r="C26" s="1367"/>
      <c r="D26" s="1367"/>
      <c r="E26" s="1367"/>
      <c r="F26" s="1367"/>
      <c r="G26" s="1367"/>
      <c r="H26" s="1367"/>
      <c r="I26" s="1367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>
      <c r="B27" s="1370" t="s">
        <v>72</v>
      </c>
      <c r="C27" s="1371"/>
      <c r="D27" s="1371"/>
      <c r="E27" s="1371"/>
      <c r="F27" s="1371"/>
      <c r="G27" s="1371"/>
      <c r="H27" s="1371"/>
      <c r="I27" s="1372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>
      <c r="B28" s="541" t="s">
        <v>2</v>
      </c>
      <c r="C28" s="1368" t="s">
        <v>73</v>
      </c>
      <c r="D28" s="1369"/>
      <c r="E28" s="542" t="s">
        <v>74</v>
      </c>
      <c r="F28" s="542" t="s">
        <v>75</v>
      </c>
      <c r="G28" s="1368" t="s">
        <v>76</v>
      </c>
      <c r="H28" s="1369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>
      <c r="B29" s="544">
        <v>1</v>
      </c>
      <c r="C29" s="1373" t="s">
        <v>0</v>
      </c>
      <c r="D29" s="330"/>
      <c r="E29" s="331"/>
      <c r="F29" s="331"/>
      <c r="G29" s="1365"/>
      <c r="H29" s="1366"/>
      <c r="I29" s="332"/>
      <c r="J29" s="550"/>
      <c r="K29" s="550"/>
      <c r="L29" s="539"/>
      <c r="M29" s="539"/>
      <c r="N29" s="539"/>
    </row>
    <row r="30" spans="2:255" s="538" customFormat="1" ht="19.5" customHeight="1">
      <c r="B30" s="544">
        <v>2</v>
      </c>
      <c r="C30" s="1374"/>
      <c r="D30" s="330"/>
      <c r="E30" s="331"/>
      <c r="F30" s="331"/>
      <c r="G30" s="1365"/>
      <c r="H30" s="1366"/>
      <c r="I30" s="332"/>
      <c r="J30" s="550"/>
      <c r="K30" s="550"/>
      <c r="L30" s="539"/>
      <c r="M30" s="539"/>
      <c r="N30" s="539"/>
    </row>
    <row r="31" spans="2:255" s="538" customFormat="1" ht="19.5" customHeight="1">
      <c r="B31" s="545">
        <v>3</v>
      </c>
      <c r="C31" s="1375"/>
      <c r="D31" s="396"/>
      <c r="E31" s="333"/>
      <c r="F31" s="333"/>
      <c r="G31" s="1365"/>
      <c r="H31" s="1366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>
      <c r="B32" s="544">
        <v>1</v>
      </c>
      <c r="C32" s="1373" t="s">
        <v>77</v>
      </c>
      <c r="D32" s="330"/>
      <c r="E32" s="331"/>
      <c r="F32" s="331"/>
      <c r="G32" s="1365"/>
      <c r="H32" s="1366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>
      <c r="B33" s="544">
        <v>2</v>
      </c>
      <c r="C33" s="1374"/>
      <c r="D33" s="330"/>
      <c r="E33" s="331"/>
      <c r="F33" s="331"/>
      <c r="G33" s="1365"/>
      <c r="H33" s="1366"/>
      <c r="I33" s="332"/>
      <c r="J33" s="550"/>
      <c r="K33" s="550"/>
      <c r="L33" s="539"/>
      <c r="M33" s="539"/>
      <c r="N33" s="539"/>
    </row>
    <row r="34" spans="2:14" s="538" customFormat="1" ht="19.5" customHeight="1">
      <c r="B34" s="545">
        <v>3</v>
      </c>
      <c r="C34" s="1375"/>
      <c r="D34" s="396"/>
      <c r="E34" s="333"/>
      <c r="F34" s="333"/>
      <c r="G34" s="1365"/>
      <c r="H34" s="1366"/>
      <c r="I34" s="334"/>
      <c r="J34" s="550"/>
      <c r="K34" s="550"/>
      <c r="L34" s="539"/>
      <c r="M34" s="539"/>
      <c r="N34" s="539"/>
    </row>
    <row r="35" spans="2:14" s="538" customFormat="1" ht="19.5" customHeight="1">
      <c r="B35" s="544">
        <v>1</v>
      </c>
      <c r="C35" s="1373" t="s">
        <v>78</v>
      </c>
      <c r="D35" s="330"/>
      <c r="E35" s="331"/>
      <c r="F35" s="331"/>
      <c r="G35" s="1365"/>
      <c r="H35" s="1366"/>
      <c r="I35" s="332"/>
      <c r="J35" s="550"/>
      <c r="K35" s="550"/>
      <c r="L35" s="539"/>
      <c r="M35" s="539"/>
      <c r="N35" s="539"/>
    </row>
    <row r="36" spans="2:14" s="538" customFormat="1" ht="19.5" customHeight="1">
      <c r="B36" s="544">
        <v>2</v>
      </c>
      <c r="C36" s="1374"/>
      <c r="D36" s="330"/>
      <c r="E36" s="331"/>
      <c r="F36" s="331"/>
      <c r="G36" s="1365"/>
      <c r="H36" s="1366"/>
      <c r="I36" s="332"/>
      <c r="J36" s="550"/>
      <c r="K36" s="550"/>
      <c r="L36" s="539"/>
      <c r="M36" s="539"/>
      <c r="N36" s="539"/>
    </row>
    <row r="37" spans="2:14" s="538" customFormat="1" ht="19.5" customHeight="1" thickBot="1">
      <c r="B37" s="546">
        <v>3</v>
      </c>
      <c r="C37" s="1403"/>
      <c r="D37" s="335"/>
      <c r="E37" s="336"/>
      <c r="F37" s="336"/>
      <c r="G37" s="1365"/>
      <c r="H37" s="1366"/>
      <c r="I37" s="337"/>
      <c r="J37" s="550"/>
      <c r="K37" s="550"/>
      <c r="L37" s="539"/>
      <c r="M37" s="539"/>
      <c r="N37" s="539"/>
    </row>
    <row r="38" spans="2:14" s="548" customFormat="1" ht="20.149999999999999" customHeight="1">
      <c r="B38" s="1402"/>
      <c r="C38" s="1402"/>
      <c r="D38" s="1402"/>
      <c r="E38" s="1402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49999999999999" customHeight="1">
      <c r="B39" s="1402"/>
      <c r="C39" s="1402"/>
      <c r="D39" s="1402"/>
      <c r="E39" s="1402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49999999999999" customHeight="1">
      <c r="B40" s="1402"/>
      <c r="C40" s="1402"/>
      <c r="D40" s="1402"/>
      <c r="E40" s="1402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49999999999999" customHeight="1">
      <c r="B41" s="1402"/>
      <c r="C41" s="1402"/>
      <c r="D41" s="1402"/>
      <c r="E41" s="1402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49999999999999" customHeight="1">
      <c r="B42" s="1402"/>
      <c r="C42" s="1402"/>
      <c r="D42" s="1402"/>
      <c r="E42" s="1402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49999999999999" customHeight="1">
      <c r="B43" s="1402"/>
      <c r="C43" s="1402"/>
      <c r="D43" s="1402"/>
      <c r="E43" s="1402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49999999999999" customHeight="1">
      <c r="B44" s="1402"/>
      <c r="C44" s="1402"/>
      <c r="D44" s="1402"/>
      <c r="E44" s="1402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49999999999999" customHeight="1">
      <c r="B45" s="1402"/>
      <c r="C45" s="1402"/>
      <c r="D45" s="1402"/>
      <c r="E45" s="1402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49999999999999" customHeight="1">
      <c r="B46" s="1402"/>
      <c r="C46" s="1402"/>
      <c r="D46" s="1402"/>
      <c r="E46" s="1402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49999999999999" customHeight="1">
      <c r="B47" s="1402"/>
      <c r="C47" s="1402"/>
      <c r="D47" s="1402"/>
      <c r="E47" s="1402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49999999999999" customHeight="1">
      <c r="B48" s="1402"/>
      <c r="C48" s="1402"/>
      <c r="D48" s="1402"/>
      <c r="E48" s="1402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49999999999999" customHeight="1">
      <c r="B49" s="1402"/>
      <c r="C49" s="1402"/>
      <c r="D49" s="1402"/>
      <c r="E49" s="1402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49999999999999" customHeight="1">
      <c r="B50" s="1402"/>
      <c r="C50" s="1402"/>
      <c r="D50" s="1402"/>
      <c r="E50" s="1402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49999999999999" customHeight="1">
      <c r="B51" s="1402"/>
      <c r="C51" s="1402"/>
      <c r="D51" s="1402"/>
      <c r="E51" s="1402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49999999999999" customHeight="1">
      <c r="B52" s="1402"/>
      <c r="C52" s="1402"/>
      <c r="D52" s="1402"/>
      <c r="E52" s="1402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49999999999999" customHeight="1">
      <c r="B53" s="1402"/>
      <c r="C53" s="1402"/>
      <c r="D53" s="1402"/>
      <c r="E53" s="1402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49999999999999" customHeight="1">
      <c r="B54" s="1402"/>
      <c r="C54" s="1402"/>
      <c r="D54" s="1402"/>
      <c r="E54" s="1402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/>
    <row r="56" spans="2:14" s="548" customFormat="1" ht="20.149999999999999" customHeight="1">
      <c r="B56" s="1402"/>
      <c r="C56" s="1402"/>
      <c r="D56" s="1402"/>
      <c r="E56" s="1402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49999999999999" customHeight="1">
      <c r="B57" s="1402"/>
      <c r="C57" s="1402"/>
      <c r="D57" s="1402"/>
      <c r="E57" s="1402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49999999999999" customHeight="1">
      <c r="B58" s="1402"/>
      <c r="C58" s="1402"/>
      <c r="D58" s="1402"/>
      <c r="E58" s="1402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49999999999999" customHeight="1">
      <c r="B59" s="1402"/>
      <c r="C59" s="1402"/>
      <c r="D59" s="1402"/>
      <c r="E59" s="1402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49999999999999" customHeight="1">
      <c r="B60" s="1401"/>
      <c r="C60" s="1401"/>
      <c r="D60" s="1401"/>
      <c r="E60" s="1401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49999999999999" customHeight="1">
      <c r="B61" s="1401"/>
      <c r="C61" s="1401"/>
      <c r="D61" s="1401"/>
      <c r="E61" s="1401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49999999999999" customHeight="1">
      <c r="B63" s="1401"/>
      <c r="C63" s="1401"/>
      <c r="D63" s="1401"/>
      <c r="E63" s="1401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49999999999999" customHeight="1">
      <c r="B64" s="1401"/>
      <c r="C64" s="1401"/>
      <c r="D64" s="1401"/>
      <c r="E64" s="1401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49999999999999" customHeight="1">
      <c r="B65" s="1401"/>
      <c r="C65" s="1401"/>
      <c r="D65" s="1401"/>
      <c r="E65" s="1401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49999999999999" customHeight="1">
      <c r="B66" s="1401"/>
      <c r="C66" s="1401"/>
      <c r="D66" s="1401"/>
      <c r="E66" s="1401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49999999999999" customHeight="1">
      <c r="B67" s="1401"/>
      <c r="C67" s="1401"/>
      <c r="D67" s="1401"/>
      <c r="E67" s="1401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49999999999999" customHeight="1">
      <c r="B69" s="1401"/>
      <c r="C69" s="1401"/>
      <c r="D69" s="1401"/>
      <c r="E69" s="1401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49999999999999" customHeight="1">
      <c r="B70" s="1401"/>
      <c r="C70" s="1401"/>
      <c r="D70" s="1401"/>
      <c r="E70" s="1401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49999999999999" customHeight="1">
      <c r="B71" s="1401"/>
      <c r="C71" s="1401"/>
      <c r="D71" s="1401"/>
      <c r="E71" s="1401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49999999999999" customHeight="1">
      <c r="B72" s="1401"/>
      <c r="C72" s="1401"/>
      <c r="D72" s="1401"/>
      <c r="E72" s="1401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49999999999999" customHeight="1">
      <c r="B73" s="1401"/>
      <c r="C73" s="1401"/>
      <c r="D73" s="1401"/>
      <c r="E73" s="1401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49999999999999" customHeight="1">
      <c r="B74" s="1401"/>
      <c r="C74" s="1401"/>
      <c r="D74" s="1401"/>
      <c r="E74" s="1401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>
      <c r="E75" s="547"/>
      <c r="F75" s="547"/>
      <c r="G75" s="547"/>
      <c r="H75" s="547"/>
      <c r="I75" s="547"/>
      <c r="J75" s="547"/>
      <c r="K75" s="547"/>
    </row>
    <row r="76" spans="2:14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view="pageBreakPreview" topLeftCell="A10" zoomScale="85" zoomScaleSheetLayoutView="85" workbookViewId="0">
      <selection activeCell="O19" sqref="O19"/>
    </sheetView>
  </sheetViews>
  <sheetFormatPr defaultColWidth="9.1796875" defaultRowHeight="12.5"/>
  <cols>
    <col min="1" max="1" width="2" style="338" customWidth="1"/>
    <col min="2" max="2" width="5.726562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31" t="s">
        <v>144</v>
      </c>
      <c r="E2" s="831"/>
      <c r="F2" s="831"/>
      <c r="G2" s="3"/>
      <c r="H2" s="562"/>
      <c r="I2" s="563"/>
    </row>
    <row r="3" spans="1:13" s="560" customFormat="1" ht="20">
      <c r="B3" s="6"/>
      <c r="C3" s="7"/>
      <c r="D3" s="835" t="s">
        <v>126</v>
      </c>
      <c r="E3" s="835"/>
      <c r="F3" s="835"/>
      <c r="G3" s="55"/>
      <c r="H3" s="58"/>
      <c r="I3" s="563"/>
    </row>
    <row r="4" spans="1:13" s="560" customFormat="1" ht="26">
      <c r="B4" s="11"/>
      <c r="C4" s="373"/>
      <c r="D4" s="832" t="s">
        <v>212</v>
      </c>
      <c r="E4" s="832"/>
      <c r="F4" s="832"/>
      <c r="G4" s="373" t="s">
        <v>143</v>
      </c>
      <c r="H4" s="374">
        <v>16</v>
      </c>
      <c r="I4" s="564"/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9">
      <c r="A6" s="565"/>
      <c r="B6" s="1214" t="s">
        <v>405</v>
      </c>
      <c r="C6" s="1214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19.5" thickBot="1">
      <c r="B7" s="1418" t="s">
        <v>302</v>
      </c>
      <c r="C7" s="1419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فروردين</v>
      </c>
      <c r="H7" s="167">
        <f>'رو جلد'!H29</f>
        <v>1403</v>
      </c>
      <c r="I7" s="564"/>
    </row>
    <row r="8" spans="1:13" s="560" customFormat="1" ht="13.5" thickTop="1" thickBot="1">
      <c r="D8" s="561"/>
      <c r="E8" s="561"/>
      <c r="F8" s="561"/>
      <c r="G8" s="561"/>
      <c r="H8" s="561"/>
    </row>
    <row r="9" spans="1:13">
      <c r="B9" s="340"/>
      <c r="C9" s="341"/>
      <c r="D9" s="342"/>
      <c r="E9" s="342"/>
      <c r="F9" s="342"/>
      <c r="G9" s="342"/>
      <c r="H9" s="343"/>
    </row>
    <row r="10" spans="1:13" s="356" customFormat="1" ht="41.25" customHeight="1">
      <c r="B10" s="1420"/>
      <c r="C10" s="1407" t="s">
        <v>723</v>
      </c>
      <c r="D10" s="1408"/>
      <c r="E10" s="1414"/>
      <c r="F10" s="1414"/>
      <c r="G10" s="1414"/>
      <c r="H10" s="1415"/>
      <c r="I10" s="338"/>
      <c r="J10" s="338"/>
      <c r="K10" s="338"/>
      <c r="L10" s="338"/>
      <c r="M10" s="338"/>
    </row>
    <row r="11" spans="1:13" s="357" customFormat="1" ht="41.25" customHeight="1">
      <c r="B11" s="1420"/>
      <c r="C11" s="1409"/>
      <c r="D11" s="1410"/>
      <c r="E11" s="1416"/>
      <c r="F11" s="1416"/>
      <c r="G11" s="1416"/>
      <c r="H11" s="1417"/>
      <c r="I11" s="344"/>
      <c r="J11" s="344"/>
      <c r="K11" s="344"/>
      <c r="L11" s="344"/>
      <c r="M11" s="344"/>
    </row>
    <row r="12" spans="1:13" s="358" customFormat="1" ht="41.25" customHeight="1">
      <c r="B12" s="345"/>
      <c r="C12" s="1409"/>
      <c r="D12" s="1410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>
      <c r="B13" s="345"/>
      <c r="C13" s="1411"/>
      <c r="D13" s="1412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>
      <c r="B14" s="345"/>
      <c r="C14" s="1406"/>
      <c r="D14" s="1406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>
      <c r="B15" s="345"/>
      <c r="C15" s="1407" t="s">
        <v>764</v>
      </c>
      <c r="D15" s="1408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>
      <c r="B16" s="345"/>
      <c r="C16" s="1409"/>
      <c r="D16" s="1410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>
      <c r="B17" s="345"/>
      <c r="C17" s="1409"/>
      <c r="D17" s="1410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>
      <c r="B18" s="345"/>
      <c r="C18" s="1411"/>
      <c r="D18" s="1412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>
      <c r="B19" s="345"/>
      <c r="C19" s="1406"/>
      <c r="D19" s="1406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>
      <c r="B20" s="345"/>
      <c r="C20" s="1407" t="s">
        <v>763</v>
      </c>
      <c r="D20" s="1408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>
      <c r="B21" s="345"/>
      <c r="C21" s="1409"/>
      <c r="D21" s="1410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>
      <c r="B22" s="345"/>
      <c r="C22" s="1409"/>
      <c r="D22" s="1410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>
      <c r="B23" s="345"/>
      <c r="C23" s="1411"/>
      <c r="D23" s="1412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>
      <c r="B26" s="397"/>
      <c r="C26" s="1406"/>
      <c r="D26" s="1406"/>
      <c r="E26" s="1405"/>
      <c r="F26" s="1405"/>
      <c r="G26" s="1405"/>
      <c r="H26" s="1405"/>
      <c r="I26" s="348"/>
      <c r="J26" s="348"/>
      <c r="K26" s="348"/>
      <c r="L26" s="348"/>
      <c r="M26" s="348"/>
    </row>
    <row r="27" spans="2:13" s="358" customFormat="1" ht="20.149999999999999" customHeight="1">
      <c r="B27" s="1404"/>
      <c r="C27" s="1404"/>
      <c r="D27" s="1404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49999999999999" customHeight="1">
      <c r="B28" s="1404"/>
      <c r="C28" s="1404"/>
      <c r="D28" s="1404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49999999999999" customHeight="1">
      <c r="B29" s="1413"/>
      <c r="C29" s="1413"/>
      <c r="D29" s="1413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49999999999999" customHeight="1">
      <c r="B30" s="1404"/>
      <c r="C30" s="1404"/>
      <c r="D30" s="1404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49999999999999" customHeight="1">
      <c r="B31" s="1404"/>
      <c r="C31" s="1404"/>
      <c r="D31" s="1404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49999999999999" customHeight="1">
      <c r="B32" s="1404"/>
      <c r="C32" s="1404"/>
      <c r="D32" s="1404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49999999999999" customHeight="1">
      <c r="B33" s="1404"/>
      <c r="C33" s="1404"/>
      <c r="D33" s="1404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49999999999999" customHeight="1">
      <c r="B34" s="1404"/>
      <c r="C34" s="1404"/>
      <c r="D34" s="1404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49999999999999" customHeight="1">
      <c r="B35" s="1404"/>
      <c r="C35" s="1404"/>
      <c r="D35" s="1404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49999999999999" customHeight="1">
      <c r="B36" s="1404"/>
      <c r="C36" s="1404"/>
      <c r="D36" s="1404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49999999999999" customHeight="1">
      <c r="B37" s="1404"/>
      <c r="C37" s="1404"/>
      <c r="D37" s="1404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49999999999999" customHeight="1">
      <c r="B38" s="1404"/>
      <c r="C38" s="1404"/>
      <c r="D38" s="1404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49999999999999" customHeight="1">
      <c r="B39" s="1404"/>
      <c r="C39" s="1404"/>
      <c r="D39" s="1404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49999999999999" customHeight="1">
      <c r="B40" s="1404"/>
      <c r="C40" s="1404"/>
      <c r="D40" s="1404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49999999999999" customHeight="1">
      <c r="B41" s="1404"/>
      <c r="C41" s="1404"/>
      <c r="D41" s="1404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49999999999999" customHeight="1">
      <c r="B42" s="1404"/>
      <c r="C42" s="1404"/>
      <c r="D42" s="1404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49999999999999" customHeight="1">
      <c r="B43" s="1404"/>
      <c r="C43" s="1404"/>
      <c r="D43" s="1404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49999999999999" customHeight="1">
      <c r="B44" s="1404"/>
      <c r="C44" s="1404"/>
      <c r="D44" s="1404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49999999999999" customHeight="1">
      <c r="B45" s="1404"/>
      <c r="C45" s="1404"/>
      <c r="D45" s="1404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49999999999999" customHeight="1">
      <c r="B46" s="1404"/>
      <c r="C46" s="1404"/>
      <c r="D46" s="1404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49999999999999" customHeight="1">
      <c r="B48" s="1404"/>
      <c r="C48" s="1404"/>
      <c r="D48" s="1404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49999999999999" customHeight="1">
      <c r="B49" s="1404"/>
      <c r="C49" s="1404"/>
      <c r="D49" s="1404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49999999999999" customHeight="1">
      <c r="B50" s="1404"/>
      <c r="C50" s="1404"/>
      <c r="D50" s="1404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49999999999999" customHeight="1">
      <c r="B51" s="1404"/>
      <c r="C51" s="1404"/>
      <c r="D51" s="1404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49999999999999" customHeight="1">
      <c r="B52" s="1404"/>
      <c r="C52" s="1404"/>
      <c r="D52" s="1404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49999999999999" customHeight="1">
      <c r="B53" s="1404"/>
      <c r="C53" s="1404"/>
      <c r="D53" s="1404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49999999999999" customHeight="1">
      <c r="B55" s="1404"/>
      <c r="C55" s="1404"/>
      <c r="D55" s="1404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49999999999999" customHeight="1">
      <c r="B56" s="1404"/>
      <c r="C56" s="1404"/>
      <c r="D56" s="1404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49999999999999" customHeight="1">
      <c r="B57" s="1404"/>
      <c r="C57" s="1404"/>
      <c r="D57" s="1404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49999999999999" customHeight="1">
      <c r="B58" s="1404"/>
      <c r="C58" s="1404"/>
      <c r="D58" s="1404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49999999999999" customHeight="1">
      <c r="B59" s="1404"/>
      <c r="C59" s="1404"/>
      <c r="D59" s="1404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49999999999999" customHeight="1">
      <c r="B61" s="1404"/>
      <c r="C61" s="1404"/>
      <c r="D61" s="1404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49999999999999" customHeight="1">
      <c r="B62" s="1404"/>
      <c r="C62" s="1404"/>
      <c r="D62" s="1404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49999999999999" customHeight="1">
      <c r="B63" s="1404"/>
      <c r="C63" s="1404"/>
      <c r="D63" s="1404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49999999999999" customHeight="1">
      <c r="B64" s="1404"/>
      <c r="C64" s="1404"/>
      <c r="D64" s="1404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49999999999999" customHeight="1">
      <c r="B65" s="1404"/>
      <c r="C65" s="1404"/>
      <c r="D65" s="1404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49999999999999" customHeight="1">
      <c r="B66" s="1404"/>
      <c r="C66" s="1404"/>
      <c r="D66" s="1404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7">
      <c r="D67" s="558"/>
      <c r="E67" s="558"/>
      <c r="F67" s="558"/>
      <c r="G67" s="558"/>
      <c r="H67" s="558"/>
      <c r="I67" s="559"/>
      <c r="J67" s="559"/>
    </row>
    <row r="68" spans="2:13" ht="17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E26:H26"/>
    <mergeCell ref="B27:D27"/>
    <mergeCell ref="B28:D28"/>
    <mergeCell ref="B32:D32"/>
    <mergeCell ref="B30:D30"/>
    <mergeCell ref="B31:D31"/>
    <mergeCell ref="B39:D39"/>
    <mergeCell ref="B46:D46"/>
    <mergeCell ref="B45:D45"/>
    <mergeCell ref="B48:D48"/>
    <mergeCell ref="B49:D49"/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topLeftCell="A10" zoomScaleSheetLayoutView="100" workbookViewId="0">
      <selection activeCell="B10" sqref="B10:H25"/>
    </sheetView>
  </sheetViews>
  <sheetFormatPr defaultColWidth="9.1796875" defaultRowHeight="12.5"/>
  <cols>
    <col min="1" max="1" width="2" style="338" customWidth="1"/>
    <col min="2" max="2" width="3.54296875" style="338" customWidth="1"/>
    <col min="3" max="3" width="13.7265625" style="338" customWidth="1"/>
    <col min="4" max="4" width="37.7265625" style="339" customWidth="1"/>
    <col min="5" max="6" width="15.7265625" style="339" customWidth="1"/>
    <col min="7" max="7" width="19" style="339" customWidth="1"/>
    <col min="8" max="8" width="9.26953125" style="339" customWidth="1"/>
    <col min="9" max="9" width="2.1796875" style="338" customWidth="1"/>
    <col min="10" max="10" width="5" style="338" customWidth="1"/>
    <col min="11" max="16384" width="9.1796875" style="338"/>
  </cols>
  <sheetData>
    <row r="1" spans="1:13" s="560" customFormat="1" ht="13" thickBot="1">
      <c r="D1" s="561"/>
      <c r="E1" s="561"/>
      <c r="F1" s="561"/>
      <c r="G1" s="561"/>
      <c r="H1" s="561"/>
    </row>
    <row r="2" spans="1:13" s="560" customFormat="1" ht="20.5" thickTop="1">
      <c r="B2" s="1"/>
      <c r="C2" s="2"/>
      <c r="D2" s="831" t="s">
        <v>144</v>
      </c>
      <c r="E2" s="831"/>
      <c r="F2" s="831"/>
      <c r="G2" s="3"/>
      <c r="H2" s="562"/>
      <c r="I2" s="55"/>
    </row>
    <row r="3" spans="1:13" s="560" customFormat="1" ht="20">
      <c r="B3" s="6"/>
      <c r="C3" s="7"/>
      <c r="D3" s="835" t="s">
        <v>126</v>
      </c>
      <c r="E3" s="835"/>
      <c r="F3" s="835"/>
      <c r="G3" s="55"/>
      <c r="H3" s="58"/>
      <c r="I3" s="55"/>
    </row>
    <row r="4" spans="1:13" s="560" customFormat="1" ht="26">
      <c r="B4" s="11"/>
      <c r="C4" s="373"/>
      <c r="D4" s="832" t="s">
        <v>213</v>
      </c>
      <c r="E4" s="832"/>
      <c r="F4" s="832"/>
      <c r="G4" s="373" t="s">
        <v>143</v>
      </c>
      <c r="H4" s="374">
        <v>17</v>
      </c>
    </row>
    <row r="5" spans="1:13" s="560" customFormat="1" ht="19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9">
      <c r="A6" s="565"/>
      <c r="B6" s="1214" t="s">
        <v>405</v>
      </c>
      <c r="C6" s="1214"/>
      <c r="D6" s="830" t="str">
        <f>'رو جلد'!C21</f>
        <v>عملیات زیرسازی قطعه 20 راه آهن زاهدان-زابل-بیرجند-مشهد(از کیلومتر000+707 الی 000+740)</v>
      </c>
      <c r="E6" s="830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19" thickBot="1">
      <c r="B7" s="1418" t="s">
        <v>302</v>
      </c>
      <c r="C7" s="1214"/>
      <c r="D7" s="830" t="str">
        <f>'رو جلد'!C22</f>
        <v>عملیات زیرسازی قطعه 20 راه آهن زاهدان-زابل-بیرجند-مشهد(از کیلومتر000+707 الی 000+740)</v>
      </c>
      <c r="E7" s="830"/>
      <c r="F7" s="533" t="s">
        <v>135</v>
      </c>
      <c r="G7" s="387" t="str">
        <f>'رو جلد'!E29</f>
        <v>فروردين</v>
      </c>
      <c r="H7" s="167">
        <f>'رو جلد'!H29</f>
        <v>1403</v>
      </c>
    </row>
    <row r="8" spans="1:13" s="560" customFormat="1" ht="32.25" customHeight="1" thickTop="1">
      <c r="C8" s="567"/>
      <c r="D8" s="568"/>
      <c r="E8" s="568"/>
      <c r="F8" s="561"/>
      <c r="G8" s="561"/>
      <c r="H8" s="561"/>
    </row>
    <row r="9" spans="1:13" s="560" customFormat="1" ht="32.25" customHeight="1" thickBot="1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>
      <c r="B10" s="1424" t="s">
        <v>765</v>
      </c>
      <c r="C10" s="1425"/>
      <c r="D10" s="1425"/>
      <c r="E10" s="1425"/>
      <c r="F10" s="1425"/>
      <c r="G10" s="1425"/>
      <c r="H10" s="1426"/>
    </row>
    <row r="11" spans="1:13" s="571" customFormat="1" ht="41.25" customHeight="1">
      <c r="B11" s="1427"/>
      <c r="C11" s="1428"/>
      <c r="D11" s="1428"/>
      <c r="E11" s="1428"/>
      <c r="F11" s="1428"/>
      <c r="G11" s="1428"/>
      <c r="H11" s="1429"/>
      <c r="I11" s="570"/>
      <c r="J11" s="570"/>
      <c r="K11" s="570"/>
      <c r="L11" s="570"/>
      <c r="M11" s="570"/>
    </row>
    <row r="12" spans="1:13" s="572" customFormat="1" ht="41.25" customHeight="1">
      <c r="B12" s="1427"/>
      <c r="C12" s="1428"/>
      <c r="D12" s="1428"/>
      <c r="E12" s="1428"/>
      <c r="F12" s="1428"/>
      <c r="G12" s="1428"/>
      <c r="H12" s="1429"/>
      <c r="I12" s="573"/>
      <c r="J12" s="573"/>
      <c r="K12" s="573"/>
      <c r="L12" s="573"/>
      <c r="M12" s="573"/>
    </row>
    <row r="13" spans="1:13" s="574" customFormat="1" ht="41.25" customHeight="1">
      <c r="B13" s="1427"/>
      <c r="C13" s="1428"/>
      <c r="D13" s="1428"/>
      <c r="E13" s="1428"/>
      <c r="F13" s="1428"/>
      <c r="G13" s="1428"/>
      <c r="H13" s="1429"/>
      <c r="I13" s="575"/>
      <c r="J13" s="575"/>
      <c r="K13" s="575"/>
      <c r="L13" s="575"/>
      <c r="M13" s="575"/>
    </row>
    <row r="14" spans="1:13" s="574" customFormat="1" ht="41.25" customHeight="1">
      <c r="B14" s="1427"/>
      <c r="C14" s="1428"/>
      <c r="D14" s="1428"/>
      <c r="E14" s="1428"/>
      <c r="F14" s="1428"/>
      <c r="G14" s="1428"/>
      <c r="H14" s="1429"/>
      <c r="I14" s="575"/>
      <c r="J14" s="575"/>
      <c r="K14" s="575"/>
      <c r="L14" s="575"/>
      <c r="M14" s="575"/>
    </row>
    <row r="15" spans="1:13" s="574" customFormat="1" ht="41.25" customHeight="1">
      <c r="B15" s="1427"/>
      <c r="C15" s="1428"/>
      <c r="D15" s="1428"/>
      <c r="E15" s="1428"/>
      <c r="F15" s="1428"/>
      <c r="G15" s="1428"/>
      <c r="H15" s="1429"/>
      <c r="I15" s="575"/>
      <c r="J15" s="575"/>
      <c r="K15" s="575"/>
      <c r="L15" s="575"/>
      <c r="M15" s="575"/>
    </row>
    <row r="16" spans="1:13" s="574" customFormat="1" ht="41.25" customHeight="1">
      <c r="B16" s="1427"/>
      <c r="C16" s="1428"/>
      <c r="D16" s="1428"/>
      <c r="E16" s="1428"/>
      <c r="F16" s="1428"/>
      <c r="G16" s="1428"/>
      <c r="H16" s="1429"/>
      <c r="I16" s="575"/>
      <c r="J16" s="575"/>
      <c r="K16" s="575"/>
      <c r="L16" s="575"/>
      <c r="M16" s="575"/>
    </row>
    <row r="17" spans="2:13" s="574" customFormat="1" ht="41.25" customHeight="1">
      <c r="B17" s="1427"/>
      <c r="C17" s="1428"/>
      <c r="D17" s="1428"/>
      <c r="E17" s="1428"/>
      <c r="F17" s="1428"/>
      <c r="G17" s="1428"/>
      <c r="H17" s="1429"/>
      <c r="I17" s="575"/>
      <c r="J17" s="575"/>
      <c r="K17" s="575"/>
      <c r="L17" s="575"/>
      <c r="M17" s="575"/>
    </row>
    <row r="18" spans="2:13" s="574" customFormat="1" ht="41.25" customHeight="1">
      <c r="B18" s="1427"/>
      <c r="C18" s="1428"/>
      <c r="D18" s="1428"/>
      <c r="E18" s="1428"/>
      <c r="F18" s="1428"/>
      <c r="G18" s="1428"/>
      <c r="H18" s="1429"/>
      <c r="I18" s="575"/>
      <c r="J18" s="575"/>
      <c r="K18" s="575"/>
      <c r="L18" s="575"/>
      <c r="M18" s="575"/>
    </row>
    <row r="19" spans="2:13" s="574" customFormat="1" ht="41.25" customHeight="1">
      <c r="B19" s="1427"/>
      <c r="C19" s="1428"/>
      <c r="D19" s="1428"/>
      <c r="E19" s="1428"/>
      <c r="F19" s="1428"/>
      <c r="G19" s="1428"/>
      <c r="H19" s="1429"/>
      <c r="I19" s="575"/>
      <c r="J19" s="575"/>
      <c r="K19" s="575"/>
      <c r="L19" s="575"/>
      <c r="M19" s="575"/>
    </row>
    <row r="20" spans="2:13" s="574" customFormat="1" ht="41.25" customHeight="1">
      <c r="B20" s="1427"/>
      <c r="C20" s="1428"/>
      <c r="D20" s="1428"/>
      <c r="E20" s="1428"/>
      <c r="F20" s="1428"/>
      <c r="G20" s="1428"/>
      <c r="H20" s="1429"/>
      <c r="I20" s="575"/>
      <c r="J20" s="575"/>
      <c r="K20" s="575"/>
      <c r="L20" s="575"/>
      <c r="M20" s="575"/>
    </row>
    <row r="21" spans="2:13" s="574" customFormat="1" ht="41.25" customHeight="1">
      <c r="B21" s="1427"/>
      <c r="C21" s="1428"/>
      <c r="D21" s="1428"/>
      <c r="E21" s="1428"/>
      <c r="F21" s="1428"/>
      <c r="G21" s="1428"/>
      <c r="H21" s="1429"/>
      <c r="I21" s="575"/>
      <c r="J21" s="575"/>
      <c r="K21" s="575"/>
      <c r="L21" s="575"/>
      <c r="M21" s="575"/>
    </row>
    <row r="22" spans="2:13" s="571" customFormat="1" ht="41.25" customHeight="1">
      <c r="B22" s="1427"/>
      <c r="C22" s="1428"/>
      <c r="D22" s="1428"/>
      <c r="E22" s="1428"/>
      <c r="F22" s="1428"/>
      <c r="G22" s="1428"/>
      <c r="H22" s="1429"/>
      <c r="I22" s="570"/>
      <c r="J22" s="570"/>
      <c r="K22" s="570"/>
      <c r="L22" s="570"/>
      <c r="M22" s="570"/>
    </row>
    <row r="23" spans="2:13" s="574" customFormat="1" ht="41.25" customHeight="1">
      <c r="B23" s="1427"/>
      <c r="C23" s="1428"/>
      <c r="D23" s="1428"/>
      <c r="E23" s="1428"/>
      <c r="F23" s="1428"/>
      <c r="G23" s="1428"/>
      <c r="H23" s="1429"/>
      <c r="I23" s="575"/>
      <c r="J23" s="575"/>
      <c r="K23" s="575"/>
      <c r="L23" s="575"/>
      <c r="M23" s="575"/>
    </row>
    <row r="24" spans="2:13" s="574" customFormat="1" ht="41.25" customHeight="1">
      <c r="B24" s="1427"/>
      <c r="C24" s="1428"/>
      <c r="D24" s="1428"/>
      <c r="E24" s="1428"/>
      <c r="F24" s="1428"/>
      <c r="G24" s="1428"/>
      <c r="H24" s="1429"/>
      <c r="I24" s="575"/>
      <c r="J24" s="575"/>
      <c r="K24" s="575"/>
      <c r="L24" s="575"/>
      <c r="M24" s="575"/>
    </row>
    <row r="25" spans="2:13" s="574" customFormat="1" ht="41.25" customHeight="1" thickBot="1">
      <c r="B25" s="1430"/>
      <c r="C25" s="1431"/>
      <c r="D25" s="1431"/>
      <c r="E25" s="1431"/>
      <c r="F25" s="1431"/>
      <c r="G25" s="1431"/>
      <c r="H25" s="1432"/>
      <c r="I25" s="575"/>
      <c r="J25" s="575"/>
      <c r="K25" s="575"/>
      <c r="L25" s="575"/>
      <c r="M25" s="575"/>
    </row>
    <row r="26" spans="2:13" s="574" customFormat="1" ht="23.25" customHeight="1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>
      <c r="B27" s="576"/>
      <c r="C27" s="1421"/>
      <c r="D27" s="1421"/>
      <c r="E27" s="1422"/>
      <c r="F27" s="1422"/>
      <c r="G27" s="1422"/>
      <c r="H27" s="1422"/>
      <c r="I27" s="575"/>
      <c r="J27" s="575"/>
      <c r="K27" s="575"/>
      <c r="L27" s="575"/>
      <c r="M27" s="575"/>
    </row>
    <row r="28" spans="2:13" s="574" customFormat="1" ht="20.149999999999999" customHeight="1">
      <c r="B28" s="1423"/>
      <c r="C28" s="1423"/>
      <c r="D28" s="1423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49999999999999" customHeight="1">
      <c r="B29" s="1423"/>
      <c r="C29" s="1423"/>
      <c r="D29" s="1423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49999999999999" customHeight="1">
      <c r="B30" s="1433"/>
      <c r="C30" s="1433"/>
      <c r="D30" s="1433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49999999999999" customHeight="1">
      <c r="B31" s="1423"/>
      <c r="C31" s="1423"/>
      <c r="D31" s="1423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49999999999999" customHeight="1">
      <c r="B32" s="1423"/>
      <c r="C32" s="1423"/>
      <c r="D32" s="1423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49999999999999" customHeight="1">
      <c r="B33" s="1423"/>
      <c r="C33" s="1423"/>
      <c r="D33" s="1423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49999999999999" customHeight="1">
      <c r="B34" s="1423"/>
      <c r="C34" s="1423"/>
      <c r="D34" s="1423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49999999999999" customHeight="1">
      <c r="B35" s="1423"/>
      <c r="C35" s="1423"/>
      <c r="D35" s="1423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49999999999999" customHeight="1">
      <c r="B36" s="1423"/>
      <c r="C36" s="1423"/>
      <c r="D36" s="1423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49999999999999" customHeight="1">
      <c r="B37" s="1423"/>
      <c r="C37" s="1423"/>
      <c r="D37" s="1423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49999999999999" customHeight="1">
      <c r="B38" s="1423"/>
      <c r="C38" s="1423"/>
      <c r="D38" s="1423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49999999999999" customHeight="1">
      <c r="B39" s="1423"/>
      <c r="C39" s="1423"/>
      <c r="D39" s="1423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49999999999999" customHeight="1">
      <c r="B40" s="1423"/>
      <c r="C40" s="1423"/>
      <c r="D40" s="1423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49999999999999" customHeight="1">
      <c r="B41" s="1423"/>
      <c r="C41" s="1423"/>
      <c r="D41" s="1423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49999999999999" customHeight="1">
      <c r="B42" s="1423"/>
      <c r="C42" s="1423"/>
      <c r="D42" s="1423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49999999999999" customHeight="1">
      <c r="B43" s="1423"/>
      <c r="C43" s="1423"/>
      <c r="D43" s="1423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49999999999999" customHeight="1">
      <c r="B44" s="1423"/>
      <c r="C44" s="1423"/>
      <c r="D44" s="1423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49999999999999" customHeight="1">
      <c r="B45" s="1423"/>
      <c r="C45" s="1423"/>
      <c r="D45" s="1423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49999999999999" customHeight="1">
      <c r="B46" s="1423"/>
      <c r="C46" s="1423"/>
      <c r="D46" s="1423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49999999999999" customHeight="1">
      <c r="B47" s="1423"/>
      <c r="C47" s="1423"/>
      <c r="D47" s="1423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>
      <c r="D48" s="581"/>
      <c r="E48" s="581"/>
      <c r="F48" s="581"/>
      <c r="G48" s="581"/>
      <c r="H48" s="581"/>
    </row>
    <row r="49" spans="2:13" s="574" customFormat="1" ht="20.149999999999999" customHeight="1">
      <c r="B49" s="1423"/>
      <c r="C49" s="1423"/>
      <c r="D49" s="1423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49999999999999" customHeight="1">
      <c r="B50" s="1423"/>
      <c r="C50" s="1423"/>
      <c r="D50" s="1423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49999999999999" customHeight="1">
      <c r="B51" s="1423"/>
      <c r="C51" s="1423"/>
      <c r="D51" s="1423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49999999999999" customHeight="1">
      <c r="B52" s="1423"/>
      <c r="C52" s="1423"/>
      <c r="D52" s="1423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49999999999999" customHeight="1">
      <c r="B53" s="1423"/>
      <c r="C53" s="1423"/>
      <c r="D53" s="1423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49999999999999" customHeight="1">
      <c r="B54" s="1423"/>
      <c r="C54" s="1423"/>
      <c r="D54" s="1423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>
      <c r="D55" s="581"/>
      <c r="E55" s="581"/>
      <c r="F55" s="581"/>
      <c r="G55" s="581"/>
      <c r="H55" s="581"/>
    </row>
    <row r="56" spans="2:13" s="574" customFormat="1" ht="20.149999999999999" customHeight="1">
      <c r="B56" s="1423"/>
      <c r="C56" s="1423"/>
      <c r="D56" s="1423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49999999999999" customHeight="1">
      <c r="B57" s="1423"/>
      <c r="C57" s="1423"/>
      <c r="D57" s="1423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49999999999999" customHeight="1">
      <c r="B58" s="1423"/>
      <c r="C58" s="1423"/>
      <c r="D58" s="1423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49999999999999" customHeight="1">
      <c r="B59" s="1423"/>
      <c r="C59" s="1423"/>
      <c r="D59" s="1423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49999999999999" customHeight="1">
      <c r="B60" s="1423"/>
      <c r="C60" s="1423"/>
      <c r="D60" s="1423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>
      <c r="D61" s="581"/>
      <c r="E61" s="581"/>
      <c r="F61" s="581"/>
      <c r="G61" s="581"/>
      <c r="H61" s="581"/>
    </row>
    <row r="62" spans="2:13" s="574" customFormat="1" ht="20.149999999999999" customHeight="1">
      <c r="B62" s="1423"/>
      <c r="C62" s="1423"/>
      <c r="D62" s="1423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49999999999999" customHeight="1">
      <c r="B63" s="1423"/>
      <c r="C63" s="1423"/>
      <c r="D63" s="1423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49999999999999" customHeight="1">
      <c r="B64" s="1423"/>
      <c r="C64" s="1423"/>
      <c r="D64" s="1423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49999999999999" customHeight="1">
      <c r="B65" s="1423"/>
      <c r="C65" s="1423"/>
      <c r="D65" s="1423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49999999999999" customHeight="1">
      <c r="B66" s="1423"/>
      <c r="C66" s="1423"/>
      <c r="D66" s="1423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49999999999999" customHeight="1">
      <c r="B67" s="1423"/>
      <c r="C67" s="1423"/>
      <c r="D67" s="1423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7">
      <c r="D68" s="558"/>
      <c r="E68" s="558"/>
      <c r="F68" s="558"/>
      <c r="G68" s="558"/>
      <c r="H68" s="558"/>
      <c r="I68" s="559"/>
      <c r="J68" s="559"/>
    </row>
    <row r="69" spans="2:13" ht="17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  <mergeCell ref="B53:D53"/>
    <mergeCell ref="B41:D41"/>
    <mergeCell ref="B42:D42"/>
    <mergeCell ref="B43:D43"/>
    <mergeCell ref="B44:D44"/>
    <mergeCell ref="B45:D45"/>
    <mergeCell ref="B46:D46"/>
    <mergeCell ref="B47:D47"/>
    <mergeCell ref="B29:D29"/>
    <mergeCell ref="B30:D30"/>
    <mergeCell ref="B31:D31"/>
    <mergeCell ref="B32:D32"/>
    <mergeCell ref="B33:D33"/>
    <mergeCell ref="B39:D39"/>
    <mergeCell ref="B49:D49"/>
    <mergeCell ref="B50:D50"/>
    <mergeCell ref="B51:D51"/>
    <mergeCell ref="B52:D52"/>
    <mergeCell ref="B40:D40"/>
    <mergeCell ref="B34:D34"/>
    <mergeCell ref="B35:D35"/>
    <mergeCell ref="B36:D36"/>
    <mergeCell ref="B37:D37"/>
    <mergeCell ref="B38:D38"/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</mergeCells>
  <printOptions horizontalCentered="1" verticalCentered="1"/>
  <pageMargins left="0.23622047244094491" right="0.23622047244094491" top="0.23622047244094491" bottom="0.23622047244094491" header="0" footer="0"/>
  <pageSetup paperSize="9" scale="8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topLeftCell="A7" zoomScale="70" zoomScaleNormal="80" zoomScaleSheetLayoutView="70" workbookViewId="0">
      <selection activeCell="O7" sqref="O7"/>
    </sheetView>
  </sheetViews>
  <sheetFormatPr defaultColWidth="9.1796875" defaultRowHeight="12.5"/>
  <cols>
    <col min="1" max="1" width="2.1796875" style="422" customWidth="1"/>
    <col min="2" max="18" width="9.26953125" style="422" customWidth="1"/>
    <col min="19" max="19" width="2.1796875" style="422" customWidth="1"/>
    <col min="20" max="16384" width="9.1796875" style="422"/>
  </cols>
  <sheetData>
    <row r="1" spans="1:27" s="750" customFormat="1" ht="13" thickBot="1">
      <c r="O1" s="751"/>
      <c r="P1" s="751"/>
      <c r="Q1" s="751"/>
      <c r="R1" s="751"/>
    </row>
    <row r="2" spans="1:27" s="750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5" customHeight="1">
      <c r="B4" s="11"/>
      <c r="C4" s="373"/>
      <c r="D4" s="7"/>
      <c r="E4" s="848" t="s">
        <v>422</v>
      </c>
      <c r="F4" s="848"/>
      <c r="G4" s="848"/>
      <c r="H4" s="848"/>
      <c r="I4" s="848"/>
      <c r="J4" s="848"/>
      <c r="K4" s="848"/>
      <c r="L4" s="848"/>
      <c r="M4" s="848"/>
      <c r="N4" s="848"/>
      <c r="O4" s="848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5" customHeight="1">
      <c r="B5" s="366" t="s">
        <v>139</v>
      </c>
      <c r="C5" s="849">
        <f>'[4]رو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'[4]رو جلد'!G25</f>
        <v>رهاب</v>
      </c>
      <c r="P5" s="830"/>
      <c r="Q5" s="830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5" customHeight="1">
      <c r="B6" s="603" t="s">
        <v>405</v>
      </c>
      <c r="C6" s="830" t="str">
        <f>'[4]رو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'[4]رو جلد'!F26</f>
        <v>توسعه راههای پارس</v>
      </c>
      <c r="P6" s="830"/>
      <c r="Q6" s="830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5" customHeight="1" thickBot="1">
      <c r="B7" s="603" t="s">
        <v>302</v>
      </c>
      <c r="C7" s="851" t="str">
        <f>'[4]رو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>
      <c r="A9" s="634"/>
      <c r="B9" s="846" t="s">
        <v>425</v>
      </c>
      <c r="C9" s="846"/>
      <c r="D9" s="847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>
      <c r="A10" s="634"/>
      <c r="B10" s="853" t="s">
        <v>423</v>
      </c>
      <c r="C10" s="854"/>
      <c r="D10" s="854"/>
      <c r="E10" s="855" t="s">
        <v>721</v>
      </c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  <c r="Q10" s="855"/>
      <c r="R10" s="856"/>
      <c r="S10" s="636"/>
    </row>
    <row r="11" spans="1:27" ht="30" customHeight="1">
      <c r="A11" s="634"/>
      <c r="B11" s="853" t="s">
        <v>424</v>
      </c>
      <c r="C11" s="854"/>
      <c r="D11" s="854"/>
      <c r="E11" s="857" t="s">
        <v>722</v>
      </c>
      <c r="F11" s="857"/>
      <c r="G11" s="857"/>
      <c r="H11" s="857"/>
      <c r="I11" s="857"/>
      <c r="J11" s="858" t="s">
        <v>623</v>
      </c>
      <c r="K11" s="858"/>
      <c r="L11" s="858"/>
      <c r="M11" s="859">
        <v>1200</v>
      </c>
      <c r="N11" s="860"/>
      <c r="O11" s="860"/>
      <c r="P11" s="860"/>
      <c r="Q11" s="860"/>
      <c r="R11" s="861"/>
    </row>
    <row r="12" spans="1:27" ht="30" customHeight="1">
      <c r="B12" s="864" t="s">
        <v>458</v>
      </c>
      <c r="C12" s="865"/>
      <c r="D12" s="865" t="str">
        <f>'[4]رو جلد'!F26</f>
        <v>توسعه راههای پارس</v>
      </c>
      <c r="E12" s="866"/>
      <c r="F12" s="866"/>
      <c r="G12" s="866"/>
      <c r="H12" s="866"/>
      <c r="I12" s="866"/>
      <c r="J12" s="854" t="s">
        <v>428</v>
      </c>
      <c r="K12" s="854"/>
      <c r="L12" s="854"/>
      <c r="M12" s="867">
        <v>3</v>
      </c>
      <c r="N12" s="867"/>
      <c r="O12" s="867"/>
      <c r="P12" s="867"/>
      <c r="Q12" s="867"/>
      <c r="R12" s="868"/>
    </row>
    <row r="13" spans="1:27" ht="30" customHeight="1">
      <c r="B13" s="869" t="s">
        <v>459</v>
      </c>
      <c r="C13" s="854"/>
      <c r="D13" s="854" t="str">
        <f>'[4]رو جلد'!G25</f>
        <v>رهاب</v>
      </c>
      <c r="E13" s="866"/>
      <c r="F13" s="866"/>
      <c r="G13" s="866"/>
      <c r="H13" s="866"/>
      <c r="I13" s="866"/>
      <c r="J13" s="854" t="s">
        <v>460</v>
      </c>
      <c r="K13" s="854"/>
      <c r="L13" s="854"/>
      <c r="M13" s="867"/>
      <c r="N13" s="867"/>
      <c r="O13" s="867"/>
      <c r="P13" s="867"/>
      <c r="Q13" s="867"/>
      <c r="R13" s="868"/>
    </row>
    <row r="14" spans="1:27" ht="30" customHeight="1" thickBot="1">
      <c r="B14" s="870"/>
      <c r="C14" s="871"/>
      <c r="D14" s="872"/>
      <c r="E14" s="873"/>
      <c r="F14" s="873"/>
      <c r="G14" s="873"/>
      <c r="H14" s="873"/>
      <c r="I14" s="874"/>
      <c r="J14" s="875"/>
      <c r="K14" s="876"/>
      <c r="L14" s="877"/>
      <c r="M14" s="878"/>
      <c r="N14" s="878"/>
      <c r="O14" s="878"/>
      <c r="P14" s="878"/>
      <c r="Q14" s="879"/>
      <c r="R14" s="633"/>
    </row>
    <row r="15" spans="1:27" ht="18" customHeight="1" thickTop="1" thickBot="1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>
      <c r="B16" s="880" t="s">
        <v>427</v>
      </c>
      <c r="C16" s="881"/>
      <c r="D16" s="881"/>
      <c r="E16" s="881"/>
      <c r="F16" s="881"/>
      <c r="G16" s="881"/>
      <c r="H16" s="881"/>
      <c r="I16" s="881"/>
      <c r="J16" s="881"/>
      <c r="K16" s="881"/>
      <c r="L16" s="881"/>
      <c r="M16" s="881"/>
      <c r="N16" s="881"/>
      <c r="O16" s="881"/>
      <c r="P16" s="881"/>
      <c r="Q16" s="881"/>
      <c r="R16" s="882"/>
    </row>
    <row r="17" spans="2:19" s="637" customFormat="1" ht="30" customHeight="1">
      <c r="B17" s="862" t="s">
        <v>429</v>
      </c>
      <c r="C17" s="863"/>
      <c r="D17" s="863"/>
      <c r="E17" s="863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863" t="s">
        <v>429</v>
      </c>
      <c r="L17" s="863"/>
      <c r="M17" s="863"/>
      <c r="N17" s="863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>
      <c r="B18" s="883" t="s">
        <v>432</v>
      </c>
      <c r="C18" s="884"/>
      <c r="D18" s="884"/>
      <c r="E18" s="884"/>
      <c r="F18" s="85"/>
      <c r="G18" s="647"/>
      <c r="H18" s="647"/>
      <c r="I18" s="647"/>
      <c r="J18" s="769"/>
      <c r="K18" s="884" t="s">
        <v>433</v>
      </c>
      <c r="L18" s="884"/>
      <c r="M18" s="884"/>
      <c r="N18" s="884"/>
      <c r="O18" s="647"/>
      <c r="P18" s="647"/>
      <c r="Q18" s="647"/>
      <c r="R18" s="648"/>
    </row>
    <row r="19" spans="2:19" s="637" customFormat="1" ht="30" customHeight="1">
      <c r="B19" s="883" t="s">
        <v>434</v>
      </c>
      <c r="C19" s="884"/>
      <c r="D19" s="884"/>
      <c r="E19" s="884"/>
      <c r="F19" s="85"/>
      <c r="G19" s="647"/>
      <c r="H19" s="647"/>
      <c r="I19" s="647"/>
      <c r="J19" s="769"/>
      <c r="K19" s="884" t="s">
        <v>435</v>
      </c>
      <c r="L19" s="884"/>
      <c r="M19" s="884"/>
      <c r="N19" s="884"/>
      <c r="O19" s="647"/>
      <c r="P19" s="647"/>
      <c r="Q19" s="647"/>
      <c r="R19" s="648"/>
    </row>
    <row r="20" spans="2:19" s="637" customFormat="1" ht="30" customHeight="1">
      <c r="B20" s="883" t="s">
        <v>436</v>
      </c>
      <c r="C20" s="884"/>
      <c r="D20" s="884"/>
      <c r="E20" s="884"/>
      <c r="F20" s="85"/>
      <c r="G20" s="647"/>
      <c r="H20" s="647"/>
      <c r="I20" s="647"/>
      <c r="J20" s="769"/>
      <c r="K20" s="884" t="s">
        <v>437</v>
      </c>
      <c r="L20" s="884"/>
      <c r="M20" s="884"/>
      <c r="N20" s="884"/>
      <c r="O20" s="647"/>
      <c r="P20" s="647"/>
      <c r="Q20" s="647"/>
      <c r="R20" s="648"/>
    </row>
    <row r="21" spans="2:19" s="637" customFormat="1" ht="30" customHeight="1">
      <c r="B21" s="883" t="s">
        <v>438</v>
      </c>
      <c r="C21" s="884"/>
      <c r="D21" s="884"/>
      <c r="E21" s="884"/>
      <c r="F21" s="85"/>
      <c r="G21" s="647"/>
      <c r="H21" s="647"/>
      <c r="I21" s="647"/>
      <c r="J21" s="769"/>
      <c r="K21" s="884" t="s">
        <v>439</v>
      </c>
      <c r="L21" s="884" t="s">
        <v>439</v>
      </c>
      <c r="M21" s="884"/>
      <c r="N21" s="884"/>
      <c r="O21" s="647"/>
      <c r="P21" s="647"/>
      <c r="Q21" s="647"/>
      <c r="R21" s="648"/>
    </row>
    <row r="22" spans="2:19" s="637" customFormat="1" ht="30" customHeight="1">
      <c r="B22" s="883" t="s">
        <v>440</v>
      </c>
      <c r="C22" s="884"/>
      <c r="D22" s="884"/>
      <c r="E22" s="884"/>
      <c r="F22" s="85"/>
      <c r="G22" s="647"/>
      <c r="H22" s="647"/>
      <c r="I22" s="647"/>
      <c r="J22" s="769"/>
      <c r="K22" s="884" t="s">
        <v>441</v>
      </c>
      <c r="L22" s="884" t="s">
        <v>441</v>
      </c>
      <c r="M22" s="884"/>
      <c r="N22" s="884"/>
      <c r="O22" s="647"/>
      <c r="P22" s="647"/>
      <c r="Q22" s="647"/>
      <c r="R22" s="648"/>
    </row>
    <row r="23" spans="2:19" s="637" customFormat="1" ht="30" customHeight="1">
      <c r="B23" s="883" t="s">
        <v>442</v>
      </c>
      <c r="C23" s="884"/>
      <c r="D23" s="884"/>
      <c r="E23" s="884"/>
      <c r="F23" s="85"/>
      <c r="G23" s="647"/>
      <c r="H23" s="647"/>
      <c r="I23" s="647"/>
      <c r="J23" s="769"/>
      <c r="K23" s="884" t="s">
        <v>443</v>
      </c>
      <c r="L23" s="884" t="s">
        <v>443</v>
      </c>
      <c r="M23" s="884"/>
      <c r="N23" s="884"/>
      <c r="O23" s="647"/>
      <c r="P23" s="647"/>
      <c r="Q23" s="647"/>
      <c r="R23" s="648"/>
    </row>
    <row r="24" spans="2:19" s="637" customFormat="1" ht="30" customHeight="1">
      <c r="B24" s="883" t="s">
        <v>444</v>
      </c>
      <c r="C24" s="884"/>
      <c r="D24" s="884"/>
      <c r="E24" s="884"/>
      <c r="F24" s="85"/>
      <c r="G24" s="647"/>
      <c r="H24" s="647"/>
      <c r="I24" s="647"/>
      <c r="J24" s="769"/>
      <c r="K24" s="884" t="s">
        <v>445</v>
      </c>
      <c r="L24" s="884" t="s">
        <v>445</v>
      </c>
      <c r="M24" s="884"/>
      <c r="N24" s="884"/>
      <c r="O24" s="647"/>
      <c r="P24" s="647"/>
      <c r="Q24" s="647"/>
      <c r="R24" s="648"/>
    </row>
    <row r="25" spans="2:19" s="637" customFormat="1" ht="30" customHeight="1">
      <c r="B25" s="883" t="s">
        <v>446</v>
      </c>
      <c r="C25" s="884"/>
      <c r="D25" s="884"/>
      <c r="E25" s="884"/>
      <c r="F25" s="85"/>
      <c r="G25" s="647"/>
      <c r="H25" s="647"/>
      <c r="I25" s="647"/>
      <c r="J25" s="769"/>
      <c r="K25" s="884" t="s">
        <v>447</v>
      </c>
      <c r="L25" s="884" t="s">
        <v>447</v>
      </c>
      <c r="M25" s="884"/>
      <c r="N25" s="884"/>
      <c r="O25" s="647"/>
      <c r="P25" s="647"/>
      <c r="Q25" s="647"/>
      <c r="R25" s="648"/>
    </row>
    <row r="26" spans="2:19" s="637" customFormat="1" ht="30" customHeight="1">
      <c r="B26" s="883" t="s">
        <v>448</v>
      </c>
      <c r="C26" s="884"/>
      <c r="D26" s="884"/>
      <c r="E26" s="884"/>
      <c r="F26" s="85"/>
      <c r="G26" s="647"/>
      <c r="H26" s="647"/>
      <c r="I26" s="647"/>
      <c r="J26" s="769"/>
      <c r="K26" s="884" t="s">
        <v>449</v>
      </c>
      <c r="L26" s="884" t="s">
        <v>449</v>
      </c>
      <c r="M26" s="884"/>
      <c r="N26" s="884"/>
      <c r="O26" s="647"/>
      <c r="P26" s="647"/>
      <c r="Q26" s="647"/>
      <c r="R26" s="648"/>
    </row>
    <row r="27" spans="2:19" s="637" customFormat="1" ht="30" customHeight="1">
      <c r="B27" s="883" t="s">
        <v>450</v>
      </c>
      <c r="C27" s="884"/>
      <c r="D27" s="884"/>
      <c r="E27" s="884"/>
      <c r="F27" s="85"/>
      <c r="G27" s="647"/>
      <c r="H27" s="647"/>
      <c r="I27" s="647"/>
      <c r="J27" s="769"/>
      <c r="K27" s="884" t="s">
        <v>451</v>
      </c>
      <c r="L27" s="884" t="s">
        <v>451</v>
      </c>
      <c r="M27" s="884"/>
      <c r="N27" s="884"/>
      <c r="O27" s="647"/>
      <c r="P27" s="647"/>
      <c r="Q27" s="647"/>
      <c r="R27" s="648"/>
    </row>
    <row r="28" spans="2:19" s="637" customFormat="1" ht="12" customHeight="1">
      <c r="B28" s="639"/>
      <c r="R28" s="640"/>
    </row>
    <row r="29" spans="2:19" s="638" customFormat="1" ht="30" customHeight="1">
      <c r="B29" s="889" t="s">
        <v>452</v>
      </c>
      <c r="C29" s="890"/>
      <c r="D29" s="890"/>
      <c r="E29" s="890"/>
      <c r="F29" s="890"/>
      <c r="G29" s="890"/>
      <c r="H29" s="890"/>
      <c r="I29" s="890"/>
      <c r="J29" s="890"/>
      <c r="K29" s="890"/>
      <c r="L29" s="890"/>
      <c r="M29" s="890"/>
      <c r="N29" s="890"/>
      <c r="O29" s="890"/>
      <c r="P29" s="890"/>
      <c r="Q29" s="890"/>
      <c r="R29" s="891"/>
    </row>
    <row r="30" spans="2:19" s="638" customFormat="1" ht="30" customHeight="1">
      <c r="B30" s="892" t="s">
        <v>87</v>
      </c>
      <c r="C30" s="893"/>
      <c r="D30" s="893"/>
      <c r="E30" s="894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895" t="s">
        <v>87</v>
      </c>
      <c r="L30" s="896"/>
      <c r="M30" s="896"/>
      <c r="N30" s="897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>
      <c r="B31" s="885"/>
      <c r="C31" s="886"/>
      <c r="D31" s="886"/>
      <c r="E31" s="887"/>
      <c r="F31" s="645"/>
      <c r="G31" s="645"/>
      <c r="H31" s="645"/>
      <c r="I31" s="645"/>
      <c r="J31" s="774"/>
      <c r="K31" s="888"/>
      <c r="L31" s="888"/>
      <c r="M31" s="888"/>
      <c r="N31" s="888"/>
      <c r="O31" s="645"/>
      <c r="P31" s="645"/>
      <c r="Q31" s="645"/>
      <c r="R31" s="646"/>
    </row>
    <row r="32" spans="2:19" s="638" customFormat="1" ht="30" customHeight="1">
      <c r="B32" s="885"/>
      <c r="C32" s="886"/>
      <c r="D32" s="886"/>
      <c r="E32" s="887"/>
      <c r="F32" s="645"/>
      <c r="G32" s="645"/>
      <c r="H32" s="645"/>
      <c r="I32" s="645"/>
      <c r="J32" s="774"/>
      <c r="K32" s="888"/>
      <c r="L32" s="888"/>
      <c r="M32" s="888"/>
      <c r="N32" s="888"/>
      <c r="O32" s="645"/>
      <c r="P32" s="645"/>
      <c r="Q32" s="645"/>
      <c r="R32" s="646"/>
    </row>
    <row r="33" spans="2:18" s="638" customFormat="1" ht="30" customHeight="1">
      <c r="B33" s="885"/>
      <c r="C33" s="886"/>
      <c r="D33" s="886"/>
      <c r="E33" s="887"/>
      <c r="F33" s="645"/>
      <c r="G33" s="645"/>
      <c r="H33" s="645"/>
      <c r="I33" s="645"/>
      <c r="J33" s="774"/>
      <c r="K33" s="888"/>
      <c r="L33" s="888"/>
      <c r="M33" s="888"/>
      <c r="N33" s="888"/>
      <c r="O33" s="645"/>
      <c r="P33" s="645"/>
      <c r="Q33" s="645"/>
      <c r="R33" s="646"/>
    </row>
    <row r="34" spans="2:18" s="638" customFormat="1" ht="30" customHeight="1">
      <c r="B34" s="885"/>
      <c r="C34" s="886"/>
      <c r="D34" s="886"/>
      <c r="E34" s="887"/>
      <c r="F34" s="645"/>
      <c r="G34" s="645"/>
      <c r="H34" s="645"/>
      <c r="I34" s="645"/>
      <c r="J34" s="774"/>
      <c r="K34" s="888"/>
      <c r="L34" s="888"/>
      <c r="M34" s="888"/>
      <c r="N34" s="888"/>
      <c r="O34" s="645"/>
      <c r="P34" s="645"/>
      <c r="Q34" s="645"/>
      <c r="R34" s="646"/>
    </row>
    <row r="35" spans="2:18" s="638" customFormat="1" ht="30" customHeight="1">
      <c r="B35" s="885"/>
      <c r="C35" s="886"/>
      <c r="D35" s="886"/>
      <c r="E35" s="887"/>
      <c r="F35" s="645"/>
      <c r="G35" s="645"/>
      <c r="H35" s="645"/>
      <c r="I35" s="645"/>
      <c r="J35" s="774"/>
      <c r="K35" s="888"/>
      <c r="L35" s="888"/>
      <c r="M35" s="888"/>
      <c r="N35" s="888"/>
      <c r="O35" s="645"/>
      <c r="P35" s="645"/>
      <c r="Q35" s="645"/>
      <c r="R35" s="646"/>
    </row>
    <row r="36" spans="2:18" s="638" customFormat="1" ht="30" customHeight="1">
      <c r="B36" s="885"/>
      <c r="C36" s="886"/>
      <c r="D36" s="886"/>
      <c r="E36" s="887"/>
      <c r="F36" s="645"/>
      <c r="G36" s="645"/>
      <c r="H36" s="645"/>
      <c r="I36" s="645"/>
      <c r="J36" s="774"/>
      <c r="K36" s="888"/>
      <c r="L36" s="888"/>
      <c r="M36" s="888"/>
      <c r="N36" s="888"/>
      <c r="O36" s="645"/>
      <c r="P36" s="645"/>
      <c r="Q36" s="645"/>
      <c r="R36" s="646"/>
    </row>
    <row r="37" spans="2:18" s="638" customFormat="1" ht="30" customHeight="1">
      <c r="B37" s="885"/>
      <c r="C37" s="886"/>
      <c r="D37" s="886"/>
      <c r="E37" s="887"/>
      <c r="F37" s="645"/>
      <c r="G37" s="645"/>
      <c r="H37" s="645"/>
      <c r="I37" s="645"/>
      <c r="J37" s="774"/>
      <c r="K37" s="888"/>
      <c r="L37" s="888"/>
      <c r="M37" s="888"/>
      <c r="N37" s="888"/>
      <c r="O37" s="645"/>
      <c r="P37" s="645"/>
      <c r="Q37" s="645"/>
      <c r="R37" s="646"/>
    </row>
    <row r="38" spans="2:18" s="638" customFormat="1" ht="11.25" customHeight="1">
      <c r="B38" s="641"/>
      <c r="R38" s="642"/>
    </row>
    <row r="39" spans="2:18" s="638" customFormat="1" ht="30" customHeight="1">
      <c r="B39" s="898" t="s">
        <v>455</v>
      </c>
      <c r="C39" s="899"/>
      <c r="D39" s="899"/>
      <c r="E39" s="899"/>
      <c r="F39" s="899"/>
      <c r="G39" s="899"/>
      <c r="H39" s="899"/>
      <c r="I39" s="899"/>
      <c r="J39" s="899"/>
      <c r="K39" s="899"/>
      <c r="L39" s="899"/>
      <c r="M39" s="899"/>
      <c r="N39" s="899"/>
      <c r="O39" s="899"/>
      <c r="P39" s="899"/>
      <c r="Q39" s="899"/>
      <c r="R39" s="900"/>
    </row>
    <row r="40" spans="2:18" s="638" customFormat="1" ht="30" customHeight="1">
      <c r="B40" s="901" t="s">
        <v>87</v>
      </c>
      <c r="C40" s="902"/>
      <c r="D40" s="902"/>
      <c r="E40" s="902"/>
      <c r="F40" s="770" t="s">
        <v>456</v>
      </c>
      <c r="G40" s="770" t="s">
        <v>457</v>
      </c>
      <c r="H40" s="902" t="s">
        <v>87</v>
      </c>
      <c r="I40" s="902"/>
      <c r="J40" s="902"/>
      <c r="K40" s="770" t="s">
        <v>456</v>
      </c>
      <c r="L40" s="770" t="s">
        <v>457</v>
      </c>
      <c r="M40" s="902" t="s">
        <v>87</v>
      </c>
      <c r="N40" s="902"/>
      <c r="O40" s="902"/>
      <c r="P40" s="902"/>
      <c r="Q40" s="770" t="s">
        <v>456</v>
      </c>
      <c r="R40" s="775" t="s">
        <v>457</v>
      </c>
    </row>
    <row r="41" spans="2:18" s="638" customFormat="1" ht="30" customHeight="1">
      <c r="B41" s="903"/>
      <c r="C41" s="904"/>
      <c r="D41" s="904"/>
      <c r="E41" s="904"/>
      <c r="F41" s="748"/>
      <c r="G41" s="748"/>
      <c r="H41" s="905"/>
      <c r="I41" s="905"/>
      <c r="J41" s="905"/>
      <c r="K41" s="748"/>
      <c r="L41" s="748"/>
      <c r="M41" s="905"/>
      <c r="N41" s="905"/>
      <c r="O41" s="905"/>
      <c r="P41" s="905"/>
      <c r="Q41" s="748"/>
      <c r="R41" s="643"/>
    </row>
    <row r="42" spans="2:18" s="638" customFormat="1" ht="30" customHeight="1">
      <c r="B42" s="903"/>
      <c r="C42" s="904"/>
      <c r="D42" s="904"/>
      <c r="E42" s="904"/>
      <c r="F42" s="748"/>
      <c r="G42" s="748"/>
      <c r="H42" s="905"/>
      <c r="I42" s="905"/>
      <c r="J42" s="905"/>
      <c r="K42" s="748"/>
      <c r="L42" s="748"/>
      <c r="M42" s="905"/>
      <c r="N42" s="905"/>
      <c r="O42" s="905"/>
      <c r="P42" s="905"/>
      <c r="Q42" s="748"/>
      <c r="R42" s="643"/>
    </row>
    <row r="43" spans="2:18" s="638" customFormat="1" ht="30" customHeight="1">
      <c r="B43" s="903"/>
      <c r="C43" s="904"/>
      <c r="D43" s="904"/>
      <c r="E43" s="904"/>
      <c r="F43" s="748"/>
      <c r="G43" s="748"/>
      <c r="H43" s="905"/>
      <c r="I43" s="905"/>
      <c r="J43" s="905"/>
      <c r="K43" s="748"/>
      <c r="L43" s="748"/>
      <c r="M43" s="905"/>
      <c r="N43" s="905"/>
      <c r="O43" s="905"/>
      <c r="P43" s="905"/>
      <c r="Q43" s="748"/>
      <c r="R43" s="643"/>
    </row>
    <row r="44" spans="2:18" s="638" customFormat="1" ht="30" customHeight="1">
      <c r="B44" s="903"/>
      <c r="C44" s="904"/>
      <c r="D44" s="904"/>
      <c r="E44" s="904"/>
      <c r="F44" s="748"/>
      <c r="G44" s="748"/>
      <c r="H44" s="905"/>
      <c r="I44" s="905"/>
      <c r="J44" s="905"/>
      <c r="K44" s="748"/>
      <c r="L44" s="748"/>
      <c r="M44" s="905"/>
      <c r="N44" s="905"/>
      <c r="O44" s="905"/>
      <c r="P44" s="905"/>
      <c r="Q44" s="748"/>
      <c r="R44" s="643"/>
    </row>
    <row r="45" spans="2:18" s="638" customFormat="1" ht="30" customHeight="1" thickBot="1">
      <c r="B45" s="909"/>
      <c r="C45" s="910"/>
      <c r="D45" s="910"/>
      <c r="E45" s="910"/>
      <c r="F45" s="749"/>
      <c r="G45" s="749"/>
      <c r="H45" s="911"/>
      <c r="I45" s="911"/>
      <c r="J45" s="911"/>
      <c r="K45" s="749"/>
      <c r="L45" s="749"/>
      <c r="M45" s="911"/>
      <c r="N45" s="911"/>
      <c r="O45" s="911"/>
      <c r="P45" s="911"/>
      <c r="Q45" s="749"/>
      <c r="R45" s="644"/>
    </row>
    <row r="46" spans="2:18" s="638" customFormat="1" ht="30" customHeight="1" thickTop="1"/>
    <row r="47" spans="2:18" s="638" customFormat="1" ht="30" customHeight="1">
      <c r="P47" s="906"/>
      <c r="Q47" s="907"/>
      <c r="R47" s="908"/>
    </row>
    <row r="48" spans="2:18" ht="30" customHeight="1"/>
    <row r="49" ht="25" customHeight="1"/>
  </sheetData>
  <sheetProtection password="FB6E" sheet="1" objects="1" scenarios="1"/>
  <mergeCells count="90">
    <mergeCell ref="P47:R47"/>
    <mergeCell ref="B44:E44"/>
    <mergeCell ref="H44:J44"/>
    <mergeCell ref="M44:P44"/>
    <mergeCell ref="B45:E45"/>
    <mergeCell ref="H45:J45"/>
    <mergeCell ref="M45:P45"/>
    <mergeCell ref="B42:E42"/>
    <mergeCell ref="H42:J42"/>
    <mergeCell ref="M42:P42"/>
    <mergeCell ref="B43:E43"/>
    <mergeCell ref="H43:J43"/>
    <mergeCell ref="M43:P43"/>
    <mergeCell ref="B39:R39"/>
    <mergeCell ref="B40:E40"/>
    <mergeCell ref="H40:J40"/>
    <mergeCell ref="M40:P40"/>
    <mergeCell ref="B41:E41"/>
    <mergeCell ref="H41:J41"/>
    <mergeCell ref="M41:P41"/>
    <mergeCell ref="B35:E35"/>
    <mergeCell ref="K35:N35"/>
    <mergeCell ref="B36:E36"/>
    <mergeCell ref="K36:N36"/>
    <mergeCell ref="B37:E37"/>
    <mergeCell ref="K37:N37"/>
    <mergeCell ref="B32:E32"/>
    <mergeCell ref="K32:N32"/>
    <mergeCell ref="B33:E33"/>
    <mergeCell ref="K33:N33"/>
    <mergeCell ref="B34:E34"/>
    <mergeCell ref="K34:N34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21:E21"/>
    <mergeCell ref="K21:N21"/>
    <mergeCell ref="B22:E22"/>
    <mergeCell ref="K22:N22"/>
    <mergeCell ref="B23:E23"/>
    <mergeCell ref="K23:N23"/>
    <mergeCell ref="B18:E18"/>
    <mergeCell ref="K18:N18"/>
    <mergeCell ref="B19:E19"/>
    <mergeCell ref="K19:N19"/>
    <mergeCell ref="B20:E20"/>
    <mergeCell ref="K20:N20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0:D10"/>
    <mergeCell ref="E10:R10"/>
    <mergeCell ref="B11:D11"/>
    <mergeCell ref="E11:I11"/>
    <mergeCell ref="J11:L11"/>
    <mergeCell ref="M11:R11"/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tabSelected="1" view="pageBreakPreview" topLeftCell="A34" zoomScale="85" zoomScaleNormal="80" zoomScaleSheetLayoutView="85" workbookViewId="0">
      <selection activeCell="D61" sqref="D61"/>
    </sheetView>
  </sheetViews>
  <sheetFormatPr defaultColWidth="9.1796875" defaultRowHeight="12.5"/>
  <cols>
    <col min="1" max="1" width="2.17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30" s="4" customFormat="1" ht="13" thickBot="1">
      <c r="O1" s="144"/>
      <c r="P1" s="144"/>
      <c r="Q1" s="144"/>
      <c r="R1" s="144"/>
    </row>
    <row r="2" spans="1:30" s="4" customFormat="1" ht="20.5" thickTop="1">
      <c r="A2" s="10"/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>
      <c r="A3" s="10"/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>
      <c r="A4" s="10"/>
      <c r="B4" s="11"/>
      <c r="C4" s="373"/>
      <c r="D4" s="7"/>
      <c r="E4" s="832" t="s">
        <v>420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>
        <v>2</v>
      </c>
      <c r="S4" s="80"/>
      <c r="T4" s="80"/>
      <c r="U4" s="912" t="s">
        <v>616</v>
      </c>
      <c r="V4" s="912"/>
      <c r="W4" s="912"/>
      <c r="X4" s="912"/>
      <c r="Y4" s="912"/>
      <c r="Z4" s="912"/>
      <c r="AA4" s="912"/>
      <c r="AB4" s="912"/>
      <c r="AC4" s="912"/>
      <c r="AD4" s="912"/>
    </row>
    <row r="5" spans="1:30" s="4" customFormat="1" ht="17.25" customHeight="1" thickTop="1" thickBot="1">
      <c r="A5" s="10"/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912"/>
      <c r="V5" s="912"/>
      <c r="W5" s="912"/>
      <c r="X5" s="912"/>
      <c r="Y5" s="912"/>
      <c r="Z5" s="912"/>
      <c r="AA5" s="912"/>
      <c r="AB5" s="912"/>
      <c r="AC5" s="912"/>
      <c r="AD5" s="912"/>
    </row>
    <row r="6" spans="1:30" s="4" customFormat="1" ht="17.25" customHeight="1" thickTop="1" thickBot="1">
      <c r="A6" s="10"/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912"/>
      <c r="V6" s="912"/>
      <c r="W6" s="912"/>
      <c r="X6" s="912"/>
      <c r="Y6" s="912"/>
      <c r="Z6" s="912"/>
      <c r="AA6" s="912"/>
      <c r="AB6" s="912"/>
      <c r="AC6" s="912"/>
      <c r="AD6" s="912"/>
    </row>
    <row r="7" spans="1:30" s="4" customFormat="1" ht="17.25" customHeight="1" thickTop="1" thickBot="1">
      <c r="A7" s="10"/>
      <c r="B7" s="603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820"/>
      <c r="H7" s="820"/>
      <c r="I7" s="820"/>
      <c r="J7" s="820"/>
      <c r="K7" s="820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913" t="s">
        <v>622</v>
      </c>
      <c r="V7" s="913"/>
      <c r="W7" s="913"/>
      <c r="X7" s="913"/>
      <c r="Y7" s="913"/>
      <c r="Z7" s="913"/>
      <c r="AA7" s="913"/>
      <c r="AB7" s="913"/>
      <c r="AC7" s="913"/>
      <c r="AD7" s="913"/>
    </row>
    <row r="8" spans="1:30" s="4" customFormat="1" ht="9.75" customHeight="1" thickTop="1" thickBot="1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913"/>
      <c r="V8" s="913"/>
      <c r="W8" s="913"/>
      <c r="X8" s="913"/>
      <c r="Y8" s="913"/>
      <c r="Z8" s="913"/>
      <c r="AA8" s="913"/>
      <c r="AB8" s="913"/>
      <c r="AC8" s="913"/>
      <c r="AD8" s="913"/>
    </row>
    <row r="9" spans="1:30" ht="21.75" customHeight="1" thickTop="1" thickBot="1">
      <c r="B9" s="1037" t="s">
        <v>169</v>
      </c>
      <c r="C9" s="1038"/>
      <c r="D9" s="1039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913"/>
      <c r="V9" s="913"/>
      <c r="W9" s="913"/>
      <c r="X9" s="913"/>
      <c r="Y9" s="913"/>
      <c r="Z9" s="913"/>
      <c r="AA9" s="913"/>
      <c r="AB9" s="913"/>
      <c r="AC9" s="913"/>
      <c r="AD9" s="913"/>
    </row>
    <row r="10" spans="1:30" ht="21" customHeight="1" thickTop="1" thickBot="1">
      <c r="B10" s="987" t="s">
        <v>149</v>
      </c>
      <c r="C10" s="988"/>
      <c r="D10" s="985" t="s">
        <v>636</v>
      </c>
      <c r="E10" s="985"/>
      <c r="F10" s="400"/>
      <c r="G10" s="1047" t="s">
        <v>416</v>
      </c>
      <c r="H10" s="1047"/>
      <c r="I10" s="1047"/>
      <c r="J10" s="1047"/>
      <c r="K10" s="1036">
        <v>18.89</v>
      </c>
      <c r="L10" s="1036"/>
      <c r="N10" s="992" t="s">
        <v>167</v>
      </c>
      <c r="O10" s="988"/>
      <c r="P10" s="1031">
        <v>707</v>
      </c>
      <c r="Q10" s="1031"/>
      <c r="R10" s="1032"/>
      <c r="U10" s="913"/>
      <c r="V10" s="913"/>
      <c r="W10" s="913"/>
      <c r="X10" s="913"/>
      <c r="Y10" s="913"/>
      <c r="Z10" s="913"/>
      <c r="AA10" s="913"/>
      <c r="AB10" s="913"/>
      <c r="AC10" s="913"/>
      <c r="AD10" s="913"/>
    </row>
    <row r="11" spans="1:30" ht="21" thickTop="1" thickBot="1">
      <c r="B11" s="987" t="s">
        <v>165</v>
      </c>
      <c r="C11" s="988"/>
      <c r="D11" s="985" t="s">
        <v>637</v>
      </c>
      <c r="E11" s="985"/>
      <c r="F11" s="400"/>
      <c r="G11" s="1047" t="s">
        <v>417</v>
      </c>
      <c r="H11" s="1047"/>
      <c r="I11" s="1047"/>
      <c r="J11" s="1047"/>
      <c r="K11" s="1036">
        <v>2.1000000000000001E-2</v>
      </c>
      <c r="L11" s="1036"/>
      <c r="N11" s="992" t="s">
        <v>168</v>
      </c>
      <c r="O11" s="988"/>
      <c r="P11" s="1031">
        <v>740</v>
      </c>
      <c r="Q11" s="1031"/>
      <c r="R11" s="1032"/>
      <c r="U11" s="913"/>
      <c r="V11" s="913"/>
      <c r="W11" s="913"/>
      <c r="X11" s="913"/>
      <c r="Y11" s="913"/>
      <c r="Z11" s="913"/>
      <c r="AA11" s="913"/>
      <c r="AB11" s="913"/>
      <c r="AC11" s="913"/>
      <c r="AD11" s="913"/>
    </row>
    <row r="12" spans="1:30" ht="21" thickTop="1" thickBot="1">
      <c r="B12" s="987" t="s">
        <v>86</v>
      </c>
      <c r="C12" s="988"/>
      <c r="D12" s="986" t="str">
        <f>'رو جلد'!F26</f>
        <v>توسعه راههای پارس</v>
      </c>
      <c r="E12" s="986"/>
      <c r="F12" s="400"/>
      <c r="G12" s="1048"/>
      <c r="H12" s="1048"/>
      <c r="I12" s="1048"/>
      <c r="J12" s="1048"/>
      <c r="K12" s="1078"/>
      <c r="L12" s="1078"/>
      <c r="N12" s="1033" t="s">
        <v>619</v>
      </c>
      <c r="O12" s="1034"/>
      <c r="P12" s="1031">
        <f>P11-P10</f>
        <v>33</v>
      </c>
      <c r="Q12" s="1031"/>
      <c r="R12" s="1032"/>
      <c r="U12" s="913"/>
      <c r="V12" s="913"/>
      <c r="W12" s="913"/>
      <c r="X12" s="913"/>
      <c r="Y12" s="913"/>
      <c r="Z12" s="913"/>
      <c r="AA12" s="913"/>
      <c r="AB12" s="913"/>
      <c r="AC12" s="913"/>
      <c r="AD12" s="913"/>
    </row>
    <row r="13" spans="1:30" ht="21" thickTop="1" thickBot="1">
      <c r="B13" s="987" t="s">
        <v>316</v>
      </c>
      <c r="C13" s="988"/>
      <c r="D13" s="986" t="str">
        <f>'رو جلد'!G25</f>
        <v>رهاب</v>
      </c>
      <c r="E13" s="986"/>
      <c r="F13" s="400"/>
      <c r="G13" s="1047" t="s">
        <v>418</v>
      </c>
      <c r="H13" s="1047"/>
      <c r="I13" s="1047"/>
      <c r="J13" s="1047"/>
      <c r="K13" s="1036">
        <v>0</v>
      </c>
      <c r="L13" s="1036"/>
      <c r="N13" s="992" t="s">
        <v>166</v>
      </c>
      <c r="O13" s="988"/>
      <c r="P13" s="1031">
        <v>7</v>
      </c>
      <c r="Q13" s="1031"/>
      <c r="R13" s="1032"/>
      <c r="U13" s="913"/>
      <c r="V13" s="913"/>
      <c r="W13" s="913"/>
      <c r="X13" s="913"/>
      <c r="Y13" s="913"/>
      <c r="Z13" s="913"/>
      <c r="AA13" s="913"/>
      <c r="AB13" s="913"/>
      <c r="AC13" s="913"/>
      <c r="AD13" s="913"/>
    </row>
    <row r="14" spans="1:30" ht="21.5" thickTop="1" thickBot="1">
      <c r="B14" s="987" t="s">
        <v>150</v>
      </c>
      <c r="C14" s="988"/>
      <c r="D14" s="985" t="s">
        <v>634</v>
      </c>
      <c r="E14" s="985"/>
      <c r="F14" s="174"/>
      <c r="G14" s="169"/>
      <c r="H14" s="169"/>
      <c r="I14" s="169"/>
      <c r="J14" s="170"/>
      <c r="K14" s="171"/>
      <c r="N14" s="933" t="s">
        <v>621</v>
      </c>
      <c r="O14" s="934"/>
      <c r="P14" s="935"/>
      <c r="Q14" s="938"/>
      <c r="R14" s="937"/>
      <c r="U14" s="913"/>
      <c r="V14" s="913"/>
      <c r="W14" s="913"/>
      <c r="X14" s="913"/>
      <c r="Y14" s="913"/>
      <c r="Z14" s="913"/>
      <c r="AA14" s="913"/>
      <c r="AB14" s="913"/>
      <c r="AC14" s="913"/>
      <c r="AD14" s="913"/>
    </row>
    <row r="15" spans="1:30" ht="26.25" customHeight="1" thickTop="1" thickBot="1">
      <c r="B15" s="1040" t="s">
        <v>162</v>
      </c>
      <c r="C15" s="1041"/>
      <c r="D15" s="1041"/>
      <c r="F15" s="650" t="s">
        <v>163</v>
      </c>
      <c r="H15" s="628" t="s">
        <v>644</v>
      </c>
      <c r="I15" s="172"/>
      <c r="J15" s="1077" t="s">
        <v>164</v>
      </c>
      <c r="K15" s="1077"/>
      <c r="L15" s="628"/>
      <c r="N15" s="933" t="s">
        <v>620</v>
      </c>
      <c r="O15" s="934"/>
      <c r="P15" s="935"/>
      <c r="Q15" s="936"/>
      <c r="R15" s="937"/>
      <c r="S15" s="174"/>
      <c r="U15" s="913"/>
      <c r="V15" s="913"/>
      <c r="W15" s="913"/>
      <c r="X15" s="913"/>
      <c r="Y15" s="913"/>
      <c r="Z15" s="913"/>
      <c r="AA15" s="913"/>
      <c r="AB15" s="913"/>
      <c r="AC15" s="913"/>
      <c r="AD15" s="913"/>
    </row>
    <row r="16" spans="1:30" ht="6" customHeight="1" thickTop="1" thickBot="1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913"/>
      <c r="V16" s="913"/>
      <c r="W16" s="913"/>
      <c r="X16" s="913"/>
      <c r="Y16" s="913"/>
      <c r="Z16" s="913"/>
      <c r="AA16" s="913"/>
      <c r="AB16" s="913"/>
      <c r="AC16" s="913"/>
      <c r="AD16" s="913"/>
    </row>
    <row r="17" spans="2:30" ht="21" thickTop="1" thickBot="1">
      <c r="B17" s="987" t="s">
        <v>421</v>
      </c>
      <c r="C17" s="993"/>
      <c r="D17" s="995" t="s">
        <v>717</v>
      </c>
      <c r="E17" s="997"/>
      <c r="F17" s="982" t="s">
        <v>217</v>
      </c>
      <c r="G17" s="983"/>
      <c r="H17" s="983"/>
      <c r="I17" s="983"/>
      <c r="J17" s="984"/>
      <c r="K17" s="995" t="s">
        <v>718</v>
      </c>
      <c r="L17" s="996"/>
      <c r="M17" s="997"/>
      <c r="N17" s="992" t="s">
        <v>151</v>
      </c>
      <c r="O17" s="993"/>
      <c r="P17" s="988"/>
      <c r="Q17" s="995"/>
      <c r="R17" s="937"/>
      <c r="S17" s="172"/>
      <c r="U17" s="913"/>
      <c r="V17" s="913"/>
      <c r="W17" s="913"/>
      <c r="X17" s="913"/>
      <c r="Y17" s="913"/>
      <c r="Z17" s="913"/>
      <c r="AA17" s="913"/>
      <c r="AB17" s="913"/>
      <c r="AC17" s="913"/>
      <c r="AD17" s="913"/>
    </row>
    <row r="18" spans="2:30" ht="5.25" customHeight="1" thickTop="1" thickBot="1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913"/>
      <c r="V18" s="913"/>
      <c r="W18" s="913"/>
      <c r="X18" s="913"/>
      <c r="Y18" s="913"/>
      <c r="Z18" s="913"/>
      <c r="AA18" s="913"/>
      <c r="AB18" s="913"/>
      <c r="AC18" s="913"/>
      <c r="AD18" s="913"/>
    </row>
    <row r="19" spans="2:30" ht="38.25" customHeight="1" thickTop="1" thickBot="1">
      <c r="B19" s="1042"/>
      <c r="C19" s="1043"/>
      <c r="D19" s="914" t="s">
        <v>617</v>
      </c>
      <c r="E19" s="919"/>
      <c r="F19" s="914" t="s">
        <v>618</v>
      </c>
      <c r="G19" s="919"/>
      <c r="H19" s="914" t="s">
        <v>349</v>
      </c>
      <c r="I19" s="915"/>
      <c r="J19" s="919"/>
      <c r="K19" s="627" t="s">
        <v>419</v>
      </c>
      <c r="L19" s="914" t="s">
        <v>152</v>
      </c>
      <c r="M19" s="919"/>
      <c r="N19" s="914" t="s">
        <v>350</v>
      </c>
      <c r="O19" s="919"/>
      <c r="P19" s="914" t="s">
        <v>360</v>
      </c>
      <c r="Q19" s="915"/>
      <c r="R19" s="916"/>
      <c r="S19" s="172"/>
      <c r="U19" s="913"/>
      <c r="V19" s="913"/>
      <c r="W19" s="913"/>
      <c r="X19" s="913"/>
      <c r="Y19" s="913"/>
      <c r="Z19" s="913"/>
      <c r="AA19" s="913"/>
      <c r="AB19" s="913"/>
      <c r="AC19" s="913"/>
      <c r="AD19" s="913"/>
    </row>
    <row r="20" spans="2:30" ht="25" customHeight="1" thickTop="1" thickBot="1">
      <c r="B20" s="1062" t="s">
        <v>153</v>
      </c>
      <c r="C20" s="1063"/>
      <c r="D20" s="920" t="s">
        <v>720</v>
      </c>
      <c r="E20" s="920"/>
      <c r="F20" s="920" t="s">
        <v>719</v>
      </c>
      <c r="G20" s="920"/>
      <c r="H20" s="932">
        <v>10165454910478</v>
      </c>
      <c r="I20" s="932"/>
      <c r="J20" s="932"/>
      <c r="K20" s="714">
        <v>24</v>
      </c>
      <c r="L20" s="920">
        <v>1401</v>
      </c>
      <c r="M20" s="920"/>
      <c r="N20" s="920" t="s">
        <v>649</v>
      </c>
      <c r="O20" s="920"/>
      <c r="P20" s="917">
        <v>390979035018</v>
      </c>
      <c r="Q20" s="917"/>
      <c r="R20" s="918"/>
      <c r="U20" s="913"/>
      <c r="V20" s="913"/>
      <c r="W20" s="913"/>
      <c r="X20" s="913"/>
      <c r="Y20" s="913"/>
      <c r="Z20" s="913"/>
      <c r="AA20" s="913"/>
      <c r="AB20" s="913"/>
      <c r="AC20" s="913"/>
      <c r="AD20" s="913"/>
    </row>
    <row r="21" spans="2:30" ht="25" customHeight="1" thickTop="1" thickBot="1">
      <c r="B21" s="1060" t="s">
        <v>154</v>
      </c>
      <c r="C21" s="1061"/>
      <c r="D21" s="920"/>
      <c r="E21" s="920"/>
      <c r="F21" s="920"/>
      <c r="G21" s="920"/>
      <c r="H21" s="932"/>
      <c r="I21" s="932"/>
      <c r="J21" s="932"/>
      <c r="K21" s="714"/>
      <c r="L21" s="920"/>
      <c r="M21" s="920"/>
      <c r="N21" s="920"/>
      <c r="O21" s="920"/>
      <c r="P21" s="917"/>
      <c r="Q21" s="917"/>
      <c r="R21" s="918"/>
      <c r="U21" s="913"/>
      <c r="V21" s="913"/>
      <c r="W21" s="913"/>
      <c r="X21" s="913"/>
      <c r="Y21" s="913"/>
      <c r="Z21" s="913"/>
      <c r="AA21" s="913"/>
      <c r="AB21" s="913"/>
      <c r="AC21" s="913"/>
      <c r="AD21" s="913"/>
    </row>
    <row r="22" spans="2:30" ht="6.75" customHeight="1" thickTop="1" thickBot="1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913"/>
      <c r="V22" s="913"/>
      <c r="W22" s="913"/>
      <c r="X22" s="913"/>
      <c r="Y22" s="913"/>
      <c r="Z22" s="913"/>
      <c r="AA22" s="913"/>
      <c r="AB22" s="913"/>
      <c r="AC22" s="913"/>
      <c r="AD22" s="913"/>
    </row>
    <row r="23" spans="2:30" ht="22.5" customHeight="1" thickTop="1" thickBot="1">
      <c r="B23" s="1042"/>
      <c r="C23" s="1043"/>
      <c r="D23" s="992" t="s">
        <v>351</v>
      </c>
      <c r="E23" s="993"/>
      <c r="F23" s="988"/>
      <c r="G23" s="991" t="s">
        <v>318</v>
      </c>
      <c r="H23" s="991"/>
      <c r="I23" s="991"/>
      <c r="J23" s="1064" t="s">
        <v>319</v>
      </c>
      <c r="K23" s="991"/>
      <c r="L23" s="1065"/>
      <c r="M23" s="991" t="s">
        <v>320</v>
      </c>
      <c r="N23" s="991"/>
      <c r="O23" s="991"/>
      <c r="P23" s="992" t="s">
        <v>352</v>
      </c>
      <c r="Q23" s="993"/>
      <c r="R23" s="994"/>
      <c r="U23" s="913"/>
      <c r="V23" s="913"/>
      <c r="W23" s="913"/>
      <c r="X23" s="913"/>
      <c r="Y23" s="913"/>
      <c r="Z23" s="913"/>
      <c r="AA23" s="913"/>
      <c r="AB23" s="913"/>
      <c r="AC23" s="913"/>
      <c r="AD23" s="913"/>
    </row>
    <row r="24" spans="2:30" ht="20.25" customHeight="1" thickTop="1" thickBot="1">
      <c r="B24" s="987" t="s">
        <v>317</v>
      </c>
      <c r="C24" s="988"/>
      <c r="D24" s="995">
        <v>1.8052999999999999</v>
      </c>
      <c r="E24" s="996"/>
      <c r="F24" s="997"/>
      <c r="G24" s="996">
        <v>1.3</v>
      </c>
      <c r="H24" s="996"/>
      <c r="I24" s="997"/>
      <c r="J24" s="998">
        <v>1.1499999999999999</v>
      </c>
      <c r="K24" s="998"/>
      <c r="L24" s="999"/>
      <c r="M24" s="998"/>
      <c r="N24" s="998"/>
      <c r="O24" s="998"/>
      <c r="P24" s="995"/>
      <c r="Q24" s="996"/>
      <c r="R24" s="937"/>
      <c r="U24" s="913"/>
      <c r="V24" s="913"/>
      <c r="W24" s="913"/>
      <c r="X24" s="913"/>
      <c r="Y24" s="913"/>
      <c r="Z24" s="913"/>
      <c r="AA24" s="913"/>
      <c r="AB24" s="913"/>
      <c r="AC24" s="913"/>
      <c r="AD24" s="913"/>
    </row>
    <row r="25" spans="2:30" ht="29.25" customHeight="1" thickTop="1" thickBot="1">
      <c r="B25" s="1049" t="s">
        <v>239</v>
      </c>
      <c r="C25" s="1050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913"/>
      <c r="V25" s="913"/>
      <c r="W25" s="913"/>
      <c r="X25" s="913"/>
      <c r="Y25" s="913"/>
      <c r="Z25" s="913"/>
      <c r="AA25" s="913"/>
      <c r="AB25" s="913"/>
      <c r="AC25" s="913"/>
      <c r="AD25" s="913"/>
    </row>
    <row r="26" spans="2:30" s="596" customFormat="1" ht="39" customHeight="1" thickTop="1" thickBot="1">
      <c r="B26" s="665" t="s">
        <v>155</v>
      </c>
      <c r="C26" s="592"/>
      <c r="D26" s="930" t="s">
        <v>156</v>
      </c>
      <c r="E26" s="931"/>
      <c r="F26" s="930" t="s">
        <v>337</v>
      </c>
      <c r="G26" s="931"/>
      <c r="H26" s="930" t="s">
        <v>303</v>
      </c>
      <c r="I26" s="931"/>
      <c r="J26" s="593"/>
      <c r="K26" s="591" t="s">
        <v>155</v>
      </c>
      <c r="L26" s="592"/>
      <c r="M26" s="930" t="s">
        <v>156</v>
      </c>
      <c r="N26" s="931"/>
      <c r="O26" s="930" t="s">
        <v>337</v>
      </c>
      <c r="P26" s="931"/>
      <c r="Q26" s="930" t="s">
        <v>303</v>
      </c>
      <c r="R26" s="962"/>
      <c r="U26" s="913"/>
      <c r="V26" s="913"/>
      <c r="W26" s="913"/>
      <c r="X26" s="913"/>
      <c r="Y26" s="913"/>
      <c r="Z26" s="913"/>
      <c r="AA26" s="913"/>
      <c r="AB26" s="913"/>
      <c r="AC26" s="913"/>
      <c r="AD26" s="913"/>
    </row>
    <row r="27" spans="2:30" s="594" customFormat="1" ht="25.5" customHeight="1" thickTop="1" thickBot="1">
      <c r="B27" s="941" t="s">
        <v>353</v>
      </c>
      <c r="C27" s="922"/>
      <c r="D27" s="923">
        <v>919106</v>
      </c>
      <c r="E27" s="1029"/>
      <c r="F27" s="944"/>
      <c r="G27" s="945"/>
      <c r="H27" s="944">
        <v>32405</v>
      </c>
      <c r="I27" s="945"/>
      <c r="J27" s="595"/>
      <c r="K27" s="921" t="s">
        <v>338</v>
      </c>
      <c r="L27" s="922"/>
      <c r="M27" s="923">
        <v>9171</v>
      </c>
      <c r="N27" s="924"/>
      <c r="O27" s="925"/>
      <c r="P27" s="924"/>
      <c r="Q27" s="944"/>
      <c r="R27" s="963"/>
      <c r="U27" s="913"/>
      <c r="V27" s="913"/>
      <c r="W27" s="913"/>
      <c r="X27" s="913"/>
      <c r="Y27" s="913"/>
      <c r="Z27" s="913"/>
      <c r="AA27" s="913"/>
      <c r="AB27" s="913"/>
      <c r="AC27" s="913"/>
      <c r="AD27" s="913"/>
    </row>
    <row r="28" spans="2:30" s="594" customFormat="1" ht="25.5" customHeight="1" thickTop="1" thickBot="1">
      <c r="B28" s="941" t="s">
        <v>336</v>
      </c>
      <c r="C28" s="922"/>
      <c r="D28" s="923">
        <v>1607694</v>
      </c>
      <c r="E28" s="1029"/>
      <c r="F28" s="1002"/>
      <c r="G28" s="1003"/>
      <c r="H28" s="926">
        <v>2126</v>
      </c>
      <c r="I28" s="946"/>
      <c r="J28" s="595"/>
      <c r="K28" s="921" t="s">
        <v>340</v>
      </c>
      <c r="L28" s="922"/>
      <c r="M28" s="923">
        <v>36251</v>
      </c>
      <c r="N28" s="924"/>
      <c r="O28" s="925"/>
      <c r="P28" s="924"/>
      <c r="Q28" s="926"/>
      <c r="R28" s="927"/>
      <c r="U28" s="913"/>
      <c r="V28" s="913"/>
      <c r="W28" s="913"/>
      <c r="X28" s="913"/>
      <c r="Y28" s="913"/>
      <c r="Z28" s="913"/>
      <c r="AA28" s="913"/>
      <c r="AB28" s="913"/>
      <c r="AC28" s="913"/>
      <c r="AD28" s="913"/>
    </row>
    <row r="29" spans="2:30" s="594" customFormat="1" ht="25.5" customHeight="1" thickTop="1" thickBot="1">
      <c r="B29" s="941" t="s">
        <v>339</v>
      </c>
      <c r="C29" s="922"/>
      <c r="D29" s="942">
        <v>1726771</v>
      </c>
      <c r="E29" s="943"/>
      <c r="F29" s="925"/>
      <c r="G29" s="1004"/>
      <c r="H29" s="926">
        <v>24256</v>
      </c>
      <c r="I29" s="946"/>
      <c r="J29" s="595"/>
      <c r="K29" s="921" t="s">
        <v>341</v>
      </c>
      <c r="L29" s="922"/>
      <c r="M29" s="923"/>
      <c r="N29" s="924"/>
      <c r="O29" s="925"/>
      <c r="P29" s="924"/>
      <c r="Q29" s="926"/>
      <c r="R29" s="927"/>
      <c r="U29" s="913"/>
      <c r="V29" s="913"/>
      <c r="W29" s="913"/>
      <c r="X29" s="913"/>
      <c r="Y29" s="913"/>
      <c r="Z29" s="913"/>
      <c r="AA29" s="913"/>
      <c r="AB29" s="913"/>
      <c r="AC29" s="913"/>
      <c r="AD29" s="913"/>
    </row>
    <row r="30" spans="2:30" s="594" customFormat="1" ht="25.5" customHeight="1" thickTop="1" thickBot="1">
      <c r="B30" s="941" t="s">
        <v>335</v>
      </c>
      <c r="C30" s="922"/>
      <c r="D30" s="1005">
        <v>81084</v>
      </c>
      <c r="E30" s="1030"/>
      <c r="F30" s="925"/>
      <c r="G30" s="1004"/>
      <c r="H30" s="926"/>
      <c r="I30" s="946"/>
      <c r="J30" s="595"/>
      <c r="K30" s="921" t="s">
        <v>218</v>
      </c>
      <c r="L30" s="922"/>
      <c r="M30" s="923">
        <v>2048536</v>
      </c>
      <c r="N30" s="924"/>
      <c r="O30" s="925"/>
      <c r="P30" s="924"/>
      <c r="Q30" s="926"/>
      <c r="R30" s="927"/>
      <c r="U30" s="913"/>
      <c r="V30" s="913"/>
      <c r="W30" s="913"/>
      <c r="X30" s="913"/>
      <c r="Y30" s="913"/>
      <c r="Z30" s="913"/>
      <c r="AA30" s="913"/>
      <c r="AB30" s="913"/>
      <c r="AC30" s="913"/>
      <c r="AD30" s="913"/>
    </row>
    <row r="31" spans="2:30" s="594" customFormat="1" ht="25.5" customHeight="1" thickTop="1" thickBot="1">
      <c r="B31" s="941" t="s">
        <v>342</v>
      </c>
      <c r="C31" s="922"/>
      <c r="D31" s="942">
        <v>15572</v>
      </c>
      <c r="E31" s="943"/>
      <c r="F31" s="944"/>
      <c r="G31" s="945"/>
      <c r="H31" s="926"/>
      <c r="I31" s="946"/>
      <c r="J31" s="595"/>
      <c r="K31" s="947" t="s">
        <v>219</v>
      </c>
      <c r="L31" s="948"/>
      <c r="M31" s="942">
        <v>180350</v>
      </c>
      <c r="N31" s="949"/>
      <c r="O31" s="944"/>
      <c r="P31" s="949"/>
      <c r="Q31" s="926"/>
      <c r="R31" s="927"/>
      <c r="U31" s="913"/>
      <c r="V31" s="913"/>
      <c r="W31" s="913"/>
      <c r="X31" s="913"/>
      <c r="Y31" s="913"/>
      <c r="Z31" s="913"/>
      <c r="AA31" s="913"/>
      <c r="AB31" s="913"/>
      <c r="AC31" s="913"/>
      <c r="AD31" s="913"/>
    </row>
    <row r="32" spans="2:30" s="594" customFormat="1" ht="25.5" customHeight="1" thickTop="1" thickBot="1">
      <c r="B32" s="941" t="s">
        <v>343</v>
      </c>
      <c r="C32" s="922"/>
      <c r="D32" s="928">
        <v>19489</v>
      </c>
      <c r="E32" s="1035"/>
      <c r="F32" s="1002"/>
      <c r="G32" s="1003"/>
      <c r="H32" s="926"/>
      <c r="I32" s="946"/>
      <c r="J32" s="595"/>
      <c r="K32" s="921" t="s">
        <v>345</v>
      </c>
      <c r="L32" s="922"/>
      <c r="M32" s="928">
        <v>63766</v>
      </c>
      <c r="N32" s="929"/>
      <c r="O32" s="926"/>
      <c r="P32" s="929"/>
      <c r="Q32" s="926"/>
      <c r="R32" s="927"/>
      <c r="U32" s="913"/>
      <c r="V32" s="913"/>
      <c r="W32" s="913"/>
      <c r="X32" s="913"/>
      <c r="Y32" s="913"/>
      <c r="Z32" s="913"/>
      <c r="AA32" s="913"/>
      <c r="AB32" s="913"/>
      <c r="AC32" s="913"/>
      <c r="AD32" s="913"/>
    </row>
    <row r="33" spans="2:18" s="594" customFormat="1" ht="25.5" customHeight="1" thickTop="1">
      <c r="B33" s="941" t="s">
        <v>346</v>
      </c>
      <c r="C33" s="922"/>
      <c r="D33" s="1005">
        <v>45547</v>
      </c>
      <c r="E33" s="1030"/>
      <c r="F33" s="925"/>
      <c r="G33" s="1004"/>
      <c r="H33" s="926"/>
      <c r="I33" s="946"/>
      <c r="J33" s="595"/>
      <c r="K33" s="921" t="s">
        <v>347</v>
      </c>
      <c r="L33" s="922"/>
      <c r="M33" s="1005">
        <v>93822</v>
      </c>
      <c r="N33" s="1006"/>
      <c r="O33" s="1002"/>
      <c r="P33" s="1006"/>
      <c r="Q33" s="926"/>
      <c r="R33" s="927"/>
    </row>
    <row r="34" spans="2:18" s="594" customFormat="1" ht="25.5" customHeight="1">
      <c r="B34" s="941" t="s">
        <v>348</v>
      </c>
      <c r="C34" s="922"/>
      <c r="D34" s="923">
        <v>1279</v>
      </c>
      <c r="E34" s="1029"/>
      <c r="F34" s="925"/>
      <c r="G34" s="1004"/>
      <c r="H34" s="926"/>
      <c r="I34" s="946"/>
      <c r="J34" s="595"/>
      <c r="K34" s="921" t="s">
        <v>344</v>
      </c>
      <c r="L34" s="922"/>
      <c r="M34" s="923">
        <v>22843</v>
      </c>
      <c r="N34" s="924"/>
      <c r="O34" s="925"/>
      <c r="P34" s="924"/>
      <c r="Q34" s="926"/>
      <c r="R34" s="927"/>
    </row>
    <row r="35" spans="2:18" ht="6" customHeight="1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>
      <c r="B36" s="1046" t="s">
        <v>157</v>
      </c>
      <c r="C36" s="1018"/>
      <c r="D36" s="989" t="s">
        <v>323</v>
      </c>
      <c r="E36" s="990"/>
      <c r="F36" s="989" t="s">
        <v>324</v>
      </c>
      <c r="G36" s="990"/>
      <c r="H36" s="954" t="s">
        <v>326</v>
      </c>
      <c r="I36" s="955"/>
      <c r="J36" s="954" t="s">
        <v>328</v>
      </c>
      <c r="K36" s="955"/>
      <c r="L36" s="954" t="s">
        <v>329</v>
      </c>
      <c r="M36" s="955"/>
      <c r="N36" s="954" t="s">
        <v>330</v>
      </c>
      <c r="O36" s="955"/>
      <c r="P36" s="954" t="s">
        <v>334</v>
      </c>
      <c r="Q36" s="955"/>
      <c r="R36" s="668"/>
    </row>
    <row r="37" spans="2:18" ht="33" customHeight="1">
      <c r="B37" s="1046"/>
      <c r="C37" s="1018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5" customHeight="1">
      <c r="B38" s="1045" t="s">
        <v>321</v>
      </c>
      <c r="C38" s="955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5" customHeight="1">
      <c r="B39" s="1046" t="s">
        <v>66</v>
      </c>
      <c r="C39" s="1018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5" customHeight="1">
      <c r="B41" s="950" t="s">
        <v>331</v>
      </c>
      <c r="C41" s="951"/>
      <c r="D41" s="954" t="s">
        <v>33</v>
      </c>
      <c r="E41" s="955"/>
      <c r="F41" s="954" t="s">
        <v>355</v>
      </c>
      <c r="G41" s="955"/>
      <c r="H41" s="954" t="s">
        <v>356</v>
      </c>
      <c r="I41" s="955"/>
      <c r="J41" s="954" t="s">
        <v>332</v>
      </c>
      <c r="K41" s="955"/>
      <c r="L41" s="954" t="s">
        <v>333</v>
      </c>
      <c r="M41" s="955"/>
      <c r="N41" s="954" t="s">
        <v>28</v>
      </c>
      <c r="O41" s="955"/>
      <c r="P41" s="954" t="s">
        <v>357</v>
      </c>
      <c r="Q41" s="958"/>
      <c r="R41" s="959"/>
    </row>
    <row r="42" spans="2:18" s="589" customFormat="1" ht="23.25" customHeight="1">
      <c r="B42" s="952"/>
      <c r="C42" s="953"/>
      <c r="D42" s="956"/>
      <c r="E42" s="957"/>
      <c r="F42" s="956"/>
      <c r="G42" s="957"/>
      <c r="H42" s="956"/>
      <c r="I42" s="957"/>
      <c r="J42" s="956"/>
      <c r="K42" s="957"/>
      <c r="L42" s="956"/>
      <c r="M42" s="957"/>
      <c r="N42" s="956"/>
      <c r="O42" s="957"/>
      <c r="P42" s="956"/>
      <c r="Q42" s="1000"/>
      <c r="R42" s="1001"/>
    </row>
    <row r="43" spans="2:18" s="589" customFormat="1" ht="8.25" customHeight="1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20">
      <c r="B44" s="1045" t="s">
        <v>362</v>
      </c>
      <c r="C44" s="958"/>
      <c r="D44" s="955"/>
      <c r="E44" s="1044">
        <v>15</v>
      </c>
      <c r="F44" s="1044"/>
      <c r="G44" s="934" t="s">
        <v>363</v>
      </c>
      <c r="H44" s="934"/>
      <c r="I44" s="1044"/>
      <c r="J44" s="1044"/>
      <c r="K44" s="993" t="s">
        <v>170</v>
      </c>
      <c r="L44" s="988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1008"/>
      <c r="Q46" s="1008"/>
      <c r="R46" s="1009"/>
    </row>
    <row r="47" spans="2:18" ht="18" customHeight="1">
      <c r="B47" s="1012" t="s">
        <v>309</v>
      </c>
      <c r="C47" s="1013"/>
      <c r="D47" s="1013"/>
      <c r="E47" s="1013"/>
      <c r="F47" s="1013"/>
      <c r="G47" s="1013"/>
      <c r="H47" s="1013"/>
      <c r="I47" s="1014"/>
      <c r="J47" s="1017" t="s">
        <v>306</v>
      </c>
      <c r="K47" s="1013"/>
      <c r="L47" s="1013"/>
      <c r="M47" s="1013"/>
      <c r="N47" s="1013"/>
      <c r="O47" s="1014"/>
      <c r="P47" s="964" t="s">
        <v>311</v>
      </c>
      <c r="Q47" s="965"/>
      <c r="R47" s="966"/>
    </row>
    <row r="48" spans="2:18" ht="16.5" customHeight="1">
      <c r="B48" s="1010" t="s">
        <v>304</v>
      </c>
      <c r="C48" s="1011"/>
      <c r="D48" s="1027" t="s">
        <v>305</v>
      </c>
      <c r="E48" s="1027"/>
      <c r="F48" s="1015" t="s">
        <v>310</v>
      </c>
      <c r="G48" s="1016"/>
      <c r="H48" s="1016"/>
      <c r="I48" s="1028"/>
      <c r="J48" s="585" t="s">
        <v>305</v>
      </c>
      <c r="K48" s="1015" t="s">
        <v>75</v>
      </c>
      <c r="L48" s="1028"/>
      <c r="M48" s="1015" t="s">
        <v>310</v>
      </c>
      <c r="N48" s="1016"/>
      <c r="O48" s="1028"/>
      <c r="P48" s="967"/>
      <c r="Q48" s="968"/>
      <c r="R48" s="969"/>
    </row>
    <row r="49" spans="2:18" ht="21.75" customHeight="1">
      <c r="B49" s="960" t="s">
        <v>724</v>
      </c>
      <c r="C49" s="961"/>
      <c r="D49" s="1076">
        <v>1</v>
      </c>
      <c r="E49" s="1076"/>
      <c r="F49" s="1007">
        <v>76960450664</v>
      </c>
      <c r="G49" s="1068"/>
      <c r="H49" s="1068"/>
      <c r="I49" s="1069"/>
      <c r="J49" s="745"/>
      <c r="K49" s="961"/>
      <c r="L49" s="961"/>
      <c r="M49" s="970"/>
      <c r="N49" s="970"/>
      <c r="O49" s="970"/>
      <c r="P49" s="967"/>
      <c r="Q49" s="968"/>
      <c r="R49" s="969"/>
    </row>
    <row r="50" spans="2:18" ht="18" customHeight="1">
      <c r="B50" s="1012" t="s">
        <v>361</v>
      </c>
      <c r="C50" s="1013"/>
      <c r="D50" s="1013"/>
      <c r="E50" s="1013"/>
      <c r="F50" s="1013"/>
      <c r="G50" s="1013"/>
      <c r="H50" s="1013"/>
      <c r="I50" s="1014"/>
      <c r="J50" s="1017" t="s">
        <v>358</v>
      </c>
      <c r="K50" s="1013"/>
      <c r="L50" s="1013"/>
      <c r="M50" s="1013"/>
      <c r="N50" s="1013"/>
      <c r="O50" s="1013"/>
      <c r="P50" s="939"/>
      <c r="Q50" s="939"/>
      <c r="R50" s="940"/>
    </row>
    <row r="51" spans="2:18" ht="16.5" customHeight="1">
      <c r="B51" s="1010" t="s">
        <v>304</v>
      </c>
      <c r="C51" s="1011"/>
      <c r="D51" s="1015" t="s">
        <v>310</v>
      </c>
      <c r="E51" s="1016"/>
      <c r="F51" s="1016"/>
      <c r="G51" s="1016"/>
      <c r="H51" s="1016"/>
      <c r="I51" s="1028"/>
      <c r="J51" s="1015" t="s">
        <v>75</v>
      </c>
      <c r="K51" s="1016"/>
      <c r="L51" s="1028"/>
      <c r="M51" s="1015" t="s">
        <v>310</v>
      </c>
      <c r="N51" s="1016"/>
      <c r="O51" s="1016"/>
      <c r="P51" s="939"/>
      <c r="Q51" s="939"/>
      <c r="R51" s="940"/>
    </row>
    <row r="52" spans="2:18" ht="23.25" customHeight="1">
      <c r="B52" s="960"/>
      <c r="C52" s="961"/>
      <c r="D52" s="1007"/>
      <c r="E52" s="1068"/>
      <c r="F52" s="1068"/>
      <c r="G52" s="1068"/>
      <c r="H52" s="1068"/>
      <c r="I52" s="1069"/>
      <c r="J52" s="1070"/>
      <c r="K52" s="1071"/>
      <c r="L52" s="1072"/>
      <c r="M52" s="970"/>
      <c r="N52" s="970"/>
      <c r="O52" s="1007"/>
      <c r="P52" s="939"/>
      <c r="Q52" s="939"/>
      <c r="R52" s="940"/>
    </row>
    <row r="53" spans="2:18" ht="29.25" customHeight="1">
      <c r="B53" s="1026" t="s">
        <v>312</v>
      </c>
      <c r="C53" s="1027"/>
      <c r="D53" s="1027"/>
      <c r="E53" s="1023"/>
      <c r="F53" s="1024"/>
      <c r="G53" s="1024"/>
      <c r="H53" s="1024"/>
      <c r="I53" s="1025"/>
      <c r="J53" s="1073" t="s">
        <v>313</v>
      </c>
      <c r="K53" s="1074"/>
      <c r="L53" s="1075"/>
      <c r="M53" s="970"/>
      <c r="N53" s="970"/>
      <c r="O53" s="1007"/>
      <c r="P53" s="939"/>
      <c r="Q53" s="939"/>
      <c r="R53" s="940"/>
    </row>
    <row r="54" spans="2:18" ht="6" customHeight="1">
      <c r="B54" s="663"/>
      <c r="C54" s="1021"/>
      <c r="D54" s="1022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>
      <c r="B55" s="1042"/>
      <c r="C55" s="1067"/>
      <c r="D55" s="1043"/>
      <c r="E55" s="1020" t="s">
        <v>366</v>
      </c>
      <c r="F55" s="1020"/>
      <c r="G55" s="1020"/>
      <c r="H55" s="1020"/>
      <c r="I55" s="1020" t="s">
        <v>364</v>
      </c>
      <c r="J55" s="1020"/>
      <c r="K55" s="1020"/>
      <c r="L55" s="1020" t="s">
        <v>365</v>
      </c>
      <c r="M55" s="1020"/>
      <c r="N55" s="1020"/>
      <c r="O55" s="1018" t="s">
        <v>161</v>
      </c>
      <c r="P55" s="1018"/>
      <c r="Q55" s="1018" t="s">
        <v>147</v>
      </c>
      <c r="R55" s="1019"/>
    </row>
    <row r="56" spans="2:18" ht="18.5">
      <c r="B56" s="1058" t="s">
        <v>314</v>
      </c>
      <c r="C56" s="1059"/>
      <c r="D56" s="1034"/>
      <c r="E56" s="1055"/>
      <c r="F56" s="1055"/>
      <c r="G56" s="1055"/>
      <c r="H56" s="1055"/>
      <c r="I56" s="932"/>
      <c r="J56" s="932"/>
      <c r="K56" s="932"/>
      <c r="L56" s="932"/>
      <c r="M56" s="932"/>
      <c r="N56" s="932"/>
      <c r="O56" s="932"/>
      <c r="P56" s="932"/>
      <c r="Q56" s="1053">
        <f>E56+I56+L56+O56</f>
        <v>0</v>
      </c>
      <c r="R56" s="1054"/>
    </row>
    <row r="57" spans="2:18" ht="18.5">
      <c r="B57" s="1058" t="s">
        <v>315</v>
      </c>
      <c r="C57" s="1059"/>
      <c r="D57" s="1034"/>
      <c r="E57" s="1055"/>
      <c r="F57" s="1055"/>
      <c r="G57" s="1055"/>
      <c r="H57" s="1055"/>
      <c r="I57" s="932"/>
      <c r="J57" s="932"/>
      <c r="K57" s="932"/>
      <c r="L57" s="932"/>
      <c r="M57" s="932"/>
      <c r="N57" s="932"/>
      <c r="O57" s="932"/>
      <c r="P57" s="932"/>
      <c r="Q57" s="1053">
        <f>E57+I57+L57+O57</f>
        <v>0</v>
      </c>
      <c r="R57" s="1054"/>
    </row>
    <row r="58" spans="2:18" ht="9.75" customHeight="1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20">
      <c r="B59" s="1056" t="s">
        <v>359</v>
      </c>
      <c r="C59" s="1057"/>
      <c r="D59" s="1057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008" t="s">
        <v>294</v>
      </c>
      <c r="Q59" s="1008"/>
      <c r="R59" s="1009"/>
    </row>
    <row r="60" spans="2:18" ht="20">
      <c r="B60" s="1066" t="s">
        <v>293</v>
      </c>
      <c r="C60" s="1047"/>
      <c r="D60" s="631">
        <v>3</v>
      </c>
      <c r="E60" s="992" t="s">
        <v>77</v>
      </c>
      <c r="F60" s="993"/>
      <c r="G60" s="993"/>
      <c r="H60" s="988"/>
      <c r="I60" s="631">
        <f>'4'!E11</f>
        <v>2</v>
      </c>
      <c r="J60" s="1047" t="s">
        <v>241</v>
      </c>
      <c r="K60" s="1047"/>
      <c r="L60" s="1047"/>
      <c r="M60" s="631">
        <f>'4'!E34</f>
        <v>55</v>
      </c>
      <c r="N60" s="1047" t="s">
        <v>240</v>
      </c>
      <c r="O60" s="1047"/>
      <c r="P60" s="992"/>
      <c r="Q60" s="1051">
        <f>D60+I60+M60</f>
        <v>60</v>
      </c>
      <c r="R60" s="1052"/>
    </row>
    <row r="61" spans="2:18" ht="10.5" customHeight="1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21" thickBot="1">
      <c r="B62" s="980" t="s">
        <v>308</v>
      </c>
      <c r="C62" s="981"/>
      <c r="D62" s="981"/>
      <c r="E62" s="981"/>
      <c r="F62" s="981"/>
      <c r="G62" s="981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>
      <c r="B63" s="971"/>
      <c r="C63" s="972"/>
      <c r="D63" s="972"/>
      <c r="E63" s="972"/>
      <c r="F63" s="972"/>
      <c r="G63" s="972"/>
      <c r="H63" s="972"/>
      <c r="I63" s="972"/>
      <c r="J63" s="972"/>
      <c r="K63" s="972"/>
      <c r="L63" s="972"/>
      <c r="M63" s="972"/>
      <c r="N63" s="972"/>
      <c r="O63" s="972"/>
      <c r="P63" s="972"/>
      <c r="Q63" s="972"/>
      <c r="R63" s="973"/>
    </row>
    <row r="64" spans="2:18" ht="21" customHeight="1">
      <c r="B64" s="974"/>
      <c r="C64" s="975"/>
      <c r="D64" s="975"/>
      <c r="E64" s="975"/>
      <c r="F64" s="975"/>
      <c r="G64" s="975"/>
      <c r="H64" s="975"/>
      <c r="I64" s="975"/>
      <c r="J64" s="975"/>
      <c r="K64" s="975"/>
      <c r="L64" s="975"/>
      <c r="M64" s="975"/>
      <c r="N64" s="975"/>
      <c r="O64" s="975"/>
      <c r="P64" s="975"/>
      <c r="Q64" s="975"/>
      <c r="R64" s="976"/>
    </row>
    <row r="65" spans="2:18" ht="21" customHeight="1">
      <c r="B65" s="974"/>
      <c r="C65" s="975"/>
      <c r="D65" s="975"/>
      <c r="E65" s="975"/>
      <c r="F65" s="975"/>
      <c r="G65" s="975"/>
      <c r="H65" s="975"/>
      <c r="I65" s="975"/>
      <c r="J65" s="975"/>
      <c r="K65" s="975"/>
      <c r="L65" s="975"/>
      <c r="M65" s="975"/>
      <c r="N65" s="975"/>
      <c r="O65" s="975"/>
      <c r="P65" s="975"/>
      <c r="Q65" s="975"/>
      <c r="R65" s="976"/>
    </row>
    <row r="66" spans="2:18" ht="21" customHeight="1" thickBot="1">
      <c r="B66" s="977"/>
      <c r="C66" s="978"/>
      <c r="D66" s="978"/>
      <c r="E66" s="978"/>
      <c r="F66" s="978"/>
      <c r="G66" s="978"/>
      <c r="H66" s="978"/>
      <c r="I66" s="978"/>
      <c r="J66" s="978"/>
      <c r="K66" s="978"/>
      <c r="L66" s="978"/>
      <c r="M66" s="978"/>
      <c r="N66" s="978"/>
      <c r="O66" s="978"/>
      <c r="P66" s="978"/>
      <c r="Q66" s="978"/>
      <c r="R66" s="979"/>
    </row>
    <row r="67" spans="2:18" ht="21" customHeight="1" thickTop="1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20.5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32" t="s">
        <v>463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49999999999999" customHeight="1" thickTop="1">
      <c r="A9" s="701"/>
      <c r="B9" s="1123" t="s">
        <v>560</v>
      </c>
      <c r="C9" s="1124"/>
      <c r="D9" s="1124"/>
      <c r="E9" s="1124"/>
      <c r="F9" s="1124"/>
      <c r="G9" s="1124"/>
      <c r="H9" s="1124"/>
      <c r="I9" s="1124"/>
      <c r="J9" s="1124"/>
      <c r="K9" s="1124"/>
      <c r="L9" s="1124"/>
      <c r="M9" s="1124"/>
      <c r="N9" s="1124"/>
      <c r="O9" s="688"/>
      <c r="P9" s="688"/>
      <c r="Q9" s="688"/>
      <c r="R9" s="689"/>
    </row>
    <row r="10" spans="1:27" s="686" customFormat="1" ht="20.149999999999999" customHeight="1">
      <c r="A10" s="702"/>
      <c r="B10" s="1120" t="s">
        <v>561</v>
      </c>
      <c r="C10" s="1118"/>
      <c r="D10" s="1118"/>
      <c r="E10" s="1118"/>
      <c r="F10" s="1118" t="s">
        <v>575</v>
      </c>
      <c r="G10" s="1118"/>
      <c r="H10" s="1118"/>
      <c r="I10" s="1092" t="s">
        <v>574</v>
      </c>
      <c r="J10" s="1092"/>
      <c r="K10" s="1092"/>
      <c r="L10" s="1092"/>
      <c r="M10" s="1092"/>
      <c r="N10" s="1092"/>
      <c r="O10" s="1092"/>
      <c r="P10" s="1092"/>
      <c r="Q10" s="1092"/>
      <c r="R10" s="1119"/>
    </row>
    <row r="11" spans="1:27" s="686" customFormat="1" ht="20.149999999999999" customHeight="1">
      <c r="A11" s="702"/>
      <c r="B11" s="1120"/>
      <c r="C11" s="1118"/>
      <c r="D11" s="1118"/>
      <c r="E11" s="1118"/>
      <c r="F11" s="693" t="s">
        <v>556</v>
      </c>
      <c r="G11" s="694" t="s">
        <v>557</v>
      </c>
      <c r="H11" s="694" t="s">
        <v>576</v>
      </c>
      <c r="I11" s="1092" t="s">
        <v>577</v>
      </c>
      <c r="J11" s="1092"/>
      <c r="K11" s="1092" t="s">
        <v>303</v>
      </c>
      <c r="L11" s="1092"/>
      <c r="M11" s="1092" t="s">
        <v>232</v>
      </c>
      <c r="N11" s="1092"/>
      <c r="O11" s="1092" t="s">
        <v>578</v>
      </c>
      <c r="P11" s="1092"/>
      <c r="Q11" s="1092" t="s">
        <v>579</v>
      </c>
      <c r="R11" s="1119"/>
    </row>
    <row r="12" spans="1:27" s="686" customFormat="1" ht="20.149999999999999" customHeight="1">
      <c r="A12" s="702"/>
      <c r="B12" s="1120" t="s">
        <v>562</v>
      </c>
      <c r="C12" s="1118"/>
      <c r="D12" s="1118"/>
      <c r="E12" s="1118"/>
      <c r="F12" s="704"/>
      <c r="G12" s="675"/>
      <c r="H12" s="675"/>
      <c r="I12" s="1079"/>
      <c r="J12" s="1080"/>
      <c r="K12" s="1079"/>
      <c r="L12" s="1080"/>
      <c r="M12" s="1079"/>
      <c r="N12" s="1080"/>
      <c r="O12" s="1079"/>
      <c r="P12" s="1080"/>
      <c r="Q12" s="1079"/>
      <c r="R12" s="1081"/>
    </row>
    <row r="13" spans="1:27" s="686" customFormat="1" ht="20.149999999999999" customHeight="1">
      <c r="A13" s="702"/>
      <c r="B13" s="1120" t="s">
        <v>563</v>
      </c>
      <c r="C13" s="1118"/>
      <c r="D13" s="1118" t="s">
        <v>564</v>
      </c>
      <c r="E13" s="1118"/>
      <c r="F13" s="704"/>
      <c r="G13" s="675"/>
      <c r="H13" s="675"/>
      <c r="I13" s="1079"/>
      <c r="J13" s="1080"/>
      <c r="K13" s="1079"/>
      <c r="L13" s="1080"/>
      <c r="M13" s="1079"/>
      <c r="N13" s="1080"/>
      <c r="O13" s="1079"/>
      <c r="P13" s="1080"/>
      <c r="Q13" s="1079"/>
      <c r="R13" s="1081"/>
    </row>
    <row r="14" spans="1:27" s="686" customFormat="1" ht="20.149999999999999" customHeight="1">
      <c r="A14" s="702"/>
      <c r="B14" s="1120"/>
      <c r="C14" s="1118"/>
      <c r="D14" s="1118" t="s">
        <v>565</v>
      </c>
      <c r="E14" s="1118"/>
      <c r="F14" s="704"/>
      <c r="G14" s="675"/>
      <c r="H14" s="675"/>
      <c r="I14" s="1079"/>
      <c r="J14" s="1080"/>
      <c r="K14" s="1079"/>
      <c r="L14" s="1080"/>
      <c r="M14" s="1079"/>
      <c r="N14" s="1080"/>
      <c r="O14" s="1079"/>
      <c r="P14" s="1080"/>
      <c r="Q14" s="1079"/>
      <c r="R14" s="1081"/>
    </row>
    <row r="15" spans="1:27" s="686" customFormat="1" ht="20.149999999999999" customHeight="1">
      <c r="A15" s="702"/>
      <c r="B15" s="1120" t="s">
        <v>566</v>
      </c>
      <c r="C15" s="1118"/>
      <c r="D15" s="1118" t="s">
        <v>564</v>
      </c>
      <c r="E15" s="1118"/>
      <c r="F15" s="704"/>
      <c r="G15" s="675"/>
      <c r="H15" s="675"/>
      <c r="I15" s="1079"/>
      <c r="J15" s="1080"/>
      <c r="K15" s="1079"/>
      <c r="L15" s="1080"/>
      <c r="M15" s="1079"/>
      <c r="N15" s="1080"/>
      <c r="O15" s="1079"/>
      <c r="P15" s="1080"/>
      <c r="Q15" s="1079"/>
      <c r="R15" s="1081"/>
    </row>
    <row r="16" spans="1:27" s="686" customFormat="1" ht="20.149999999999999" customHeight="1">
      <c r="A16" s="702"/>
      <c r="B16" s="1120"/>
      <c r="C16" s="1118"/>
      <c r="D16" s="1118" t="s">
        <v>565</v>
      </c>
      <c r="E16" s="1118"/>
      <c r="F16" s="704"/>
      <c r="G16" s="675"/>
      <c r="H16" s="675"/>
      <c r="I16" s="1079"/>
      <c r="J16" s="1080"/>
      <c r="K16" s="1079"/>
      <c r="L16" s="1080"/>
      <c r="M16" s="1079"/>
      <c r="N16" s="1080"/>
      <c r="O16" s="1079"/>
      <c r="P16" s="1080"/>
      <c r="Q16" s="1079"/>
      <c r="R16" s="1081"/>
    </row>
    <row r="17" spans="1:18" s="686" customFormat="1" ht="20.149999999999999" customHeight="1">
      <c r="A17" s="702"/>
      <c r="B17" s="1120" t="s">
        <v>567</v>
      </c>
      <c r="C17" s="1118"/>
      <c r="D17" s="1118" t="s">
        <v>564</v>
      </c>
      <c r="E17" s="1118"/>
      <c r="F17" s="704"/>
      <c r="G17" s="675"/>
      <c r="H17" s="675"/>
      <c r="I17" s="1079"/>
      <c r="J17" s="1080"/>
      <c r="K17" s="1079"/>
      <c r="L17" s="1080"/>
      <c r="M17" s="1079"/>
      <c r="N17" s="1080"/>
      <c r="O17" s="1079"/>
      <c r="P17" s="1080"/>
      <c r="Q17" s="1079"/>
      <c r="R17" s="1081"/>
    </row>
    <row r="18" spans="1:18" s="686" customFormat="1" ht="20.149999999999999" customHeight="1">
      <c r="A18" s="702"/>
      <c r="B18" s="1120"/>
      <c r="C18" s="1118"/>
      <c r="D18" s="1118" t="s">
        <v>565</v>
      </c>
      <c r="E18" s="1118"/>
      <c r="F18" s="704"/>
      <c r="G18" s="675"/>
      <c r="H18" s="675"/>
      <c r="I18" s="1079"/>
      <c r="J18" s="1080"/>
      <c r="K18" s="1079"/>
      <c r="L18" s="1080"/>
      <c r="M18" s="1079"/>
      <c r="N18" s="1080"/>
      <c r="O18" s="1079"/>
      <c r="P18" s="1080"/>
      <c r="Q18" s="1079"/>
      <c r="R18" s="1081"/>
    </row>
    <row r="19" spans="1:18" s="686" customFormat="1" ht="20.149999999999999" customHeight="1">
      <c r="A19" s="702"/>
      <c r="B19" s="1120" t="s">
        <v>568</v>
      </c>
      <c r="C19" s="1118"/>
      <c r="D19" s="1118" t="s">
        <v>564</v>
      </c>
      <c r="E19" s="1118"/>
      <c r="F19" s="704"/>
      <c r="G19" s="675"/>
      <c r="H19" s="675"/>
      <c r="I19" s="1079"/>
      <c r="J19" s="1080"/>
      <c r="K19" s="1079"/>
      <c r="L19" s="1080"/>
      <c r="M19" s="1079"/>
      <c r="N19" s="1080"/>
      <c r="O19" s="1079"/>
      <c r="P19" s="1080"/>
      <c r="Q19" s="1079"/>
      <c r="R19" s="1081"/>
    </row>
    <row r="20" spans="1:18" s="686" customFormat="1" ht="20.149999999999999" customHeight="1">
      <c r="A20" s="702"/>
      <c r="B20" s="1120"/>
      <c r="C20" s="1118"/>
      <c r="D20" s="1118" t="s">
        <v>565</v>
      </c>
      <c r="E20" s="1118"/>
      <c r="F20" s="704"/>
      <c r="G20" s="675"/>
      <c r="H20" s="675"/>
      <c r="I20" s="1079"/>
      <c r="J20" s="1080"/>
      <c r="K20" s="1079"/>
      <c r="L20" s="1080"/>
      <c r="M20" s="1079"/>
      <c r="N20" s="1080"/>
      <c r="O20" s="1079"/>
      <c r="P20" s="1080"/>
      <c r="Q20" s="1079"/>
      <c r="R20" s="1081"/>
    </row>
    <row r="21" spans="1:18" s="686" customFormat="1" ht="20.149999999999999" customHeight="1">
      <c r="A21" s="702"/>
      <c r="B21" s="1120" t="s">
        <v>569</v>
      </c>
      <c r="C21" s="1118"/>
      <c r="D21" s="1118" t="s">
        <v>564</v>
      </c>
      <c r="E21" s="1118"/>
      <c r="F21" s="704"/>
      <c r="G21" s="675"/>
      <c r="H21" s="675"/>
      <c r="I21" s="1079"/>
      <c r="J21" s="1080"/>
      <c r="K21" s="1079"/>
      <c r="L21" s="1080"/>
      <c r="M21" s="1079"/>
      <c r="N21" s="1080"/>
      <c r="O21" s="1079"/>
      <c r="P21" s="1080"/>
      <c r="Q21" s="1079"/>
      <c r="R21" s="1081"/>
    </row>
    <row r="22" spans="1:18" s="686" customFormat="1" ht="20.149999999999999" customHeight="1">
      <c r="A22" s="702"/>
      <c r="B22" s="1120"/>
      <c r="C22" s="1118"/>
      <c r="D22" s="1118" t="s">
        <v>565</v>
      </c>
      <c r="E22" s="1118"/>
      <c r="F22" s="704"/>
      <c r="G22" s="675"/>
      <c r="H22" s="675"/>
      <c r="I22" s="1079"/>
      <c r="J22" s="1080"/>
      <c r="K22" s="1079"/>
      <c r="L22" s="1080"/>
      <c r="M22" s="1079"/>
      <c r="N22" s="1080"/>
      <c r="O22" s="1079"/>
      <c r="P22" s="1080"/>
      <c r="Q22" s="1079"/>
      <c r="R22" s="1081"/>
    </row>
    <row r="23" spans="1:18" s="686" customFormat="1" ht="20.149999999999999" customHeight="1">
      <c r="A23" s="702"/>
      <c r="B23" s="1120" t="s">
        <v>570</v>
      </c>
      <c r="C23" s="1118"/>
      <c r="D23" s="1118" t="s">
        <v>571</v>
      </c>
      <c r="E23" s="1118"/>
      <c r="F23" s="704"/>
      <c r="G23" s="675"/>
      <c r="H23" s="675"/>
      <c r="I23" s="1079"/>
      <c r="J23" s="1080"/>
      <c r="K23" s="1079"/>
      <c r="L23" s="1080"/>
      <c r="M23" s="1079"/>
      <c r="N23" s="1080"/>
      <c r="O23" s="1079"/>
      <c r="P23" s="1080"/>
      <c r="Q23" s="1079"/>
      <c r="R23" s="1081"/>
    </row>
    <row r="24" spans="1:18" s="686" customFormat="1" ht="20.149999999999999" customHeight="1">
      <c r="A24" s="702"/>
      <c r="B24" s="1120"/>
      <c r="C24" s="1118"/>
      <c r="D24" s="1118" t="s">
        <v>572</v>
      </c>
      <c r="E24" s="1118"/>
      <c r="F24" s="704"/>
      <c r="G24" s="675"/>
      <c r="H24" s="675"/>
      <c r="I24" s="1079"/>
      <c r="J24" s="1080"/>
      <c r="K24" s="1079"/>
      <c r="L24" s="1080"/>
      <c r="M24" s="1079"/>
      <c r="N24" s="1080"/>
      <c r="O24" s="1079"/>
      <c r="P24" s="1080"/>
      <c r="Q24" s="1079"/>
      <c r="R24" s="1081"/>
    </row>
    <row r="25" spans="1:18" s="686" customFormat="1" ht="20.149999999999999" customHeight="1">
      <c r="A25" s="702"/>
      <c r="B25" s="1111" t="s">
        <v>573</v>
      </c>
      <c r="C25" s="1112"/>
      <c r="D25" s="1112"/>
      <c r="E25" s="1112"/>
      <c r="F25" s="704"/>
      <c r="G25" s="675"/>
      <c r="H25" s="675"/>
      <c r="I25" s="1079"/>
      <c r="J25" s="1080"/>
      <c r="K25" s="1079"/>
      <c r="L25" s="1080"/>
      <c r="M25" s="1079"/>
      <c r="N25" s="1080"/>
      <c r="O25" s="1079"/>
      <c r="P25" s="1080"/>
      <c r="Q25" s="1079"/>
      <c r="R25" s="1081"/>
    </row>
    <row r="26" spans="1:18" s="686" customFormat="1" ht="20.149999999999999" customHeight="1">
      <c r="A26" s="703"/>
      <c r="B26" s="1115" t="s">
        <v>580</v>
      </c>
      <c r="C26" s="1116"/>
      <c r="D26" s="1116"/>
      <c r="E26" s="1116"/>
      <c r="F26" s="1116"/>
      <c r="G26" s="1116"/>
      <c r="H26" s="1116"/>
      <c r="I26" s="1116"/>
      <c r="J26" s="1116"/>
      <c r="K26" s="1116"/>
      <c r="L26" s="1116"/>
      <c r="M26" s="1116"/>
      <c r="N26" s="1116"/>
      <c r="O26" s="1116"/>
      <c r="P26" s="1116"/>
      <c r="Q26" s="1116"/>
      <c r="R26" s="1117"/>
    </row>
    <row r="27" spans="1:18" s="686" customFormat="1" ht="20.149999999999999" customHeight="1">
      <c r="A27" s="702"/>
      <c r="B27" s="1111" t="s">
        <v>561</v>
      </c>
      <c r="C27" s="1112"/>
      <c r="D27" s="1113"/>
      <c r="E27" s="1102" t="s">
        <v>611</v>
      </c>
      <c r="F27" s="1114"/>
      <c r="G27" s="1102" t="s">
        <v>1</v>
      </c>
      <c r="H27" s="1114"/>
      <c r="I27" s="1102" t="s">
        <v>612</v>
      </c>
      <c r="J27" s="1114"/>
      <c r="K27" s="1102" t="s">
        <v>613</v>
      </c>
      <c r="L27" s="1114"/>
      <c r="M27" s="1102" t="s">
        <v>232</v>
      </c>
      <c r="N27" s="1114"/>
      <c r="O27" s="1102" t="s">
        <v>614</v>
      </c>
      <c r="P27" s="1114"/>
      <c r="Q27" s="1102" t="s">
        <v>615</v>
      </c>
      <c r="R27" s="1104"/>
    </row>
    <row r="28" spans="1:18" s="686" customFormat="1" ht="20.149999999999999" customHeight="1">
      <c r="A28" s="702"/>
      <c r="B28" s="1111" t="s">
        <v>581</v>
      </c>
      <c r="C28" s="1112"/>
      <c r="D28" s="1113"/>
      <c r="E28" s="1108"/>
      <c r="F28" s="1110"/>
      <c r="G28" s="1108"/>
      <c r="H28" s="1110"/>
      <c r="I28" s="1108"/>
      <c r="J28" s="1110"/>
      <c r="K28" s="1108"/>
      <c r="L28" s="1110"/>
      <c r="M28" s="1108"/>
      <c r="N28" s="1110"/>
      <c r="O28" s="1108"/>
      <c r="P28" s="1110"/>
      <c r="Q28" s="1108"/>
      <c r="R28" s="1109"/>
    </row>
    <row r="29" spans="1:18" s="686" customFormat="1" ht="20.149999999999999" customHeight="1">
      <c r="A29" s="702"/>
      <c r="B29" s="1111" t="s">
        <v>582</v>
      </c>
      <c r="C29" s="1112"/>
      <c r="D29" s="1113"/>
      <c r="E29" s="1108"/>
      <c r="F29" s="1110"/>
      <c r="G29" s="1108"/>
      <c r="H29" s="1110"/>
      <c r="I29" s="1108"/>
      <c r="J29" s="1110"/>
      <c r="K29" s="1108"/>
      <c r="L29" s="1110"/>
      <c r="M29" s="1108"/>
      <c r="N29" s="1110"/>
      <c r="O29" s="1108"/>
      <c r="P29" s="1110"/>
      <c r="Q29" s="1108"/>
      <c r="R29" s="1109"/>
    </row>
    <row r="30" spans="1:18" s="686" customFormat="1" ht="20.149999999999999" customHeight="1">
      <c r="A30" s="702"/>
      <c r="B30" s="1111" t="s">
        <v>583</v>
      </c>
      <c r="C30" s="1112"/>
      <c r="D30" s="1113"/>
      <c r="E30" s="1108"/>
      <c r="F30" s="1110"/>
      <c r="G30" s="1108"/>
      <c r="H30" s="1110"/>
      <c r="I30" s="1108"/>
      <c r="J30" s="1110"/>
      <c r="K30" s="1108"/>
      <c r="L30" s="1110"/>
      <c r="M30" s="1108"/>
      <c r="N30" s="1110"/>
      <c r="O30" s="1108"/>
      <c r="P30" s="1110"/>
      <c r="Q30" s="1108"/>
      <c r="R30" s="1109"/>
    </row>
    <row r="31" spans="1:18" s="686" customFormat="1" ht="20.149999999999999" customHeight="1">
      <c r="A31" s="702"/>
      <c r="B31" s="1111" t="s">
        <v>584</v>
      </c>
      <c r="C31" s="1112"/>
      <c r="D31" s="1113"/>
      <c r="E31" s="1108"/>
      <c r="F31" s="1110"/>
      <c r="G31" s="1108"/>
      <c r="H31" s="1110"/>
      <c r="I31" s="1108"/>
      <c r="J31" s="1110"/>
      <c r="K31" s="1108"/>
      <c r="L31" s="1110"/>
      <c r="M31" s="1108"/>
      <c r="N31" s="1110"/>
      <c r="O31" s="1108"/>
      <c r="P31" s="1110"/>
      <c r="Q31" s="1108"/>
      <c r="R31" s="1109"/>
    </row>
    <row r="32" spans="1:18" s="686" customFormat="1" ht="20.149999999999999" customHeight="1">
      <c r="A32" s="702"/>
      <c r="B32" s="1111" t="s">
        <v>585</v>
      </c>
      <c r="C32" s="1112"/>
      <c r="D32" s="1113"/>
      <c r="E32" s="1108"/>
      <c r="F32" s="1110"/>
      <c r="G32" s="1108"/>
      <c r="H32" s="1110"/>
      <c r="I32" s="1108"/>
      <c r="J32" s="1110"/>
      <c r="K32" s="1108"/>
      <c r="L32" s="1110"/>
      <c r="M32" s="1108"/>
      <c r="N32" s="1110"/>
      <c r="O32" s="1108"/>
      <c r="P32" s="1110"/>
      <c r="Q32" s="1108"/>
      <c r="R32" s="1109"/>
    </row>
    <row r="33" spans="1:18" s="686" customFormat="1" ht="20.149999999999999" customHeight="1">
      <c r="A33" s="702"/>
      <c r="B33" s="1111" t="s">
        <v>586</v>
      </c>
      <c r="C33" s="1112"/>
      <c r="D33" s="1113"/>
      <c r="E33" s="1108"/>
      <c r="F33" s="1110"/>
      <c r="G33" s="1108"/>
      <c r="H33" s="1110"/>
      <c r="I33" s="1108"/>
      <c r="J33" s="1110"/>
      <c r="K33" s="1108"/>
      <c r="L33" s="1110"/>
      <c r="M33" s="1108"/>
      <c r="N33" s="1110"/>
      <c r="O33" s="1108"/>
      <c r="P33" s="1110"/>
      <c r="Q33" s="1108"/>
      <c r="R33" s="1109"/>
    </row>
    <row r="34" spans="1:18" s="686" customFormat="1" ht="20.149999999999999" customHeight="1">
      <c r="A34" s="702"/>
      <c r="B34" s="1111" t="s">
        <v>587</v>
      </c>
      <c r="C34" s="1112"/>
      <c r="D34" s="1113"/>
      <c r="E34" s="1108"/>
      <c r="F34" s="1110"/>
      <c r="G34" s="1108"/>
      <c r="H34" s="1110"/>
      <c r="I34" s="1108"/>
      <c r="J34" s="1110"/>
      <c r="K34" s="1108"/>
      <c r="L34" s="1110"/>
      <c r="M34" s="1108"/>
      <c r="N34" s="1110"/>
      <c r="O34" s="1108"/>
      <c r="P34" s="1110"/>
      <c r="Q34" s="1108"/>
      <c r="R34" s="1109"/>
    </row>
    <row r="35" spans="1:18" s="686" customFormat="1" ht="20.149999999999999" customHeight="1">
      <c r="A35" s="702"/>
      <c r="B35" s="1111" t="s">
        <v>588</v>
      </c>
      <c r="C35" s="1112"/>
      <c r="D35" s="1113"/>
      <c r="E35" s="1108"/>
      <c r="F35" s="1110"/>
      <c r="G35" s="1108"/>
      <c r="H35" s="1110"/>
      <c r="I35" s="1108"/>
      <c r="J35" s="1110"/>
      <c r="K35" s="1108"/>
      <c r="L35" s="1110"/>
      <c r="M35" s="1108"/>
      <c r="N35" s="1110"/>
      <c r="O35" s="1108"/>
      <c r="P35" s="1110"/>
      <c r="Q35" s="1108"/>
      <c r="R35" s="1109"/>
    </row>
    <row r="36" spans="1:18" s="686" customFormat="1" ht="20.149999999999999" customHeight="1">
      <c r="A36" s="702"/>
      <c r="B36" s="1111" t="s">
        <v>589</v>
      </c>
      <c r="C36" s="1112"/>
      <c r="D36" s="1113"/>
      <c r="E36" s="1108"/>
      <c r="F36" s="1110"/>
      <c r="G36" s="1108"/>
      <c r="H36" s="1110"/>
      <c r="I36" s="1108"/>
      <c r="J36" s="1110"/>
      <c r="K36" s="1108"/>
      <c r="L36" s="1110"/>
      <c r="M36" s="1108"/>
      <c r="N36" s="1110"/>
      <c r="O36" s="1108"/>
      <c r="P36" s="1110"/>
      <c r="Q36" s="1108"/>
      <c r="R36" s="1109"/>
    </row>
    <row r="37" spans="1:18" s="686" customFormat="1" ht="20.149999999999999" customHeight="1">
      <c r="A37" s="702"/>
      <c r="B37" s="1111" t="s">
        <v>590</v>
      </c>
      <c r="C37" s="1112"/>
      <c r="D37" s="1113"/>
      <c r="E37" s="1108"/>
      <c r="F37" s="1110"/>
      <c r="G37" s="1108"/>
      <c r="H37" s="1110"/>
      <c r="I37" s="1108"/>
      <c r="J37" s="1110"/>
      <c r="K37" s="1108"/>
      <c r="L37" s="1110"/>
      <c r="M37" s="1108"/>
      <c r="N37" s="1110"/>
      <c r="O37" s="1108"/>
      <c r="P37" s="1110"/>
      <c r="Q37" s="1108"/>
      <c r="R37" s="1109"/>
    </row>
    <row r="38" spans="1:18" s="686" customFormat="1" ht="20.149999999999999" customHeight="1">
      <c r="A38" s="702"/>
      <c r="B38" s="1111" t="s">
        <v>591</v>
      </c>
      <c r="C38" s="1112"/>
      <c r="D38" s="1113"/>
      <c r="E38" s="1108"/>
      <c r="F38" s="1110"/>
      <c r="G38" s="1108"/>
      <c r="H38" s="1110"/>
      <c r="I38" s="1108"/>
      <c r="J38" s="1110"/>
      <c r="K38" s="1108"/>
      <c r="L38" s="1110"/>
      <c r="M38" s="1108"/>
      <c r="N38" s="1110"/>
      <c r="O38" s="1108"/>
      <c r="P38" s="1110"/>
      <c r="Q38" s="1108"/>
      <c r="R38" s="1109"/>
    </row>
    <row r="39" spans="1:18" s="686" customFormat="1" ht="20.149999999999999" customHeight="1">
      <c r="A39" s="701"/>
      <c r="B39" s="1085" t="s">
        <v>592</v>
      </c>
      <c r="C39" s="1086"/>
      <c r="D39" s="1086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R39" s="687"/>
    </row>
    <row r="40" spans="1:18" s="686" customFormat="1" ht="20.149999999999999" customHeight="1">
      <c r="A40" s="702"/>
      <c r="B40" s="1121" t="s">
        <v>593</v>
      </c>
      <c r="C40" s="1092"/>
      <c r="D40" s="1092" t="s">
        <v>594</v>
      </c>
      <c r="E40" s="1092"/>
      <c r="F40" s="1092" t="s">
        <v>595</v>
      </c>
      <c r="G40" s="1092"/>
      <c r="H40" s="1092" t="s">
        <v>596</v>
      </c>
      <c r="I40" s="1092"/>
      <c r="J40" s="1092" t="s">
        <v>597</v>
      </c>
      <c r="K40" s="1092"/>
      <c r="L40" s="1102" t="s">
        <v>68</v>
      </c>
      <c r="M40" s="1103"/>
      <c r="N40" s="1103"/>
      <c r="O40" s="1103"/>
      <c r="P40" s="1103"/>
      <c r="Q40" s="1103"/>
      <c r="R40" s="1104"/>
    </row>
    <row r="41" spans="1:18" s="686" customFormat="1" ht="20.149999999999999" customHeight="1">
      <c r="A41" s="702"/>
      <c r="B41" s="1122"/>
      <c r="C41" s="1084"/>
      <c r="D41" s="1084"/>
      <c r="E41" s="1084"/>
      <c r="F41" s="1084"/>
      <c r="G41" s="1084"/>
      <c r="H41" s="1084"/>
      <c r="I41" s="1084"/>
      <c r="J41" s="1084"/>
      <c r="K41" s="1084"/>
      <c r="L41" s="1105"/>
      <c r="M41" s="1106"/>
      <c r="N41" s="1106"/>
      <c r="O41" s="1106"/>
      <c r="P41" s="1106"/>
      <c r="Q41" s="1106"/>
      <c r="R41" s="1107"/>
    </row>
    <row r="42" spans="1:18" s="686" customFormat="1" ht="20.149999999999999" customHeight="1">
      <c r="A42" s="701"/>
      <c r="B42" s="1085" t="s">
        <v>598</v>
      </c>
      <c r="C42" s="1086"/>
      <c r="D42" s="1086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R42" s="687"/>
    </row>
    <row r="43" spans="1:18" s="686" customFormat="1" ht="20.149999999999999" customHeight="1">
      <c r="A43" s="702"/>
      <c r="B43" s="1100" t="s">
        <v>599</v>
      </c>
      <c r="C43" s="1094"/>
      <c r="D43" s="1094"/>
      <c r="E43" s="1092" t="s">
        <v>605</v>
      </c>
      <c r="F43" s="1092"/>
      <c r="G43" s="1092" t="s">
        <v>600</v>
      </c>
      <c r="H43" s="1092"/>
      <c r="I43" s="1092"/>
      <c r="J43" s="1092"/>
      <c r="K43" s="1092" t="s">
        <v>601</v>
      </c>
      <c r="L43" s="1092"/>
      <c r="M43" s="1092"/>
      <c r="N43" s="1092"/>
      <c r="O43" s="1093" t="s">
        <v>604</v>
      </c>
      <c r="P43" s="1094"/>
      <c r="Q43" s="1094"/>
      <c r="R43" s="1095"/>
    </row>
    <row r="44" spans="1:18" s="686" customFormat="1" ht="20.149999999999999" customHeight="1">
      <c r="A44" s="702"/>
      <c r="B44" s="1101"/>
      <c r="C44" s="1097"/>
      <c r="D44" s="1097"/>
      <c r="E44" s="1092"/>
      <c r="F44" s="1092"/>
      <c r="G44" s="1099" t="s">
        <v>602</v>
      </c>
      <c r="H44" s="1099"/>
      <c r="I44" s="1099" t="s">
        <v>603</v>
      </c>
      <c r="J44" s="1099"/>
      <c r="K44" s="1099" t="s">
        <v>602</v>
      </c>
      <c r="L44" s="1099"/>
      <c r="M44" s="1099" t="s">
        <v>603</v>
      </c>
      <c r="N44" s="1099"/>
      <c r="O44" s="1096"/>
      <c r="P44" s="1097"/>
      <c r="Q44" s="1097"/>
      <c r="R44" s="1098"/>
    </row>
    <row r="45" spans="1:18" s="686" customFormat="1" ht="20.149999999999999" customHeight="1">
      <c r="A45" s="702"/>
      <c r="B45" s="1090"/>
      <c r="C45" s="1082"/>
      <c r="D45" s="1082"/>
      <c r="E45" s="1082"/>
      <c r="F45" s="1082"/>
      <c r="G45" s="1082"/>
      <c r="H45" s="1082"/>
      <c r="I45" s="1084"/>
      <c r="J45" s="1084"/>
      <c r="K45" s="1084"/>
      <c r="L45" s="1084"/>
      <c r="M45" s="1084"/>
      <c r="N45" s="1084"/>
      <c r="O45" s="1082"/>
      <c r="P45" s="1082"/>
      <c r="Q45" s="1082"/>
      <c r="R45" s="1083"/>
    </row>
    <row r="46" spans="1:18" s="686" customFormat="1" ht="20.149999999999999" customHeight="1">
      <c r="A46" s="702"/>
      <c r="B46" s="1090"/>
      <c r="C46" s="1082"/>
      <c r="D46" s="1082"/>
      <c r="E46" s="1082"/>
      <c r="F46" s="1082"/>
      <c r="G46" s="1082"/>
      <c r="H46" s="1082"/>
      <c r="I46" s="1084"/>
      <c r="J46" s="1084"/>
      <c r="K46" s="1084"/>
      <c r="L46" s="1084"/>
      <c r="M46" s="1084"/>
      <c r="N46" s="1084"/>
      <c r="O46" s="1082"/>
      <c r="P46" s="1082"/>
      <c r="Q46" s="1082"/>
      <c r="R46" s="1083"/>
    </row>
    <row r="47" spans="1:18" s="686" customFormat="1" ht="20.149999999999999" customHeight="1">
      <c r="A47" s="702"/>
      <c r="B47" s="1090"/>
      <c r="C47" s="1082"/>
      <c r="D47" s="1082"/>
      <c r="E47" s="1082"/>
      <c r="F47" s="1082"/>
      <c r="G47" s="1082"/>
      <c r="H47" s="1082"/>
      <c r="I47" s="1084"/>
      <c r="J47" s="1084"/>
      <c r="K47" s="1084"/>
      <c r="L47" s="1084"/>
      <c r="M47" s="1084"/>
      <c r="N47" s="1084"/>
      <c r="O47" s="1082"/>
      <c r="P47" s="1082"/>
      <c r="Q47" s="1082"/>
      <c r="R47" s="1083"/>
    </row>
    <row r="48" spans="1:18" s="686" customFormat="1" ht="20.149999999999999" customHeight="1">
      <c r="A48" s="702"/>
      <c r="B48" s="1090"/>
      <c r="C48" s="1082"/>
      <c r="D48" s="1082"/>
      <c r="E48" s="1082"/>
      <c r="F48" s="1082"/>
      <c r="G48" s="1082"/>
      <c r="H48" s="1082"/>
      <c r="I48" s="1084"/>
      <c r="J48" s="1084"/>
      <c r="K48" s="1084"/>
      <c r="L48" s="1084"/>
      <c r="M48" s="1084"/>
      <c r="N48" s="1084"/>
      <c r="O48" s="1082"/>
      <c r="P48" s="1082"/>
      <c r="Q48" s="1082"/>
      <c r="R48" s="1083"/>
    </row>
    <row r="49" spans="1:18" s="686" customFormat="1" ht="20.149999999999999" customHeight="1">
      <c r="A49" s="702"/>
      <c r="B49" s="1090"/>
      <c r="C49" s="1082"/>
      <c r="D49" s="1082"/>
      <c r="E49" s="1082"/>
      <c r="F49" s="1082"/>
      <c r="G49" s="1082"/>
      <c r="H49" s="1082"/>
      <c r="I49" s="1084"/>
      <c r="J49" s="1084"/>
      <c r="K49" s="1084"/>
      <c r="L49" s="1084"/>
      <c r="M49" s="1084"/>
      <c r="N49" s="1084"/>
      <c r="O49" s="1082"/>
      <c r="P49" s="1082"/>
      <c r="Q49" s="1082"/>
      <c r="R49" s="1083"/>
    </row>
    <row r="50" spans="1:18" s="686" customFormat="1" ht="20.149999999999999" customHeight="1">
      <c r="A50" s="702"/>
      <c r="B50" s="1090"/>
      <c r="C50" s="1082"/>
      <c r="D50" s="1082"/>
      <c r="E50" s="1082"/>
      <c r="F50" s="1082"/>
      <c r="G50" s="1082"/>
      <c r="H50" s="1082"/>
      <c r="I50" s="1084"/>
      <c r="J50" s="1084"/>
      <c r="K50" s="1084"/>
      <c r="L50" s="1084"/>
      <c r="M50" s="1084"/>
      <c r="N50" s="1084"/>
      <c r="O50" s="1082"/>
      <c r="P50" s="1082"/>
      <c r="Q50" s="1082"/>
      <c r="R50" s="1083"/>
    </row>
    <row r="51" spans="1:18" s="686" customFormat="1" ht="20.149999999999999" customHeight="1">
      <c r="A51" s="702"/>
      <c r="B51" s="1090"/>
      <c r="C51" s="1082"/>
      <c r="D51" s="1082"/>
      <c r="E51" s="1082"/>
      <c r="F51" s="1082"/>
      <c r="G51" s="1082"/>
      <c r="H51" s="1082"/>
      <c r="I51" s="1084"/>
      <c r="J51" s="1084"/>
      <c r="K51" s="1084"/>
      <c r="L51" s="1084"/>
      <c r="M51" s="1084"/>
      <c r="N51" s="1084"/>
      <c r="O51" s="1082"/>
      <c r="P51" s="1082"/>
      <c r="Q51" s="1082"/>
      <c r="R51" s="1083"/>
    </row>
    <row r="52" spans="1:18" s="686" customFormat="1" ht="20.149999999999999" customHeight="1">
      <c r="A52" s="702"/>
      <c r="B52" s="1090"/>
      <c r="C52" s="1082"/>
      <c r="D52" s="1082"/>
      <c r="E52" s="1082"/>
      <c r="F52" s="1082"/>
      <c r="G52" s="1082"/>
      <c r="H52" s="1082"/>
      <c r="I52" s="1084"/>
      <c r="J52" s="1084"/>
      <c r="K52" s="1084"/>
      <c r="L52" s="1084"/>
      <c r="M52" s="1084"/>
      <c r="N52" s="1084"/>
      <c r="O52" s="1082"/>
      <c r="P52" s="1082"/>
      <c r="Q52" s="1082"/>
      <c r="R52" s="1083"/>
    </row>
    <row r="53" spans="1:18" s="686" customFormat="1" ht="20.149999999999999" customHeight="1">
      <c r="A53" s="702"/>
      <c r="B53" s="1090"/>
      <c r="C53" s="1082"/>
      <c r="D53" s="1082"/>
      <c r="E53" s="1082"/>
      <c r="F53" s="1082"/>
      <c r="G53" s="1082"/>
      <c r="H53" s="1082"/>
      <c r="I53" s="1084"/>
      <c r="J53" s="1084"/>
      <c r="K53" s="1084"/>
      <c r="L53" s="1084"/>
      <c r="M53" s="1084"/>
      <c r="N53" s="1084"/>
      <c r="O53" s="1082"/>
      <c r="P53" s="1082"/>
      <c r="Q53" s="1082"/>
      <c r="R53" s="1083"/>
    </row>
    <row r="54" spans="1:18" s="686" customFormat="1" ht="20.149999999999999" customHeight="1">
      <c r="A54" s="702"/>
      <c r="B54" s="1090"/>
      <c r="C54" s="1082"/>
      <c r="D54" s="1082"/>
      <c r="E54" s="1082"/>
      <c r="F54" s="1082"/>
      <c r="G54" s="1082"/>
      <c r="H54" s="1082"/>
      <c r="I54" s="1084"/>
      <c r="J54" s="1084"/>
      <c r="K54" s="1084"/>
      <c r="L54" s="1084"/>
      <c r="M54" s="1084"/>
      <c r="N54" s="1084"/>
      <c r="O54" s="1082"/>
      <c r="P54" s="1082"/>
      <c r="Q54" s="1082"/>
      <c r="R54" s="1083"/>
    </row>
    <row r="55" spans="1:18" s="686" customFormat="1" ht="20.149999999999999" customHeight="1">
      <c r="A55" s="701"/>
      <c r="B55" s="1085" t="s">
        <v>606</v>
      </c>
      <c r="C55" s="1086"/>
      <c r="D55" s="1086"/>
      <c r="E55" s="1086"/>
      <c r="F55" s="1086"/>
      <c r="G55" s="1086"/>
      <c r="H55" s="1086"/>
      <c r="I55" s="1086"/>
      <c r="J55" s="1086"/>
      <c r="K55" s="1086"/>
      <c r="L55" s="1086"/>
      <c r="M55" s="1086"/>
      <c r="N55" s="1086"/>
      <c r="O55" s="1086"/>
      <c r="R55" s="687"/>
    </row>
    <row r="56" spans="1:18" s="686" customFormat="1" ht="20.149999999999999" customHeight="1">
      <c r="A56" s="702"/>
      <c r="B56" s="1100" t="s">
        <v>599</v>
      </c>
      <c r="C56" s="1094"/>
      <c r="D56" s="1094"/>
      <c r="E56" s="1092" t="s">
        <v>605</v>
      </c>
      <c r="F56" s="1092"/>
      <c r="G56" s="1092" t="s">
        <v>607</v>
      </c>
      <c r="H56" s="1092"/>
      <c r="I56" s="1092"/>
      <c r="J56" s="1092"/>
      <c r="K56" s="1092" t="s">
        <v>610</v>
      </c>
      <c r="L56" s="1092"/>
      <c r="M56" s="1092"/>
      <c r="N56" s="1092"/>
      <c r="O56" s="1093" t="s">
        <v>604</v>
      </c>
      <c r="P56" s="1094"/>
      <c r="Q56" s="1094"/>
      <c r="R56" s="1095"/>
    </row>
    <row r="57" spans="1:18" s="686" customFormat="1" ht="20.149999999999999" customHeight="1">
      <c r="A57" s="702"/>
      <c r="B57" s="1101"/>
      <c r="C57" s="1097"/>
      <c r="D57" s="1097"/>
      <c r="E57" s="1092"/>
      <c r="F57" s="1092"/>
      <c r="G57" s="1099" t="s">
        <v>608</v>
      </c>
      <c r="H57" s="1099"/>
      <c r="I57" s="1099" t="s">
        <v>609</v>
      </c>
      <c r="J57" s="1099"/>
      <c r="K57" s="1099" t="s">
        <v>608</v>
      </c>
      <c r="L57" s="1099"/>
      <c r="M57" s="1099" t="s">
        <v>609</v>
      </c>
      <c r="N57" s="1099"/>
      <c r="O57" s="1096"/>
      <c r="P57" s="1097"/>
      <c r="Q57" s="1097"/>
      <c r="R57" s="1098"/>
    </row>
    <row r="58" spans="1:18" s="686" customFormat="1" ht="20.149999999999999" customHeight="1">
      <c r="A58" s="702"/>
      <c r="B58" s="1090"/>
      <c r="C58" s="1082"/>
      <c r="D58" s="1082"/>
      <c r="E58" s="1082"/>
      <c r="F58" s="1082"/>
      <c r="G58" s="1082"/>
      <c r="H58" s="1082"/>
      <c r="I58" s="1084"/>
      <c r="J58" s="1084"/>
      <c r="K58" s="1084"/>
      <c r="L58" s="1084"/>
      <c r="M58" s="1084"/>
      <c r="N58" s="1084"/>
      <c r="O58" s="1082"/>
      <c r="P58" s="1082"/>
      <c r="Q58" s="1082"/>
      <c r="R58" s="1083"/>
    </row>
    <row r="59" spans="1:18" s="686" customFormat="1" ht="20.149999999999999" customHeight="1">
      <c r="A59" s="702"/>
      <c r="B59" s="1090"/>
      <c r="C59" s="1082"/>
      <c r="D59" s="1082"/>
      <c r="E59" s="1082"/>
      <c r="F59" s="1082"/>
      <c r="G59" s="1082"/>
      <c r="H59" s="1082"/>
      <c r="I59" s="1084"/>
      <c r="J59" s="1084"/>
      <c r="K59" s="1084"/>
      <c r="L59" s="1084"/>
      <c r="M59" s="1084"/>
      <c r="N59" s="1084"/>
      <c r="O59" s="1082"/>
      <c r="P59" s="1082"/>
      <c r="Q59" s="1082"/>
      <c r="R59" s="1083"/>
    </row>
    <row r="60" spans="1:18" s="686" customFormat="1" ht="20.149999999999999" customHeight="1">
      <c r="A60" s="702"/>
      <c r="B60" s="1090"/>
      <c r="C60" s="1082"/>
      <c r="D60" s="1082"/>
      <c r="E60" s="1082"/>
      <c r="F60" s="1082"/>
      <c r="G60" s="1082"/>
      <c r="H60" s="1082"/>
      <c r="I60" s="1084"/>
      <c r="J60" s="1084"/>
      <c r="K60" s="1084"/>
      <c r="L60" s="1084"/>
      <c r="M60" s="1084"/>
      <c r="N60" s="1084"/>
      <c r="O60" s="1082"/>
      <c r="P60" s="1082"/>
      <c r="Q60" s="1082"/>
      <c r="R60" s="1083"/>
    </row>
    <row r="61" spans="1:18" s="686" customFormat="1" ht="20.149999999999999" customHeight="1">
      <c r="A61" s="702"/>
      <c r="B61" s="1090"/>
      <c r="C61" s="1082"/>
      <c r="D61" s="1082"/>
      <c r="E61" s="1082"/>
      <c r="F61" s="1082"/>
      <c r="G61" s="1082"/>
      <c r="H61" s="1082"/>
      <c r="I61" s="1084"/>
      <c r="J61" s="1084"/>
      <c r="K61" s="1084"/>
      <c r="L61" s="1084"/>
      <c r="M61" s="1084"/>
      <c r="N61" s="1084"/>
      <c r="O61" s="1082"/>
      <c r="P61" s="1082"/>
      <c r="Q61" s="1082"/>
      <c r="R61" s="1083"/>
    </row>
    <row r="62" spans="1:18" s="686" customFormat="1" ht="20.149999999999999" customHeight="1">
      <c r="A62" s="702"/>
      <c r="B62" s="1090"/>
      <c r="C62" s="1082"/>
      <c r="D62" s="1082"/>
      <c r="E62" s="1082"/>
      <c r="F62" s="1082"/>
      <c r="G62" s="1082"/>
      <c r="H62" s="1082"/>
      <c r="I62" s="1084"/>
      <c r="J62" s="1084"/>
      <c r="K62" s="1084"/>
      <c r="L62" s="1084"/>
      <c r="M62" s="1084"/>
      <c r="N62" s="1084"/>
      <c r="O62" s="1082"/>
      <c r="P62" s="1082"/>
      <c r="Q62" s="1082"/>
      <c r="R62" s="1083"/>
    </row>
    <row r="63" spans="1:18" s="686" customFormat="1" ht="20.149999999999999" customHeight="1">
      <c r="A63" s="702"/>
      <c r="B63" s="1090"/>
      <c r="C63" s="1082"/>
      <c r="D63" s="1082"/>
      <c r="E63" s="1082"/>
      <c r="F63" s="1082"/>
      <c r="G63" s="1082"/>
      <c r="H63" s="1082"/>
      <c r="I63" s="1084"/>
      <c r="J63" s="1084"/>
      <c r="K63" s="1084"/>
      <c r="L63" s="1084"/>
      <c r="M63" s="1084"/>
      <c r="N63" s="1084"/>
      <c r="O63" s="1082"/>
      <c r="P63" s="1082"/>
      <c r="Q63" s="1082"/>
      <c r="R63" s="1083"/>
    </row>
    <row r="64" spans="1:18" s="686" customFormat="1" ht="20.149999999999999" customHeight="1">
      <c r="A64" s="702"/>
      <c r="B64" s="1090"/>
      <c r="C64" s="1082"/>
      <c r="D64" s="1082"/>
      <c r="E64" s="1082"/>
      <c r="F64" s="1082"/>
      <c r="G64" s="1082"/>
      <c r="H64" s="1082"/>
      <c r="I64" s="1084"/>
      <c r="J64" s="1084"/>
      <c r="K64" s="1084"/>
      <c r="L64" s="1084"/>
      <c r="M64" s="1084"/>
      <c r="N64" s="1084"/>
      <c r="O64" s="1082"/>
      <c r="P64" s="1082"/>
      <c r="Q64" s="1082"/>
      <c r="R64" s="1083"/>
    </row>
    <row r="65" spans="1:18" s="686" customFormat="1" ht="20.149999999999999" customHeight="1">
      <c r="A65" s="702"/>
      <c r="B65" s="1090"/>
      <c r="C65" s="1082"/>
      <c r="D65" s="1082"/>
      <c r="E65" s="1082"/>
      <c r="F65" s="1082"/>
      <c r="G65" s="1082"/>
      <c r="H65" s="1082"/>
      <c r="I65" s="1084"/>
      <c r="J65" s="1084"/>
      <c r="K65" s="1084"/>
      <c r="L65" s="1084"/>
      <c r="M65" s="1084"/>
      <c r="N65" s="1084"/>
      <c r="O65" s="1082"/>
      <c r="P65" s="1082"/>
      <c r="Q65" s="1082"/>
      <c r="R65" s="1083"/>
    </row>
    <row r="66" spans="1:18" s="686" customFormat="1" ht="20.149999999999999" customHeight="1">
      <c r="A66" s="702"/>
      <c r="B66" s="1090"/>
      <c r="C66" s="1082"/>
      <c r="D66" s="1082"/>
      <c r="E66" s="1082"/>
      <c r="F66" s="1082"/>
      <c r="G66" s="1082"/>
      <c r="H66" s="1082"/>
      <c r="I66" s="1084"/>
      <c r="J66" s="1084"/>
      <c r="K66" s="1084"/>
      <c r="L66" s="1084"/>
      <c r="M66" s="1084"/>
      <c r="N66" s="1084"/>
      <c r="O66" s="1082"/>
      <c r="P66" s="1082"/>
      <c r="Q66" s="1082"/>
      <c r="R66" s="1083"/>
    </row>
    <row r="67" spans="1:18" s="686" customFormat="1" ht="20.149999999999999" customHeight="1" thickBot="1">
      <c r="A67" s="702"/>
      <c r="B67" s="1087"/>
      <c r="C67" s="1088"/>
      <c r="D67" s="1088"/>
      <c r="E67" s="1088"/>
      <c r="F67" s="1088"/>
      <c r="G67" s="1088"/>
      <c r="H67" s="1088"/>
      <c r="I67" s="1089"/>
      <c r="J67" s="1089"/>
      <c r="K67" s="1089"/>
      <c r="L67" s="1089"/>
      <c r="M67" s="1089"/>
      <c r="N67" s="1089"/>
      <c r="O67" s="1088"/>
      <c r="P67" s="1088"/>
      <c r="Q67" s="1088"/>
      <c r="R67" s="1091"/>
    </row>
    <row r="68" spans="1:18" ht="20.149999999999999" customHeight="1" thickTop="1"/>
  </sheetData>
  <sheetProtection password="FB6E" sheet="1" objects="1" scenarios="1"/>
  <mergeCells count="380"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</mergeCells>
  <printOptions horizontalCentered="1" verticalCentered="1"/>
  <pageMargins left="0" right="0" top="0" bottom="0" header="0" footer="0"/>
  <pageSetup paperSize="9" scale="58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topLeftCell="A4" zoomScale="70" zoomScaleNormal="80" zoomScaleSheetLayoutView="70" workbookViewId="0">
      <selection activeCell="F53" sqref="E53:R53"/>
    </sheetView>
  </sheetViews>
  <sheetFormatPr defaultColWidth="9.1796875" defaultRowHeight="22.5" customHeight="1"/>
  <cols>
    <col min="1" max="1" width="4.45312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2:27" s="4" customFormat="1" ht="16.5" customHeight="1" thickBot="1">
      <c r="O1" s="144"/>
      <c r="P1" s="144"/>
      <c r="Q1" s="144"/>
      <c r="R1" s="144"/>
    </row>
    <row r="2" spans="2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5" customHeight="1">
      <c r="B4" s="11"/>
      <c r="C4" s="373"/>
      <c r="D4" s="7"/>
      <c r="E4" s="832" t="s">
        <v>494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5" customHeight="1" thickTop="1">
      <c r="B9" s="1140" t="s">
        <v>464</v>
      </c>
      <c r="C9" s="1141"/>
      <c r="D9" s="1141"/>
      <c r="E9" s="1141"/>
      <c r="F9" s="1141"/>
      <c r="G9" s="1141"/>
      <c r="H9" s="1141"/>
      <c r="I9" s="1141"/>
      <c r="J9" s="1141"/>
      <c r="K9" s="1141"/>
      <c r="L9" s="1141"/>
      <c r="M9" s="1141"/>
      <c r="N9" s="1141"/>
      <c r="O9" s="1141"/>
      <c r="P9" s="1141"/>
      <c r="Q9" s="1141"/>
      <c r="R9" s="1142"/>
    </row>
    <row r="10" spans="2:27" s="685" customFormat="1" ht="23.15" customHeight="1">
      <c r="B10" s="1147" t="s">
        <v>465</v>
      </c>
      <c r="C10" s="1145"/>
      <c r="D10" s="1145"/>
      <c r="E10" s="1146"/>
      <c r="F10" s="1146"/>
      <c r="G10" s="1146"/>
      <c r="H10" s="1146"/>
      <c r="I10" s="1146"/>
      <c r="J10" s="1146"/>
      <c r="K10" s="1145" t="s">
        <v>466</v>
      </c>
      <c r="L10" s="1145"/>
      <c r="M10" s="1146"/>
      <c r="N10" s="1146"/>
      <c r="O10" s="1145" t="s">
        <v>530</v>
      </c>
      <c r="P10" s="1145"/>
      <c r="Q10" s="1143"/>
      <c r="R10" s="1144"/>
    </row>
    <row r="11" spans="2:27" s="705" customFormat="1" ht="23.15" customHeight="1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5" customHeight="1">
      <c r="B12" s="889" t="s">
        <v>531</v>
      </c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890"/>
      <c r="O12" s="890"/>
      <c r="P12" s="890"/>
      <c r="Q12" s="890"/>
      <c r="R12" s="891"/>
    </row>
    <row r="13" spans="2:27" s="709" customFormat="1" ht="23.15" customHeight="1">
      <c r="B13" s="1151" t="s">
        <v>532</v>
      </c>
      <c r="C13" s="1152"/>
      <c r="D13" s="1152"/>
      <c r="E13" s="1152"/>
      <c r="F13" s="1152"/>
      <c r="G13" s="1153"/>
      <c r="H13" s="691" t="s">
        <v>1</v>
      </c>
      <c r="I13" s="1148" t="s">
        <v>467</v>
      </c>
      <c r="J13" s="1148"/>
      <c r="K13" s="1148" t="s">
        <v>468</v>
      </c>
      <c r="L13" s="1148"/>
      <c r="M13" s="1148" t="s">
        <v>469</v>
      </c>
      <c r="N13" s="1148"/>
      <c r="O13" s="1148" t="s">
        <v>533</v>
      </c>
      <c r="P13" s="1148"/>
      <c r="Q13" s="1149" t="s">
        <v>534</v>
      </c>
      <c r="R13" s="1150"/>
    </row>
    <row r="14" spans="2:27" s="709" customFormat="1" ht="23.15" customHeight="1">
      <c r="B14" s="1127" t="s">
        <v>470</v>
      </c>
      <c r="C14" s="1128"/>
      <c r="D14" s="1128"/>
      <c r="E14" s="1128"/>
      <c r="F14" s="1128"/>
      <c r="G14" s="1129"/>
      <c r="H14" s="692"/>
      <c r="I14" s="1125"/>
      <c r="J14" s="1125"/>
      <c r="K14" s="1125"/>
      <c r="L14" s="1125"/>
      <c r="M14" s="1125"/>
      <c r="N14" s="1125"/>
      <c r="O14" s="1125"/>
      <c r="P14" s="1125"/>
      <c r="Q14" s="1125"/>
      <c r="R14" s="1126"/>
    </row>
    <row r="15" spans="2:27" s="709" customFormat="1" ht="23.15" customHeight="1">
      <c r="B15" s="1127" t="s">
        <v>471</v>
      </c>
      <c r="C15" s="1128" t="s">
        <v>434</v>
      </c>
      <c r="D15" s="1128"/>
      <c r="E15" s="1128"/>
      <c r="F15" s="1128"/>
      <c r="G15" s="1129"/>
      <c r="H15" s="692"/>
      <c r="I15" s="1125"/>
      <c r="J15" s="1125"/>
      <c r="K15" s="1125"/>
      <c r="L15" s="1125"/>
      <c r="M15" s="1125"/>
      <c r="N15" s="1125"/>
      <c r="O15" s="1125"/>
      <c r="P15" s="1125"/>
      <c r="Q15" s="1125"/>
      <c r="R15" s="1126"/>
    </row>
    <row r="16" spans="2:27" s="709" customFormat="1" ht="23.15" customHeight="1">
      <c r="B16" s="1127" t="s">
        <v>539</v>
      </c>
      <c r="C16" s="1128" t="s">
        <v>442</v>
      </c>
      <c r="D16" s="1128"/>
      <c r="E16" s="1128"/>
      <c r="F16" s="1128"/>
      <c r="G16" s="1129"/>
      <c r="H16" s="692"/>
      <c r="I16" s="1125"/>
      <c r="J16" s="1125"/>
      <c r="K16" s="1125"/>
      <c r="L16" s="1125"/>
      <c r="M16" s="1125"/>
      <c r="N16" s="1125"/>
      <c r="O16" s="1125"/>
      <c r="P16" s="1125"/>
      <c r="Q16" s="1125"/>
      <c r="R16" s="1126"/>
    </row>
    <row r="17" spans="1:18" s="709" customFormat="1" ht="23.15" customHeight="1">
      <c r="B17" s="1127" t="s">
        <v>542</v>
      </c>
      <c r="C17" s="1128"/>
      <c r="D17" s="1128"/>
      <c r="E17" s="1128"/>
      <c r="F17" s="1128"/>
      <c r="G17" s="1129"/>
      <c r="H17" s="692"/>
      <c r="I17" s="1125"/>
      <c r="J17" s="1125"/>
      <c r="K17" s="1125"/>
      <c r="L17" s="1125"/>
      <c r="M17" s="1125"/>
      <c r="N17" s="1125"/>
      <c r="O17" s="1125"/>
      <c r="P17" s="1125"/>
      <c r="Q17" s="1125"/>
      <c r="R17" s="1126"/>
    </row>
    <row r="18" spans="1:18" s="709" customFormat="1" ht="23.15" customHeight="1">
      <c r="B18" s="1127" t="s">
        <v>472</v>
      </c>
      <c r="C18" s="1128"/>
      <c r="D18" s="1128"/>
      <c r="E18" s="1128"/>
      <c r="F18" s="1128"/>
      <c r="G18" s="1129"/>
      <c r="H18" s="692"/>
      <c r="I18" s="1125"/>
      <c r="J18" s="1125"/>
      <c r="K18" s="1125"/>
      <c r="L18" s="1125"/>
      <c r="M18" s="1125"/>
      <c r="N18" s="1125"/>
      <c r="O18" s="1125"/>
      <c r="P18" s="1125"/>
      <c r="Q18" s="1125"/>
      <c r="R18" s="1126"/>
    </row>
    <row r="19" spans="1:18" s="709" customFormat="1" ht="23.15" customHeight="1">
      <c r="B19" s="1127" t="s">
        <v>473</v>
      </c>
      <c r="C19" s="1128"/>
      <c r="D19" s="1128"/>
      <c r="E19" s="1128"/>
      <c r="F19" s="1128"/>
      <c r="G19" s="1129"/>
      <c r="H19" s="692"/>
      <c r="I19" s="1125"/>
      <c r="J19" s="1125"/>
      <c r="K19" s="1125"/>
      <c r="L19" s="1125"/>
      <c r="M19" s="1125"/>
      <c r="N19" s="1125"/>
      <c r="O19" s="1125"/>
      <c r="P19" s="1125"/>
      <c r="Q19" s="1125"/>
      <c r="R19" s="1126"/>
    </row>
    <row r="20" spans="1:18" s="709" customFormat="1" ht="23.15" customHeight="1">
      <c r="B20" s="1127" t="s">
        <v>474</v>
      </c>
      <c r="C20" s="1128"/>
      <c r="D20" s="1128"/>
      <c r="E20" s="1128"/>
      <c r="F20" s="1128"/>
      <c r="G20" s="1129"/>
      <c r="H20" s="692"/>
      <c r="I20" s="1125"/>
      <c r="J20" s="1125"/>
      <c r="K20" s="1125"/>
      <c r="L20" s="1125"/>
      <c r="M20" s="1125"/>
      <c r="N20" s="1125"/>
      <c r="O20" s="1125"/>
      <c r="P20" s="1125"/>
      <c r="Q20" s="1125"/>
      <c r="R20" s="1126"/>
    </row>
    <row r="21" spans="1:18" s="686" customFormat="1" ht="23.15" customHeight="1">
      <c r="A21" s="701"/>
      <c r="B21" s="1085" t="s">
        <v>540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R21" s="687"/>
    </row>
    <row r="22" spans="1:18" s="686" customFormat="1" ht="23.15" customHeight="1">
      <c r="A22" s="702"/>
      <c r="B22" s="1121" t="s">
        <v>475</v>
      </c>
      <c r="C22" s="1092"/>
      <c r="D22" s="1092"/>
      <c r="E22" s="690" t="s">
        <v>537</v>
      </c>
      <c r="F22" s="690" t="s">
        <v>555</v>
      </c>
      <c r="G22" s="1102" t="s">
        <v>556</v>
      </c>
      <c r="H22" s="1114"/>
      <c r="I22" s="1102" t="s">
        <v>557</v>
      </c>
      <c r="J22" s="1114"/>
      <c r="K22" s="1102" t="s">
        <v>556</v>
      </c>
      <c r="L22" s="1114"/>
      <c r="M22" s="1102" t="s">
        <v>557</v>
      </c>
      <c r="N22" s="1114"/>
      <c r="O22" s="1102" t="s">
        <v>556</v>
      </c>
      <c r="P22" s="1114"/>
      <c r="Q22" s="1102" t="s">
        <v>557</v>
      </c>
      <c r="R22" s="1104"/>
    </row>
    <row r="23" spans="1:18" s="686" customFormat="1" ht="23.15" customHeight="1">
      <c r="A23" s="702"/>
      <c r="B23" s="1121" t="s">
        <v>536</v>
      </c>
      <c r="C23" s="1092"/>
      <c r="D23" s="1092"/>
      <c r="E23" s="695" t="s">
        <v>538</v>
      </c>
      <c r="F23" s="696"/>
      <c r="G23" s="1108"/>
      <c r="H23" s="1110"/>
      <c r="I23" s="1108"/>
      <c r="J23" s="1110"/>
      <c r="K23" s="1108"/>
      <c r="L23" s="1110"/>
      <c r="M23" s="1108"/>
      <c r="N23" s="1110"/>
      <c r="O23" s="1108"/>
      <c r="P23" s="1110"/>
      <c r="Q23" s="1108"/>
      <c r="R23" s="1109"/>
    </row>
    <row r="24" spans="1:18" s="686" customFormat="1" ht="23.15" customHeight="1">
      <c r="A24" s="702"/>
      <c r="B24" s="1121" t="s">
        <v>510</v>
      </c>
      <c r="C24" s="1092"/>
      <c r="D24" s="1092"/>
      <c r="E24" s="695" t="s">
        <v>538</v>
      </c>
      <c r="F24" s="696"/>
      <c r="G24" s="1108"/>
      <c r="H24" s="1110"/>
      <c r="I24" s="1108"/>
      <c r="J24" s="1110"/>
      <c r="K24" s="1108"/>
      <c r="L24" s="1110"/>
      <c r="M24" s="1108"/>
      <c r="N24" s="1110"/>
      <c r="O24" s="1108"/>
      <c r="P24" s="1110"/>
      <c r="Q24" s="1108"/>
      <c r="R24" s="1109"/>
    </row>
    <row r="25" spans="1:18" s="686" customFormat="1" ht="23.15" customHeight="1">
      <c r="A25" s="702"/>
      <c r="B25" s="1121" t="s">
        <v>511</v>
      </c>
      <c r="C25" s="1092"/>
      <c r="D25" s="1092"/>
      <c r="E25" s="695" t="s">
        <v>538</v>
      </c>
      <c r="F25" s="675"/>
      <c r="G25" s="1108"/>
      <c r="H25" s="1110"/>
      <c r="I25" s="1108"/>
      <c r="J25" s="1110"/>
      <c r="K25" s="1108"/>
      <c r="L25" s="1110"/>
      <c r="M25" s="1108"/>
      <c r="N25" s="1110"/>
      <c r="O25" s="1108"/>
      <c r="P25" s="1110"/>
      <c r="Q25" s="1108"/>
      <c r="R25" s="1109"/>
    </row>
    <row r="26" spans="1:18" s="686" customFormat="1" ht="23.15" customHeight="1">
      <c r="A26" s="702"/>
      <c r="B26" s="1121" t="s">
        <v>512</v>
      </c>
      <c r="C26" s="1092"/>
      <c r="D26" s="1092"/>
      <c r="E26" s="695" t="s">
        <v>538</v>
      </c>
      <c r="F26" s="675"/>
      <c r="G26" s="1108"/>
      <c r="H26" s="1110"/>
      <c r="I26" s="1108"/>
      <c r="J26" s="1110"/>
      <c r="K26" s="1108"/>
      <c r="L26" s="1110"/>
      <c r="M26" s="1108"/>
      <c r="N26" s="1110"/>
      <c r="O26" s="1108"/>
      <c r="P26" s="1110"/>
      <c r="Q26" s="1108"/>
      <c r="R26" s="1109"/>
    </row>
    <row r="27" spans="1:18" s="686" customFormat="1" ht="23.15" customHeight="1">
      <c r="A27" s="702"/>
      <c r="B27" s="1121" t="s">
        <v>513</v>
      </c>
      <c r="C27" s="1092"/>
      <c r="D27" s="1092"/>
      <c r="E27" s="695" t="s">
        <v>538</v>
      </c>
      <c r="F27" s="675"/>
      <c r="G27" s="1108"/>
      <c r="H27" s="1110"/>
      <c r="I27" s="1108"/>
      <c r="J27" s="1110"/>
      <c r="K27" s="1108"/>
      <c r="L27" s="1110"/>
      <c r="M27" s="1108"/>
      <c r="N27" s="1110"/>
      <c r="O27" s="1108"/>
      <c r="P27" s="1110"/>
      <c r="Q27" s="1108"/>
      <c r="R27" s="1109"/>
    </row>
    <row r="28" spans="1:18" s="686" customFormat="1" ht="23.15" customHeight="1">
      <c r="A28" s="702"/>
      <c r="B28" s="1121" t="s">
        <v>514</v>
      </c>
      <c r="C28" s="1092"/>
      <c r="D28" s="1092"/>
      <c r="E28" s="695" t="s">
        <v>538</v>
      </c>
      <c r="F28" s="675"/>
      <c r="G28" s="1108"/>
      <c r="H28" s="1110"/>
      <c r="I28" s="1108"/>
      <c r="J28" s="1110"/>
      <c r="K28" s="1108"/>
      <c r="L28" s="1110"/>
      <c r="M28" s="1108"/>
      <c r="N28" s="1110"/>
      <c r="O28" s="1108"/>
      <c r="P28" s="1110"/>
      <c r="Q28" s="1108"/>
      <c r="R28" s="1109"/>
    </row>
    <row r="29" spans="1:18" s="686" customFormat="1" ht="23.15" customHeight="1">
      <c r="A29" s="702"/>
      <c r="B29" s="1121" t="s">
        <v>515</v>
      </c>
      <c r="C29" s="1092"/>
      <c r="D29" s="1092"/>
      <c r="E29" s="695" t="s">
        <v>538</v>
      </c>
      <c r="F29" s="675"/>
      <c r="G29" s="1108"/>
      <c r="H29" s="1110"/>
      <c r="I29" s="1108"/>
      <c r="J29" s="1110"/>
      <c r="K29" s="1108"/>
      <c r="L29" s="1110"/>
      <c r="M29" s="1108"/>
      <c r="N29" s="1110"/>
      <c r="O29" s="1108"/>
      <c r="P29" s="1110"/>
      <c r="Q29" s="1108"/>
      <c r="R29" s="1109"/>
    </row>
    <row r="30" spans="1:18" s="686" customFormat="1" ht="23.15" customHeight="1">
      <c r="A30" s="702"/>
      <c r="B30" s="1121" t="s">
        <v>516</v>
      </c>
      <c r="C30" s="1092"/>
      <c r="D30" s="1092"/>
      <c r="E30" s="695" t="s">
        <v>538</v>
      </c>
      <c r="F30" s="675"/>
      <c r="G30" s="1108"/>
      <c r="H30" s="1110"/>
      <c r="I30" s="1108"/>
      <c r="J30" s="1110"/>
      <c r="K30" s="1108"/>
      <c r="L30" s="1110"/>
      <c r="M30" s="1108"/>
      <c r="N30" s="1110"/>
      <c r="O30" s="1108"/>
      <c r="P30" s="1110"/>
      <c r="Q30" s="1108"/>
      <c r="R30" s="1109"/>
    </row>
    <row r="31" spans="1:18" s="686" customFormat="1" ht="23.15" customHeight="1">
      <c r="A31" s="702"/>
      <c r="B31" s="1121" t="s">
        <v>517</v>
      </c>
      <c r="C31" s="1092"/>
      <c r="D31" s="1092"/>
      <c r="E31" s="695" t="s">
        <v>538</v>
      </c>
      <c r="F31" s="675"/>
      <c r="G31" s="1108"/>
      <c r="H31" s="1110"/>
      <c r="I31" s="1108"/>
      <c r="J31" s="1110"/>
      <c r="K31" s="1108"/>
      <c r="L31" s="1110"/>
      <c r="M31" s="1108"/>
      <c r="N31" s="1110"/>
      <c r="O31" s="1108"/>
      <c r="P31" s="1110"/>
      <c r="Q31" s="1108"/>
      <c r="R31" s="1109"/>
    </row>
    <row r="32" spans="1:18" s="686" customFormat="1" ht="23.15" customHeight="1">
      <c r="A32" s="702"/>
      <c r="B32" s="1121" t="s">
        <v>61</v>
      </c>
      <c r="C32" s="1092"/>
      <c r="D32" s="1092"/>
      <c r="E32" s="695" t="s">
        <v>538</v>
      </c>
      <c r="F32" s="675"/>
      <c r="G32" s="1108"/>
      <c r="H32" s="1110"/>
      <c r="I32" s="1108"/>
      <c r="J32" s="1110"/>
      <c r="K32" s="1108"/>
      <c r="L32" s="1110"/>
      <c r="M32" s="1108"/>
      <c r="N32" s="1110"/>
      <c r="O32" s="1108"/>
      <c r="P32" s="1110"/>
      <c r="Q32" s="1108"/>
      <c r="R32" s="1109"/>
    </row>
    <row r="33" spans="1:18" s="686" customFormat="1" ht="23.15" customHeight="1">
      <c r="A33" s="702"/>
      <c r="B33" s="1121" t="s">
        <v>518</v>
      </c>
      <c r="C33" s="1092"/>
      <c r="D33" s="1092"/>
      <c r="E33" s="695" t="s">
        <v>538</v>
      </c>
      <c r="F33" s="675"/>
      <c r="G33" s="1108"/>
      <c r="H33" s="1110"/>
      <c r="I33" s="1108"/>
      <c r="J33" s="1110"/>
      <c r="K33" s="1108"/>
      <c r="L33" s="1110"/>
      <c r="M33" s="1108"/>
      <c r="N33" s="1110"/>
      <c r="O33" s="1108"/>
      <c r="P33" s="1110"/>
      <c r="Q33" s="1108"/>
      <c r="R33" s="1109"/>
    </row>
    <row r="34" spans="1:18" s="686" customFormat="1" ht="23.15" customHeight="1">
      <c r="A34" s="702"/>
      <c r="B34" s="1121" t="s">
        <v>519</v>
      </c>
      <c r="C34" s="1092"/>
      <c r="D34" s="1092"/>
      <c r="E34" s="695" t="s">
        <v>538</v>
      </c>
      <c r="F34" s="675"/>
      <c r="G34" s="1108"/>
      <c r="H34" s="1110"/>
      <c r="I34" s="1108"/>
      <c r="J34" s="1110"/>
      <c r="K34" s="1108"/>
      <c r="L34" s="1110"/>
      <c r="M34" s="1108"/>
      <c r="N34" s="1110"/>
      <c r="O34" s="1108"/>
      <c r="P34" s="1110"/>
      <c r="Q34" s="1108"/>
      <c r="R34" s="1109"/>
    </row>
    <row r="35" spans="1:18" s="686" customFormat="1" ht="23.15" customHeight="1">
      <c r="A35" s="702"/>
      <c r="B35" s="1121" t="s">
        <v>520</v>
      </c>
      <c r="C35" s="1092"/>
      <c r="D35" s="1092"/>
      <c r="E35" s="695" t="s">
        <v>538</v>
      </c>
      <c r="F35" s="675"/>
      <c r="G35" s="1108"/>
      <c r="H35" s="1110"/>
      <c r="I35" s="1108"/>
      <c r="J35" s="1110"/>
      <c r="K35" s="1108"/>
      <c r="L35" s="1110"/>
      <c r="M35" s="1108"/>
      <c r="N35" s="1110"/>
      <c r="O35" s="1108"/>
      <c r="P35" s="1110"/>
      <c r="Q35" s="1108"/>
      <c r="R35" s="1109"/>
    </row>
    <row r="36" spans="1:18" s="686" customFormat="1" ht="23.15" customHeight="1">
      <c r="A36" s="702"/>
      <c r="B36" s="1121" t="s">
        <v>521</v>
      </c>
      <c r="C36" s="1092"/>
      <c r="D36" s="1092"/>
      <c r="E36" s="695" t="s">
        <v>538</v>
      </c>
      <c r="F36" s="675"/>
      <c r="G36" s="1108"/>
      <c r="H36" s="1110"/>
      <c r="I36" s="1108"/>
      <c r="J36" s="1110"/>
      <c r="K36" s="1108"/>
      <c r="L36" s="1110"/>
      <c r="M36" s="1108"/>
      <c r="N36" s="1110"/>
      <c r="O36" s="1108"/>
      <c r="P36" s="1110"/>
      <c r="Q36" s="1108"/>
      <c r="R36" s="1109"/>
    </row>
    <row r="37" spans="1:18" s="686" customFormat="1" ht="23.15" customHeight="1">
      <c r="A37" s="702"/>
      <c r="B37" s="1121" t="s">
        <v>522</v>
      </c>
      <c r="C37" s="1092"/>
      <c r="D37" s="1092"/>
      <c r="E37" s="695" t="s">
        <v>538</v>
      </c>
      <c r="F37" s="675"/>
      <c r="G37" s="1108"/>
      <c r="H37" s="1110"/>
      <c r="I37" s="1108"/>
      <c r="J37" s="1110"/>
      <c r="K37" s="1108"/>
      <c r="L37" s="1110"/>
      <c r="M37" s="1108"/>
      <c r="N37" s="1110"/>
      <c r="O37" s="1108"/>
      <c r="P37" s="1110"/>
      <c r="Q37" s="1108"/>
      <c r="R37" s="1109"/>
    </row>
    <row r="38" spans="1:18" s="686" customFormat="1" ht="23.15" customHeight="1">
      <c r="A38" s="702"/>
      <c r="B38" s="1121" t="s">
        <v>523</v>
      </c>
      <c r="C38" s="1092"/>
      <c r="D38" s="1092"/>
      <c r="E38" s="695" t="s">
        <v>538</v>
      </c>
      <c r="F38" s="675"/>
      <c r="G38" s="1108"/>
      <c r="H38" s="1110"/>
      <c r="I38" s="1108"/>
      <c r="J38" s="1110"/>
      <c r="K38" s="1108"/>
      <c r="L38" s="1110"/>
      <c r="M38" s="1108"/>
      <c r="N38" s="1110"/>
      <c r="O38" s="1108"/>
      <c r="P38" s="1110"/>
      <c r="Q38" s="1108"/>
      <c r="R38" s="1109"/>
    </row>
    <row r="39" spans="1:18" s="686" customFormat="1" ht="23.15" customHeight="1">
      <c r="A39" s="702"/>
      <c r="B39" s="1121" t="s">
        <v>524</v>
      </c>
      <c r="C39" s="1092"/>
      <c r="D39" s="1092"/>
      <c r="E39" s="695" t="s">
        <v>538</v>
      </c>
      <c r="F39" s="675"/>
      <c r="G39" s="1108"/>
      <c r="H39" s="1110"/>
      <c r="I39" s="1108"/>
      <c r="J39" s="1110"/>
      <c r="K39" s="1108"/>
      <c r="L39" s="1110"/>
      <c r="M39" s="1108"/>
      <c r="N39" s="1110"/>
      <c r="O39" s="1108"/>
      <c r="P39" s="1110"/>
      <c r="Q39" s="1108"/>
      <c r="R39" s="1109"/>
    </row>
    <row r="40" spans="1:18" s="686" customFormat="1" ht="23.15" customHeight="1">
      <c r="A40" s="702"/>
      <c r="B40" s="1121" t="s">
        <v>525</v>
      </c>
      <c r="C40" s="1092"/>
      <c r="D40" s="1092"/>
      <c r="E40" s="695" t="s">
        <v>538</v>
      </c>
      <c r="F40" s="675"/>
      <c r="G40" s="1108"/>
      <c r="H40" s="1110"/>
      <c r="I40" s="1108"/>
      <c r="J40" s="1110"/>
      <c r="K40" s="1108"/>
      <c r="L40" s="1110"/>
      <c r="M40" s="1108"/>
      <c r="N40" s="1110"/>
      <c r="O40" s="1108"/>
      <c r="P40" s="1110"/>
      <c r="Q40" s="1108"/>
      <c r="R40" s="1109"/>
    </row>
    <row r="41" spans="1:18" s="686" customFormat="1" ht="23.15" customHeight="1">
      <c r="A41" s="702"/>
      <c r="B41" s="1121" t="s">
        <v>526</v>
      </c>
      <c r="C41" s="1092"/>
      <c r="D41" s="1092"/>
      <c r="E41" s="695" t="s">
        <v>538</v>
      </c>
      <c r="F41" s="675"/>
      <c r="G41" s="1108"/>
      <c r="H41" s="1110"/>
      <c r="I41" s="1108"/>
      <c r="J41" s="1110"/>
      <c r="K41" s="1108"/>
      <c r="L41" s="1110"/>
      <c r="M41" s="1108"/>
      <c r="N41" s="1110"/>
      <c r="O41" s="1108"/>
      <c r="P41" s="1110"/>
      <c r="Q41" s="1108"/>
      <c r="R41" s="1109"/>
    </row>
    <row r="42" spans="1:18" s="686" customFormat="1" ht="23.15" customHeight="1">
      <c r="A42" s="701"/>
      <c r="B42" s="1132" t="s">
        <v>541</v>
      </c>
      <c r="C42" s="1133"/>
      <c r="D42" s="1133"/>
      <c r="E42" s="1133"/>
      <c r="F42" s="1133"/>
      <c r="G42" s="1133"/>
      <c r="H42" s="1133"/>
      <c r="I42" s="1133"/>
      <c r="J42" s="1133"/>
      <c r="K42" s="1133"/>
      <c r="L42" s="1133"/>
      <c r="M42" s="1133"/>
      <c r="N42" s="1133"/>
      <c r="O42" s="1133"/>
      <c r="P42" s="1133"/>
      <c r="Q42" s="1133"/>
      <c r="R42" s="1134"/>
    </row>
    <row r="43" spans="1:18" s="686" customFormat="1" ht="23.15" customHeight="1">
      <c r="A43" s="702"/>
      <c r="B43" s="1130" t="s">
        <v>475</v>
      </c>
      <c r="C43" s="1131"/>
      <c r="D43" s="1131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5" customHeight="1">
      <c r="A44" s="702"/>
      <c r="B44" s="1130" t="s">
        <v>486</v>
      </c>
      <c r="C44" s="1131"/>
      <c r="D44" s="1131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5" customHeight="1">
      <c r="A45" s="702"/>
      <c r="B45" s="1130" t="s">
        <v>487</v>
      </c>
      <c r="C45" s="1131"/>
      <c r="D45" s="1131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5" customHeight="1">
      <c r="A46" s="702"/>
      <c r="B46" s="1130" t="s">
        <v>488</v>
      </c>
      <c r="C46" s="1131"/>
      <c r="D46" s="1131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5" customHeight="1">
      <c r="A47" s="702"/>
      <c r="B47" s="1130" t="s">
        <v>489</v>
      </c>
      <c r="C47" s="1131"/>
      <c r="D47" s="1131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5" customHeight="1">
      <c r="A48" s="702"/>
      <c r="B48" s="1130" t="s">
        <v>490</v>
      </c>
      <c r="C48" s="1131"/>
      <c r="D48" s="1131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5" customHeight="1">
      <c r="A49" s="702"/>
      <c r="B49" s="1130" t="s">
        <v>491</v>
      </c>
      <c r="C49" s="1131"/>
      <c r="D49" s="1131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5" customHeight="1">
      <c r="A50" s="702"/>
      <c r="B50" s="1136" t="s">
        <v>492</v>
      </c>
      <c r="C50" s="1137"/>
      <c r="D50" s="1137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5" customHeight="1">
      <c r="A51" s="702"/>
      <c r="B51" s="1130" t="s">
        <v>493</v>
      </c>
      <c r="C51" s="1131"/>
      <c r="D51" s="1131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5" customHeight="1">
      <c r="A52" s="703"/>
      <c r="B52" s="1132" t="s">
        <v>529</v>
      </c>
      <c r="C52" s="1133"/>
      <c r="D52" s="1133"/>
      <c r="E52" s="1133"/>
      <c r="F52" s="1133"/>
      <c r="G52" s="1133"/>
      <c r="H52" s="1133"/>
      <c r="I52" s="1133"/>
      <c r="J52" s="1133"/>
      <c r="K52" s="1133"/>
      <c r="L52" s="1133"/>
      <c r="M52" s="1133"/>
      <c r="N52" s="1133"/>
      <c r="O52" s="1133"/>
      <c r="P52" s="1133"/>
      <c r="Q52" s="1133"/>
      <c r="R52" s="1134"/>
    </row>
    <row r="53" spans="1:19" s="686" customFormat="1" ht="23.15" customHeight="1">
      <c r="A53" s="702"/>
      <c r="B53" s="1130" t="s">
        <v>475</v>
      </c>
      <c r="C53" s="1131"/>
      <c r="D53" s="1131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5" customHeight="1">
      <c r="A54" s="702"/>
      <c r="B54" s="1154" t="s">
        <v>551</v>
      </c>
      <c r="C54" s="1155"/>
      <c r="D54" s="1156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5" customHeight="1">
      <c r="A55" s="702"/>
      <c r="B55" s="1130" t="s">
        <v>476</v>
      </c>
      <c r="C55" s="1131"/>
      <c r="D55" s="1131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5" customHeight="1">
      <c r="A56" s="702"/>
      <c r="B56" s="1130" t="s">
        <v>477</v>
      </c>
      <c r="C56" s="1131"/>
      <c r="D56" s="1131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5" customHeight="1">
      <c r="A57" s="702"/>
      <c r="B57" s="1130" t="s">
        <v>478</v>
      </c>
      <c r="C57" s="1131"/>
      <c r="D57" s="1131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5" customHeight="1">
      <c r="A58" s="702"/>
      <c r="B58" s="1135" t="s">
        <v>479</v>
      </c>
      <c r="C58" s="1099"/>
      <c r="D58" s="1099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5" customHeight="1">
      <c r="A59" s="702"/>
      <c r="B59" s="1130" t="s">
        <v>480</v>
      </c>
      <c r="C59" s="1131"/>
      <c r="D59" s="1131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5" customHeight="1">
      <c r="A60" s="702"/>
      <c r="B60" s="1130" t="s">
        <v>481</v>
      </c>
      <c r="C60" s="1131"/>
      <c r="D60" s="1131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5" customHeight="1">
      <c r="A61" s="702"/>
      <c r="B61" s="1130" t="s">
        <v>482</v>
      </c>
      <c r="C61" s="1131"/>
      <c r="D61" s="1131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5" customHeight="1">
      <c r="A62" s="702"/>
      <c r="B62" s="1130" t="s">
        <v>483</v>
      </c>
      <c r="C62" s="1131"/>
      <c r="D62" s="1131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5" customHeight="1">
      <c r="A63" s="702"/>
      <c r="B63" s="1135" t="s">
        <v>484</v>
      </c>
      <c r="C63" s="1099"/>
      <c r="D63" s="1099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5" customHeight="1" thickBot="1">
      <c r="A64" s="702"/>
      <c r="B64" s="1138" t="s">
        <v>485</v>
      </c>
      <c r="C64" s="1139"/>
      <c r="D64" s="1139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5" customHeight="1" thickTop="1">
      <c r="A65" s="589"/>
    </row>
    <row r="66" spans="1:1" ht="25" customHeight="1">
      <c r="A66" s="589"/>
    </row>
    <row r="67" spans="1:1" ht="25" customHeight="1">
      <c r="A67" s="589"/>
    </row>
    <row r="68" spans="1:1" ht="25" customHeight="1">
      <c r="A68" s="589"/>
    </row>
    <row r="69" spans="1:1" ht="22.5" customHeight="1">
      <c r="A69" s="589"/>
    </row>
    <row r="70" spans="1:1" ht="22.5" customHeight="1">
      <c r="A70" s="589"/>
    </row>
    <row r="71" spans="1:1" ht="22.5" customHeight="1">
      <c r="A71" s="589"/>
    </row>
    <row r="72" spans="1:1" ht="22.5" customHeight="1">
      <c r="A72" s="589"/>
    </row>
    <row r="73" spans="1:1" ht="22.5" customHeight="1">
      <c r="A73" s="589"/>
    </row>
  </sheetData>
  <sheetProtection password="FB6E" sheet="1" objects="1" scenarios="1"/>
  <mergeCells count="231"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</mergeCells>
  <printOptions horizontalCentered="1" verticalCentered="1"/>
  <pageMargins left="0" right="0" top="0" bottom="0" header="0" footer="0"/>
  <pageSetup paperSize="9" scale="53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796875" defaultRowHeight="19.5" customHeight="1"/>
  <cols>
    <col min="1" max="1" width="3.54296875" style="168" customWidth="1"/>
    <col min="2" max="18" width="9.26953125" style="168" customWidth="1"/>
    <col min="19" max="19" width="2.1796875" style="168" customWidth="1"/>
    <col min="20" max="16384" width="9.179687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5" customHeight="1" thickTop="1">
      <c r="B2" s="1"/>
      <c r="C2" s="2"/>
      <c r="D2" s="2"/>
      <c r="E2" s="3" t="s">
        <v>3</v>
      </c>
      <c r="F2" s="3"/>
      <c r="G2" s="831" t="s">
        <v>144</v>
      </c>
      <c r="H2" s="831"/>
      <c r="I2" s="831"/>
      <c r="J2" s="831"/>
      <c r="K2" s="831"/>
      <c r="L2" s="831"/>
      <c r="M2" s="831"/>
      <c r="N2" s="831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5" customHeight="1">
      <c r="B3" s="6"/>
      <c r="C3" s="7"/>
      <c r="D3" s="8"/>
      <c r="E3" s="835" t="s">
        <v>126</v>
      </c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5" customHeight="1">
      <c r="B4" s="11"/>
      <c r="C4" s="373"/>
      <c r="D4" s="7"/>
      <c r="E4" s="832" t="s">
        <v>559</v>
      </c>
      <c r="F4" s="832"/>
      <c r="G4" s="832"/>
      <c r="H4" s="832"/>
      <c r="I4" s="832"/>
      <c r="J4" s="832"/>
      <c r="K4" s="832"/>
      <c r="L4" s="832"/>
      <c r="M4" s="832"/>
      <c r="N4" s="832"/>
      <c r="O4" s="832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5" customHeight="1">
      <c r="B5" s="366" t="s">
        <v>139</v>
      </c>
      <c r="C5" s="849">
        <f>'رو جلد'!C19</f>
        <v>1303015021</v>
      </c>
      <c r="D5" s="849"/>
      <c r="E5" s="849"/>
      <c r="F5" s="7"/>
      <c r="G5" s="7"/>
      <c r="H5" s="7"/>
      <c r="I5" s="7"/>
      <c r="J5" s="7"/>
      <c r="K5" s="7"/>
      <c r="L5" s="7"/>
      <c r="M5" s="850" t="s">
        <v>141</v>
      </c>
      <c r="N5" s="850"/>
      <c r="O5" s="830" t="str">
        <f>'رو جلد'!G25</f>
        <v>رهاب</v>
      </c>
      <c r="P5" s="830"/>
      <c r="Q5" s="830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5" customHeight="1">
      <c r="B6" s="603" t="s">
        <v>405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30"/>
      <c r="H6" s="830"/>
      <c r="I6" s="830"/>
      <c r="J6" s="830"/>
      <c r="K6" s="830"/>
      <c r="L6" s="7"/>
      <c r="M6" s="850" t="s">
        <v>142</v>
      </c>
      <c r="N6" s="850"/>
      <c r="O6" s="830" t="str">
        <f>'رو جلد'!F26</f>
        <v>توسعه راههای پارس</v>
      </c>
      <c r="P6" s="830"/>
      <c r="Q6" s="830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5" customHeight="1" thickBot="1">
      <c r="B7" s="603" t="s">
        <v>302</v>
      </c>
      <c r="C7" s="851" t="str">
        <f>'رو جلد'!C22</f>
        <v>عملیات زیرسازی قطعه 20 راه آهن زاهدان-زابل-بیرجند-مشهد(از کیلومتر000+707 الی 000+740)</v>
      </c>
      <c r="D7" s="851"/>
      <c r="E7" s="851"/>
      <c r="F7" s="851"/>
      <c r="G7" s="851"/>
      <c r="H7" s="851"/>
      <c r="I7" s="851"/>
      <c r="J7" s="851"/>
      <c r="K7" s="851"/>
      <c r="L7" s="76"/>
      <c r="M7" s="852" t="s">
        <v>135</v>
      </c>
      <c r="N7" s="852"/>
      <c r="O7" s="365" t="str">
        <f>'رو جلد'!E29</f>
        <v>فروردين</v>
      </c>
      <c r="P7" s="387">
        <f>'رو جلد'!H29</f>
        <v>1403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>
      <c r="A9" s="701"/>
      <c r="B9" s="1123" t="s">
        <v>544</v>
      </c>
      <c r="C9" s="1124"/>
      <c r="D9" s="1124"/>
      <c r="E9" s="1124"/>
      <c r="F9" s="1124"/>
      <c r="G9" s="1124"/>
      <c r="H9" s="1124"/>
      <c r="I9" s="1124"/>
      <c r="J9" s="1124"/>
      <c r="K9" s="1124"/>
      <c r="L9" s="1124"/>
      <c r="M9" s="1124"/>
      <c r="N9" s="1124"/>
      <c r="O9" s="688"/>
      <c r="P9" s="688"/>
      <c r="Q9" s="688"/>
      <c r="R9" s="689"/>
    </row>
    <row r="10" spans="1:27" s="686" customFormat="1" ht="30" customHeight="1">
      <c r="A10" s="702"/>
      <c r="B10" s="1121" t="s">
        <v>475</v>
      </c>
      <c r="C10" s="1092"/>
      <c r="D10" s="1092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>
      <c r="A11" s="702"/>
      <c r="B11" s="1121" t="s">
        <v>495</v>
      </c>
      <c r="C11" s="1092"/>
      <c r="D11" s="1092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>
      <c r="A12" s="702"/>
      <c r="B12" s="1121" t="s">
        <v>496</v>
      </c>
      <c r="C12" s="1092"/>
      <c r="D12" s="1092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>
      <c r="A13" s="702"/>
      <c r="B13" s="1121" t="s">
        <v>497</v>
      </c>
      <c r="C13" s="1092"/>
      <c r="D13" s="1092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>
      <c r="A14" s="703"/>
      <c r="B14" s="1132" t="s">
        <v>543</v>
      </c>
      <c r="C14" s="1133"/>
      <c r="D14" s="1133"/>
      <c r="E14" s="1133"/>
      <c r="F14" s="1133"/>
      <c r="G14" s="1133"/>
      <c r="H14" s="1133"/>
      <c r="I14" s="1133"/>
      <c r="J14" s="1133"/>
      <c r="K14" s="1133"/>
      <c r="L14" s="1133"/>
      <c r="M14" s="1133"/>
      <c r="N14" s="1133"/>
      <c r="O14" s="1133"/>
      <c r="P14" s="1133"/>
      <c r="Q14" s="1133"/>
      <c r="R14" s="1134"/>
    </row>
    <row r="15" spans="1:27" s="686" customFormat="1" ht="30" customHeight="1">
      <c r="A15" s="702"/>
      <c r="B15" s="1130" t="s">
        <v>475</v>
      </c>
      <c r="C15" s="1131"/>
      <c r="D15" s="1131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>
      <c r="A16" s="702"/>
      <c r="B16" s="1154" t="s">
        <v>552</v>
      </c>
      <c r="C16" s="1155"/>
      <c r="D16" s="1156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>
      <c r="A17" s="702"/>
      <c r="B17" s="1130" t="s">
        <v>545</v>
      </c>
      <c r="C17" s="1131"/>
      <c r="D17" s="1131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>
      <c r="A18" s="702"/>
      <c r="B18" s="1130" t="s">
        <v>546</v>
      </c>
      <c r="C18" s="1131"/>
      <c r="D18" s="1131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>
      <c r="A19" s="702"/>
      <c r="B19" s="1130" t="s">
        <v>547</v>
      </c>
      <c r="C19" s="1131"/>
      <c r="D19" s="1131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>
      <c r="A20" s="702"/>
      <c r="B20" s="1135" t="s">
        <v>548</v>
      </c>
      <c r="C20" s="1099"/>
      <c r="D20" s="1099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>
      <c r="A21" s="701"/>
      <c r="B21" s="1085" t="s">
        <v>549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O21" s="1086"/>
      <c r="R21" s="687"/>
    </row>
    <row r="22" spans="1:19" s="686" customFormat="1" ht="30" customHeight="1">
      <c r="A22" s="702"/>
      <c r="B22" s="1121" t="s">
        <v>475</v>
      </c>
      <c r="C22" s="1092"/>
      <c r="D22" s="1092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>
      <c r="A23" s="702"/>
      <c r="B23" s="1135" t="s">
        <v>553</v>
      </c>
      <c r="C23" s="1099"/>
      <c r="D23" s="1099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>
      <c r="A24" s="702"/>
      <c r="B24" s="1135" t="s">
        <v>498</v>
      </c>
      <c r="C24" s="1099"/>
      <c r="D24" s="1099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>
      <c r="A25" s="702"/>
      <c r="B25" s="1121" t="s">
        <v>499</v>
      </c>
      <c r="C25" s="1092"/>
      <c r="D25" s="1092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>
      <c r="A26" s="702"/>
      <c r="B26" s="1121" t="s">
        <v>500</v>
      </c>
      <c r="C26" s="1092"/>
      <c r="D26" s="1092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>
      <c r="A27" s="702"/>
      <c r="B27" s="1121" t="s">
        <v>501</v>
      </c>
      <c r="C27" s="1092"/>
      <c r="D27" s="1092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>
      <c r="A28" s="702"/>
      <c r="B28" s="1121" t="s">
        <v>502</v>
      </c>
      <c r="C28" s="1092"/>
      <c r="D28" s="1092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>
      <c r="A29" s="702"/>
      <c r="B29" s="1121" t="s">
        <v>503</v>
      </c>
      <c r="C29" s="1092"/>
      <c r="D29" s="1092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>
      <c r="A30" s="702"/>
      <c r="B30" s="1121" t="s">
        <v>504</v>
      </c>
      <c r="C30" s="1092"/>
      <c r="D30" s="1092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>
      <c r="A31" s="702"/>
      <c r="B31" s="1121" t="s">
        <v>505</v>
      </c>
      <c r="C31" s="1092"/>
      <c r="D31" s="1092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>
      <c r="A32" s="702"/>
      <c r="B32" s="1121" t="s">
        <v>506</v>
      </c>
      <c r="C32" s="1092"/>
      <c r="D32" s="1092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>
      <c r="A33" s="702"/>
      <c r="B33" s="1121" t="s">
        <v>507</v>
      </c>
      <c r="C33" s="1092"/>
      <c r="D33" s="1092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>
      <c r="A34" s="702"/>
      <c r="B34" s="1121" t="s">
        <v>508</v>
      </c>
      <c r="C34" s="1092"/>
      <c r="D34" s="1092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>
      <c r="A35" s="702"/>
      <c r="B35" s="1130" t="s">
        <v>509</v>
      </c>
      <c r="C35" s="1131"/>
      <c r="D35" s="1131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>
      <c r="A36" s="703"/>
      <c r="B36" s="1132" t="s">
        <v>550</v>
      </c>
      <c r="C36" s="1133"/>
      <c r="D36" s="1133"/>
      <c r="E36" s="1133"/>
      <c r="F36" s="1133"/>
      <c r="G36" s="1133"/>
      <c r="H36" s="1133"/>
      <c r="I36" s="1133"/>
      <c r="J36" s="1133"/>
      <c r="K36" s="1133"/>
      <c r="L36" s="1133"/>
      <c r="M36" s="1133"/>
      <c r="N36" s="1133"/>
      <c r="O36" s="1133"/>
      <c r="P36" s="1133"/>
      <c r="Q36" s="1133"/>
      <c r="R36" s="1134"/>
    </row>
    <row r="37" spans="1:18" s="686" customFormat="1" ht="30" customHeight="1">
      <c r="A37" s="702"/>
      <c r="B37" s="1130" t="s">
        <v>475</v>
      </c>
      <c r="C37" s="1131"/>
      <c r="D37" s="1131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>
      <c r="A38" s="702"/>
      <c r="B38" s="1154" t="s">
        <v>554</v>
      </c>
      <c r="C38" s="1155"/>
      <c r="D38" s="1156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>
      <c r="A39" s="702"/>
      <c r="B39" s="1130" t="s">
        <v>545</v>
      </c>
      <c r="C39" s="1131"/>
      <c r="D39" s="1131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>
      <c r="A40" s="702"/>
      <c r="B40" s="1130" t="s">
        <v>546</v>
      </c>
      <c r="C40" s="1131"/>
      <c r="D40" s="1131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>
      <c r="A41" s="702"/>
      <c r="B41" s="1157" t="s">
        <v>548</v>
      </c>
      <c r="C41" s="1158"/>
      <c r="D41" s="1158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>
      <c r="A42" s="589"/>
    </row>
    <row r="43" spans="1:18" ht="25" customHeight="1"/>
    <row r="44" spans="1:18" ht="25" customHeight="1"/>
    <row r="45" spans="1:18" ht="25" customHeight="1"/>
    <row r="46" spans="1:18" ht="25" customHeight="1"/>
    <row r="47" spans="1:18" ht="25" customHeight="1"/>
  </sheetData>
  <sheetProtection password="FB6E" sheet="1" objects="1" scenarios="1"/>
  <mergeCells count="44"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20:D20"/>
    <mergeCell ref="B9:N9"/>
    <mergeCell ref="B10:D10"/>
    <mergeCell ref="B11:D11"/>
    <mergeCell ref="B12:D12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</mergeCells>
  <printOptions horizontalCentered="1" verticalCentered="1"/>
  <pageMargins left="0" right="0" top="0" bottom="0" header="0" footer="0"/>
  <pageSetup paperSize="9" scale="62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topLeftCell="A4" zoomScale="70" zoomScaleSheetLayoutView="70" workbookViewId="0">
      <selection activeCell="F10" sqref="F10"/>
    </sheetView>
  </sheetViews>
  <sheetFormatPr defaultColWidth="9.1796875" defaultRowHeight="17"/>
  <cols>
    <col min="1" max="1" width="2" style="178" customWidth="1"/>
    <col min="2" max="2" width="6.54296875" style="178" bestFit="1" customWidth="1"/>
    <col min="3" max="3" width="20.81640625" style="619" customWidth="1"/>
    <col min="4" max="4" width="7.7265625" style="619" customWidth="1"/>
    <col min="5" max="5" width="8" style="619" customWidth="1"/>
    <col min="6" max="6" width="8.54296875" style="620" customWidth="1"/>
    <col min="7" max="7" width="21.54296875" style="620" customWidth="1"/>
    <col min="8" max="8" width="15.1796875" style="620" customWidth="1"/>
    <col min="9" max="9" width="12" style="620" customWidth="1"/>
    <col min="10" max="10" width="6.7265625" style="620" customWidth="1"/>
    <col min="11" max="11" width="17.1796875" style="620" customWidth="1"/>
    <col min="12" max="12" width="18.26953125" style="620" customWidth="1"/>
    <col min="13" max="13" width="16.81640625" style="620" customWidth="1"/>
    <col min="14" max="14" width="12.1796875" style="620" customWidth="1"/>
    <col min="15" max="15" width="5.81640625" style="620" customWidth="1"/>
    <col min="16" max="16" width="9" style="620" customWidth="1"/>
    <col min="17" max="17" width="6.7265625" style="620" customWidth="1"/>
    <col min="18" max="18" width="23.1796875" style="620" customWidth="1"/>
    <col min="19" max="19" width="2.81640625" style="178" customWidth="1"/>
    <col min="20" max="27" width="9.1796875" style="178"/>
    <col min="28" max="29" width="16.7265625" style="178" bestFit="1" customWidth="1"/>
    <col min="30" max="16384" width="9.1796875" style="178"/>
  </cols>
  <sheetData>
    <row r="1" spans="1:21" ht="21" customHeight="1" thickBot="1">
      <c r="B1" s="1168"/>
      <c r="C1" s="1169"/>
      <c r="D1" s="1169"/>
      <c r="E1" s="1169"/>
      <c r="F1" s="1169"/>
      <c r="G1" s="1169"/>
      <c r="H1" s="1169"/>
      <c r="I1" s="1169"/>
      <c r="J1" s="1169"/>
      <c r="K1" s="1169"/>
      <c r="L1" s="1169"/>
      <c r="M1" s="1169"/>
      <c r="N1" s="1169"/>
      <c r="O1" s="1169"/>
      <c r="P1" s="1169"/>
      <c r="Q1" s="1169"/>
      <c r="R1" s="1169"/>
    </row>
    <row r="2" spans="1:21" ht="22.5" customHeight="1" thickTop="1">
      <c r="B2" s="52"/>
      <c r="C2" s="53"/>
      <c r="D2" s="53"/>
      <c r="E2" s="53"/>
      <c r="F2" s="3" t="s">
        <v>3</v>
      </c>
      <c r="G2" s="1172" t="s">
        <v>144</v>
      </c>
      <c r="H2" s="1172"/>
      <c r="I2" s="1172"/>
      <c r="J2" s="1172"/>
      <c r="K2" s="1172"/>
      <c r="L2" s="1172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>
      <c r="B3" s="56"/>
      <c r="C3" s="57"/>
      <c r="D3" s="57"/>
      <c r="E3" s="607"/>
      <c r="F3" s="64"/>
      <c r="G3" s="1173" t="s">
        <v>126</v>
      </c>
      <c r="H3" s="1173"/>
      <c r="I3" s="1173"/>
      <c r="J3" s="1173"/>
      <c r="K3" s="1173"/>
      <c r="L3" s="1173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>
      <c r="B4" s="56"/>
      <c r="C4" s="608"/>
      <c r="D4" s="608"/>
      <c r="E4" s="57"/>
      <c r="F4" s="64"/>
      <c r="G4" s="1178" t="s">
        <v>262</v>
      </c>
      <c r="H4" s="1178"/>
      <c r="I4" s="1178"/>
      <c r="J4" s="1178"/>
      <c r="K4" s="1178"/>
      <c r="L4" s="1178"/>
      <c r="M4" s="616"/>
      <c r="N4" s="1177" t="s">
        <v>143</v>
      </c>
      <c r="O4" s="1177"/>
      <c r="P4" s="60">
        <v>3</v>
      </c>
      <c r="Q4" s="60"/>
      <c r="R4" s="61"/>
      <c r="S4" s="179"/>
      <c r="U4" s="180"/>
    </row>
    <row r="5" spans="1:21" ht="22.5" customHeight="1">
      <c r="A5" s="181"/>
      <c r="B5" s="62"/>
      <c r="C5" s="378" t="s">
        <v>139</v>
      </c>
      <c r="D5" s="1175">
        <f>'رو جلد'!C19</f>
        <v>1303015021</v>
      </c>
      <c r="E5" s="1175"/>
      <c r="F5" s="1175"/>
      <c r="G5" s="1175"/>
      <c r="H5" s="63"/>
      <c r="I5" s="63"/>
      <c r="J5" s="63"/>
      <c r="K5" s="1180" t="s">
        <v>141</v>
      </c>
      <c r="L5" s="1180"/>
      <c r="M5" s="1176" t="str">
        <f>'رو جلد'!G25</f>
        <v>رهاب</v>
      </c>
      <c r="N5" s="1176"/>
      <c r="O5" s="1176"/>
      <c r="P5" s="1176"/>
      <c r="Q5" s="381"/>
      <c r="R5" s="65"/>
      <c r="S5" s="57"/>
      <c r="T5" s="57"/>
      <c r="U5" s="7"/>
    </row>
    <row r="6" spans="1:21" ht="22.5" customHeight="1">
      <c r="A6" s="181"/>
      <c r="B6" s="62"/>
      <c r="C6" s="378" t="s">
        <v>405</v>
      </c>
      <c r="D6" s="1179" t="str">
        <f>'رو جلد'!C21</f>
        <v>عملیات زیرسازی قطعه 20 راه آهن زاهدان-زابل-بیرجند-مشهد(از کیلومتر000+707 الی 000+740)</v>
      </c>
      <c r="E6" s="1179"/>
      <c r="F6" s="1179"/>
      <c r="G6" s="1179"/>
      <c r="H6" s="1179"/>
      <c r="I6" s="1179"/>
      <c r="J6" s="1179"/>
      <c r="K6" s="1180" t="s">
        <v>142</v>
      </c>
      <c r="L6" s="1180"/>
      <c r="M6" s="1176" t="str">
        <f>'رو جلد'!F26</f>
        <v>توسعه راههای پارس</v>
      </c>
      <c r="N6" s="1176"/>
      <c r="O6" s="1176"/>
      <c r="P6" s="1176"/>
      <c r="Q6" s="381"/>
      <c r="R6" s="65"/>
      <c r="S6" s="57"/>
      <c r="T6" s="57"/>
      <c r="U6" s="7"/>
    </row>
    <row r="7" spans="1:21" ht="22.5" customHeight="1" thickBot="1">
      <c r="A7" s="181"/>
      <c r="B7" s="66"/>
      <c r="C7" s="378" t="s">
        <v>302</v>
      </c>
      <c r="D7" s="1179" t="str">
        <f>'رو جلد'!C22</f>
        <v>عملیات زیرسازی قطعه 20 راه آهن زاهدان-زابل-بیرجند-مشهد(از کیلومتر000+707 الی 000+740)</v>
      </c>
      <c r="E7" s="1179"/>
      <c r="F7" s="1179"/>
      <c r="G7" s="1179"/>
      <c r="H7" s="1179"/>
      <c r="I7" s="1179"/>
      <c r="J7" s="1179"/>
      <c r="K7" s="1181" t="s">
        <v>135</v>
      </c>
      <c r="L7" s="1181"/>
      <c r="M7" s="404" t="str">
        <f>'رو جلد'!E29</f>
        <v>فروردين</v>
      </c>
      <c r="N7" s="1174">
        <f>'رو جلد'!H29</f>
        <v>1403</v>
      </c>
      <c r="O7" s="1174"/>
      <c r="P7" s="67"/>
      <c r="Q7" s="617"/>
      <c r="R7" s="68"/>
      <c r="S7" s="57"/>
      <c r="T7" s="57"/>
      <c r="U7" s="69"/>
    </row>
    <row r="8" spans="1:21" ht="22.5" customHeight="1" thickTop="1" thickBot="1">
      <c r="B8" s="70"/>
      <c r="C8" s="1170"/>
      <c r="D8" s="1170"/>
      <c r="E8" s="1170"/>
      <c r="F8" s="1171"/>
      <c r="G8" s="1171"/>
      <c r="H8" s="1171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65" t="s">
        <v>242</v>
      </c>
      <c r="J9" s="1165"/>
      <c r="K9" s="612" t="s">
        <v>6</v>
      </c>
      <c r="L9" s="612" t="s">
        <v>243</v>
      </c>
      <c r="M9" s="612" t="s">
        <v>6</v>
      </c>
      <c r="N9" s="1166" t="s">
        <v>244</v>
      </c>
      <c r="O9" s="1167"/>
      <c r="P9" s="1166" t="s">
        <v>6</v>
      </c>
      <c r="Q9" s="1167"/>
      <c r="R9" s="75" t="s">
        <v>245</v>
      </c>
      <c r="S9" s="183"/>
      <c r="T9" s="183"/>
    </row>
    <row r="10" spans="1:21" s="407" customFormat="1" ht="25" customHeight="1">
      <c r="B10" s="409">
        <v>1</v>
      </c>
      <c r="C10" s="50" t="s">
        <v>725</v>
      </c>
      <c r="D10" s="50"/>
      <c r="E10" s="50" t="s">
        <v>726</v>
      </c>
      <c r="F10" s="50" t="s">
        <v>727</v>
      </c>
      <c r="G10" s="609">
        <v>343957440370</v>
      </c>
      <c r="H10" s="50"/>
      <c r="I10" s="1159">
        <v>109497460370</v>
      </c>
      <c r="J10" s="1159"/>
      <c r="K10" s="50"/>
      <c r="L10" s="50">
        <v>76960450664</v>
      </c>
      <c r="M10" s="50"/>
      <c r="N10" s="1159">
        <v>76960450664</v>
      </c>
      <c r="O10" s="1159"/>
      <c r="P10" s="1160"/>
      <c r="Q10" s="1161"/>
      <c r="R10" s="51"/>
      <c r="S10" s="408"/>
      <c r="T10" s="408"/>
    </row>
    <row r="11" spans="1:21" s="407" customFormat="1" ht="25" customHeight="1">
      <c r="B11" s="409">
        <v>2</v>
      </c>
      <c r="C11" s="50"/>
      <c r="D11" s="50"/>
      <c r="E11" s="50"/>
      <c r="F11" s="50"/>
      <c r="G11" s="609"/>
      <c r="H11" s="50"/>
      <c r="I11" s="1159"/>
      <c r="J11" s="1159"/>
      <c r="K11" s="50"/>
      <c r="L11" s="50"/>
      <c r="M11" s="50"/>
      <c r="N11" s="1159"/>
      <c r="O11" s="1159"/>
      <c r="P11" s="1160"/>
      <c r="Q11" s="1161"/>
      <c r="R11" s="51"/>
      <c r="S11" s="408"/>
      <c r="T11" s="408"/>
    </row>
    <row r="12" spans="1:21" s="407" customFormat="1" ht="25" customHeight="1">
      <c r="B12" s="409">
        <v>3</v>
      </c>
      <c r="C12" s="50"/>
      <c r="D12" s="50"/>
      <c r="E12" s="50"/>
      <c r="F12" s="50"/>
      <c r="G12" s="609"/>
      <c r="H12" s="50"/>
      <c r="I12" s="1159"/>
      <c r="J12" s="1159"/>
      <c r="K12" s="50"/>
      <c r="L12" s="50"/>
      <c r="M12" s="50"/>
      <c r="N12" s="1159"/>
      <c r="O12" s="1159"/>
      <c r="P12" s="1160"/>
      <c r="Q12" s="1161"/>
      <c r="R12" s="51"/>
      <c r="S12" s="408"/>
      <c r="T12" s="408"/>
    </row>
    <row r="13" spans="1:21" s="407" customFormat="1" ht="25" customHeight="1">
      <c r="B13" s="409">
        <v>4</v>
      </c>
      <c r="C13" s="50"/>
      <c r="D13" s="50"/>
      <c r="E13" s="50"/>
      <c r="F13" s="50"/>
      <c r="G13" s="609"/>
      <c r="H13" s="50"/>
      <c r="I13" s="1159"/>
      <c r="J13" s="1159"/>
      <c r="K13" s="50"/>
      <c r="L13" s="50"/>
      <c r="M13" s="50"/>
      <c r="N13" s="1159"/>
      <c r="O13" s="1159"/>
      <c r="P13" s="1160"/>
      <c r="Q13" s="1161"/>
      <c r="R13" s="51"/>
      <c r="S13" s="408"/>
      <c r="T13" s="408"/>
    </row>
    <row r="14" spans="1:21" s="407" customFormat="1" ht="25" customHeight="1">
      <c r="B14" s="409">
        <v>5</v>
      </c>
      <c r="C14" s="50"/>
      <c r="D14" s="50"/>
      <c r="E14" s="50"/>
      <c r="F14" s="50"/>
      <c r="G14" s="609"/>
      <c r="H14" s="50"/>
      <c r="I14" s="1159"/>
      <c r="J14" s="1159"/>
      <c r="K14" s="50"/>
      <c r="L14" s="50"/>
      <c r="M14" s="50"/>
      <c r="N14" s="1159"/>
      <c r="O14" s="1159"/>
      <c r="P14" s="1160"/>
      <c r="Q14" s="1161"/>
      <c r="R14" s="51"/>
      <c r="S14" s="408"/>
      <c r="T14" s="408"/>
    </row>
    <row r="15" spans="1:21" s="407" customFormat="1" ht="25" customHeight="1">
      <c r="B15" s="409">
        <v>6</v>
      </c>
      <c r="C15" s="50"/>
      <c r="D15" s="50"/>
      <c r="E15" s="50"/>
      <c r="F15" s="50"/>
      <c r="G15" s="609"/>
      <c r="H15" s="50"/>
      <c r="I15" s="1159"/>
      <c r="J15" s="1159"/>
      <c r="K15" s="50"/>
      <c r="L15" s="50"/>
      <c r="M15" s="50"/>
      <c r="N15" s="1159"/>
      <c r="O15" s="1159"/>
      <c r="P15" s="1160"/>
      <c r="Q15" s="1161"/>
      <c r="R15" s="51"/>
      <c r="S15" s="408"/>
      <c r="T15" s="408"/>
    </row>
    <row r="16" spans="1:21" s="407" customFormat="1" ht="25" customHeight="1">
      <c r="B16" s="409">
        <v>7</v>
      </c>
      <c r="C16" s="50"/>
      <c r="D16" s="50"/>
      <c r="E16" s="50"/>
      <c r="F16" s="50"/>
      <c r="G16" s="609"/>
      <c r="H16" s="50"/>
      <c r="I16" s="1159"/>
      <c r="J16" s="1159"/>
      <c r="K16" s="50"/>
      <c r="L16" s="50"/>
      <c r="M16" s="50"/>
      <c r="N16" s="1159"/>
      <c r="O16" s="1159"/>
      <c r="P16" s="1160"/>
      <c r="Q16" s="1161"/>
      <c r="R16" s="51"/>
      <c r="S16" s="408"/>
      <c r="T16" s="408"/>
    </row>
    <row r="17" spans="2:20" s="407" customFormat="1" ht="25" customHeight="1">
      <c r="B17" s="409">
        <v>8</v>
      </c>
      <c r="C17" s="50"/>
      <c r="D17" s="50"/>
      <c r="E17" s="50"/>
      <c r="F17" s="50"/>
      <c r="G17" s="609"/>
      <c r="H17" s="50"/>
      <c r="I17" s="1159"/>
      <c r="J17" s="1159"/>
      <c r="K17" s="50"/>
      <c r="L17" s="50"/>
      <c r="M17" s="50"/>
      <c r="N17" s="1159"/>
      <c r="O17" s="1159"/>
      <c r="P17" s="1160"/>
      <c r="Q17" s="1161"/>
      <c r="R17" s="51"/>
      <c r="S17" s="408"/>
      <c r="T17" s="408"/>
    </row>
    <row r="18" spans="2:20" s="407" customFormat="1" ht="25" customHeight="1">
      <c r="B18" s="409">
        <v>9</v>
      </c>
      <c r="C18" s="50"/>
      <c r="D18" s="50"/>
      <c r="E18" s="50"/>
      <c r="F18" s="50"/>
      <c r="G18" s="609"/>
      <c r="H18" s="50"/>
      <c r="I18" s="1159"/>
      <c r="J18" s="1159"/>
      <c r="K18" s="50"/>
      <c r="L18" s="50"/>
      <c r="M18" s="50"/>
      <c r="N18" s="1159"/>
      <c r="O18" s="1159"/>
      <c r="P18" s="1160"/>
      <c r="Q18" s="1161"/>
      <c r="R18" s="51"/>
      <c r="S18" s="408"/>
      <c r="T18" s="408"/>
    </row>
    <row r="19" spans="2:20" s="407" customFormat="1" ht="25" customHeight="1">
      <c r="B19" s="409">
        <v>10</v>
      </c>
      <c r="C19" s="50"/>
      <c r="D19" s="50"/>
      <c r="E19" s="50"/>
      <c r="F19" s="50"/>
      <c r="G19" s="609"/>
      <c r="H19" s="50"/>
      <c r="I19" s="1159"/>
      <c r="J19" s="1159"/>
      <c r="K19" s="50"/>
      <c r="L19" s="50"/>
      <c r="M19" s="50"/>
      <c r="N19" s="1159"/>
      <c r="O19" s="1159"/>
      <c r="P19" s="1160"/>
      <c r="Q19" s="1161"/>
      <c r="R19" s="51"/>
      <c r="S19" s="408"/>
      <c r="T19" s="408"/>
    </row>
    <row r="20" spans="2:20" s="407" customFormat="1" ht="25" customHeight="1">
      <c r="B20" s="409">
        <v>11</v>
      </c>
      <c r="C20" s="50"/>
      <c r="D20" s="50"/>
      <c r="E20" s="50"/>
      <c r="F20" s="50"/>
      <c r="G20" s="609"/>
      <c r="H20" s="50"/>
      <c r="I20" s="1159"/>
      <c r="J20" s="1159"/>
      <c r="K20" s="50"/>
      <c r="L20" s="50"/>
      <c r="M20" s="50"/>
      <c r="N20" s="1159"/>
      <c r="O20" s="1159"/>
      <c r="P20" s="1160"/>
      <c r="Q20" s="1161"/>
      <c r="R20" s="51"/>
      <c r="S20" s="408"/>
      <c r="T20" s="408"/>
    </row>
    <row r="21" spans="2:20" s="407" customFormat="1" ht="25" customHeight="1">
      <c r="B21" s="409">
        <v>12</v>
      </c>
      <c r="C21" s="50"/>
      <c r="D21" s="50"/>
      <c r="E21" s="50"/>
      <c r="F21" s="50"/>
      <c r="G21" s="609"/>
      <c r="H21" s="50"/>
      <c r="I21" s="1159"/>
      <c r="J21" s="1159"/>
      <c r="K21" s="50"/>
      <c r="L21" s="50"/>
      <c r="M21" s="50"/>
      <c r="N21" s="1159"/>
      <c r="O21" s="1159"/>
      <c r="P21" s="1160"/>
      <c r="Q21" s="1161"/>
      <c r="R21" s="51"/>
      <c r="S21" s="408"/>
      <c r="T21" s="408"/>
    </row>
    <row r="22" spans="2:20" s="407" customFormat="1" ht="25" customHeight="1">
      <c r="B22" s="409">
        <v>13</v>
      </c>
      <c r="C22" s="50"/>
      <c r="D22" s="50"/>
      <c r="E22" s="50"/>
      <c r="F22" s="50"/>
      <c r="G22" s="609"/>
      <c r="H22" s="50"/>
      <c r="I22" s="1159"/>
      <c r="J22" s="1159"/>
      <c r="K22" s="50"/>
      <c r="L22" s="50"/>
      <c r="M22" s="50"/>
      <c r="N22" s="1159"/>
      <c r="O22" s="1159"/>
      <c r="P22" s="1160"/>
      <c r="Q22" s="1161"/>
      <c r="R22" s="51"/>
      <c r="S22" s="408"/>
      <c r="T22" s="408"/>
    </row>
    <row r="23" spans="2:20" s="407" customFormat="1" ht="25" customHeight="1">
      <c r="B23" s="409">
        <v>14</v>
      </c>
      <c r="C23" s="50"/>
      <c r="D23" s="50"/>
      <c r="E23" s="50"/>
      <c r="F23" s="50"/>
      <c r="G23" s="609"/>
      <c r="H23" s="50"/>
      <c r="I23" s="1159"/>
      <c r="J23" s="1159"/>
      <c r="K23" s="50"/>
      <c r="L23" s="50"/>
      <c r="M23" s="50"/>
      <c r="N23" s="1159"/>
      <c r="O23" s="1159"/>
      <c r="P23" s="1160"/>
      <c r="Q23" s="1161"/>
      <c r="R23" s="51"/>
      <c r="S23" s="408"/>
      <c r="T23" s="408"/>
    </row>
    <row r="24" spans="2:20" s="407" customFormat="1" ht="25" customHeight="1">
      <c r="B24" s="409">
        <v>15</v>
      </c>
      <c r="C24" s="50"/>
      <c r="D24" s="50"/>
      <c r="E24" s="50"/>
      <c r="F24" s="50"/>
      <c r="G24" s="609"/>
      <c r="H24" s="50"/>
      <c r="I24" s="1159"/>
      <c r="J24" s="1159"/>
      <c r="K24" s="50"/>
      <c r="L24" s="50"/>
      <c r="M24" s="50"/>
      <c r="N24" s="1159"/>
      <c r="O24" s="1159"/>
      <c r="P24" s="1160"/>
      <c r="Q24" s="1161"/>
      <c r="R24" s="51"/>
      <c r="S24" s="408"/>
      <c r="T24" s="408"/>
    </row>
    <row r="25" spans="2:20" s="407" customFormat="1" ht="25" customHeight="1">
      <c r="B25" s="409">
        <v>16</v>
      </c>
      <c r="C25" s="50"/>
      <c r="D25" s="50"/>
      <c r="E25" s="50"/>
      <c r="F25" s="50"/>
      <c r="G25" s="609"/>
      <c r="H25" s="50"/>
      <c r="I25" s="1159"/>
      <c r="J25" s="1159"/>
      <c r="K25" s="50"/>
      <c r="L25" s="50"/>
      <c r="M25" s="50"/>
      <c r="N25" s="1159"/>
      <c r="O25" s="1159"/>
      <c r="P25" s="1160"/>
      <c r="Q25" s="1161"/>
      <c r="R25" s="51"/>
      <c r="S25" s="408"/>
      <c r="T25" s="408"/>
    </row>
    <row r="26" spans="2:20" s="407" customFormat="1" ht="25" customHeight="1">
      <c r="B26" s="409">
        <v>17</v>
      </c>
      <c r="C26" s="50"/>
      <c r="D26" s="50"/>
      <c r="E26" s="50"/>
      <c r="F26" s="50"/>
      <c r="G26" s="609"/>
      <c r="H26" s="50"/>
      <c r="I26" s="1159"/>
      <c r="J26" s="1159"/>
      <c r="K26" s="50"/>
      <c r="L26" s="50"/>
      <c r="M26" s="50"/>
      <c r="N26" s="1159"/>
      <c r="O26" s="1159"/>
      <c r="P26" s="1160"/>
      <c r="Q26" s="1161"/>
      <c r="R26" s="51"/>
      <c r="S26" s="408"/>
      <c r="T26" s="408"/>
    </row>
    <row r="27" spans="2:20" s="407" customFormat="1" ht="25" customHeight="1">
      <c r="B27" s="409">
        <v>18</v>
      </c>
      <c r="C27" s="50"/>
      <c r="D27" s="50"/>
      <c r="E27" s="50"/>
      <c r="F27" s="50"/>
      <c r="G27" s="609"/>
      <c r="H27" s="50"/>
      <c r="I27" s="1159"/>
      <c r="J27" s="1159"/>
      <c r="K27" s="50"/>
      <c r="L27" s="50"/>
      <c r="M27" s="50"/>
      <c r="N27" s="1159"/>
      <c r="O27" s="1159"/>
      <c r="P27" s="1160"/>
      <c r="Q27" s="1161"/>
      <c r="R27" s="51"/>
      <c r="S27" s="408"/>
      <c r="T27" s="408"/>
    </row>
    <row r="28" spans="2:20" s="407" customFormat="1" ht="25" customHeight="1">
      <c r="B28" s="409">
        <v>19</v>
      </c>
      <c r="C28" s="50"/>
      <c r="D28" s="50"/>
      <c r="E28" s="50"/>
      <c r="F28" s="50"/>
      <c r="G28" s="609"/>
      <c r="H28" s="50"/>
      <c r="I28" s="1159"/>
      <c r="J28" s="1159"/>
      <c r="K28" s="50"/>
      <c r="L28" s="50"/>
      <c r="M28" s="50"/>
      <c r="N28" s="1159"/>
      <c r="O28" s="1159"/>
      <c r="P28" s="1160"/>
      <c r="Q28" s="1161"/>
      <c r="R28" s="51"/>
      <c r="S28" s="408"/>
      <c r="T28" s="408"/>
    </row>
    <row r="29" spans="2:20" s="407" customFormat="1" ht="25" customHeight="1">
      <c r="B29" s="409">
        <v>20</v>
      </c>
      <c r="C29" s="50"/>
      <c r="D29" s="50"/>
      <c r="E29" s="50"/>
      <c r="F29" s="50"/>
      <c r="G29" s="609"/>
      <c r="H29" s="50"/>
      <c r="I29" s="1159"/>
      <c r="J29" s="1159"/>
      <c r="K29" s="50"/>
      <c r="L29" s="50"/>
      <c r="M29" s="50"/>
      <c r="N29" s="1159"/>
      <c r="O29" s="1159"/>
      <c r="P29" s="1160"/>
      <c r="Q29" s="1161"/>
      <c r="R29" s="51"/>
      <c r="S29" s="408"/>
      <c r="T29" s="408"/>
    </row>
    <row r="30" spans="2:20" s="407" customFormat="1" ht="25" customHeight="1">
      <c r="B30" s="409">
        <v>21</v>
      </c>
      <c r="C30" s="50"/>
      <c r="D30" s="50"/>
      <c r="E30" s="50"/>
      <c r="F30" s="50"/>
      <c r="G30" s="609"/>
      <c r="H30" s="50"/>
      <c r="I30" s="1159"/>
      <c r="J30" s="1159"/>
      <c r="K30" s="50"/>
      <c r="L30" s="50"/>
      <c r="M30" s="50"/>
      <c r="N30" s="1159"/>
      <c r="O30" s="1159"/>
      <c r="P30" s="1160"/>
      <c r="Q30" s="1161"/>
      <c r="R30" s="51"/>
      <c r="S30" s="408"/>
      <c r="T30" s="408"/>
    </row>
    <row r="31" spans="2:20" s="407" customFormat="1" ht="25" customHeight="1">
      <c r="B31" s="409">
        <v>22</v>
      </c>
      <c r="C31" s="50"/>
      <c r="D31" s="50"/>
      <c r="E31" s="50"/>
      <c r="F31" s="50"/>
      <c r="G31" s="609"/>
      <c r="H31" s="50"/>
      <c r="I31" s="1159"/>
      <c r="J31" s="1159"/>
      <c r="K31" s="50"/>
      <c r="L31" s="50"/>
      <c r="M31" s="50"/>
      <c r="N31" s="1159"/>
      <c r="O31" s="1159"/>
      <c r="P31" s="1160"/>
      <c r="Q31" s="1161"/>
      <c r="R31" s="51"/>
      <c r="S31" s="408"/>
      <c r="T31" s="408"/>
    </row>
    <row r="32" spans="2:20" s="407" customFormat="1" ht="25" customHeight="1">
      <c r="B32" s="409">
        <v>23</v>
      </c>
      <c r="C32" s="50"/>
      <c r="D32" s="50"/>
      <c r="E32" s="50"/>
      <c r="F32" s="50"/>
      <c r="G32" s="609"/>
      <c r="H32" s="50"/>
      <c r="I32" s="1159"/>
      <c r="J32" s="1159"/>
      <c r="K32" s="50"/>
      <c r="L32" s="50"/>
      <c r="M32" s="50"/>
      <c r="N32" s="1159"/>
      <c r="O32" s="1159"/>
      <c r="P32" s="1160"/>
      <c r="Q32" s="1161"/>
      <c r="R32" s="51"/>
      <c r="S32" s="408"/>
      <c r="T32" s="408"/>
    </row>
    <row r="33" spans="2:20" s="407" customFormat="1" ht="25" customHeight="1">
      <c r="B33" s="409">
        <v>24</v>
      </c>
      <c r="C33" s="50"/>
      <c r="D33" s="50"/>
      <c r="E33" s="50"/>
      <c r="F33" s="50"/>
      <c r="G33" s="609"/>
      <c r="H33" s="50"/>
      <c r="I33" s="1159"/>
      <c r="J33" s="1159"/>
      <c r="K33" s="50"/>
      <c r="L33" s="50"/>
      <c r="M33" s="50"/>
      <c r="N33" s="1159"/>
      <c r="O33" s="1159"/>
      <c r="P33" s="1160"/>
      <c r="Q33" s="1161"/>
      <c r="R33" s="51"/>
      <c r="S33" s="408"/>
      <c r="T33" s="408"/>
    </row>
    <row r="34" spans="2:20" s="407" customFormat="1" ht="25" customHeight="1">
      <c r="B34" s="409">
        <v>25</v>
      </c>
      <c r="C34" s="50"/>
      <c r="D34" s="50"/>
      <c r="E34" s="50"/>
      <c r="F34" s="50"/>
      <c r="G34" s="609"/>
      <c r="H34" s="50"/>
      <c r="I34" s="1159"/>
      <c r="J34" s="1159"/>
      <c r="K34" s="50"/>
      <c r="L34" s="50"/>
      <c r="M34" s="50"/>
      <c r="N34" s="1159"/>
      <c r="O34" s="1159"/>
      <c r="P34" s="1160"/>
      <c r="Q34" s="1161"/>
      <c r="R34" s="51"/>
      <c r="S34" s="408"/>
      <c r="T34" s="408"/>
    </row>
    <row r="35" spans="2:20" s="407" customFormat="1" ht="25" customHeight="1">
      <c r="B35" s="409">
        <v>26</v>
      </c>
      <c r="C35" s="50"/>
      <c r="D35" s="50"/>
      <c r="E35" s="50"/>
      <c r="F35" s="50"/>
      <c r="G35" s="609"/>
      <c r="H35" s="50"/>
      <c r="I35" s="1159"/>
      <c r="J35" s="1159"/>
      <c r="K35" s="50"/>
      <c r="L35" s="50"/>
      <c r="M35" s="50"/>
      <c r="N35" s="1159"/>
      <c r="O35" s="1159"/>
      <c r="P35" s="1160"/>
      <c r="Q35" s="1161"/>
      <c r="R35" s="51"/>
      <c r="S35" s="408"/>
      <c r="T35" s="408"/>
    </row>
    <row r="36" spans="2:20" s="407" customFormat="1" ht="25" customHeight="1">
      <c r="B36" s="409">
        <v>27</v>
      </c>
      <c r="C36" s="50"/>
      <c r="D36" s="50"/>
      <c r="E36" s="50"/>
      <c r="F36" s="50"/>
      <c r="G36" s="609"/>
      <c r="H36" s="50"/>
      <c r="I36" s="1159"/>
      <c r="J36" s="1159"/>
      <c r="K36" s="50"/>
      <c r="L36" s="50"/>
      <c r="M36" s="50"/>
      <c r="N36" s="1159"/>
      <c r="O36" s="1159"/>
      <c r="P36" s="1160"/>
      <c r="Q36" s="1161"/>
      <c r="R36" s="51"/>
      <c r="S36" s="408"/>
      <c r="T36" s="408"/>
    </row>
    <row r="37" spans="2:20" s="407" customFormat="1" ht="25" customHeight="1">
      <c r="B37" s="409">
        <v>28</v>
      </c>
      <c r="C37" s="50"/>
      <c r="D37" s="50"/>
      <c r="E37" s="50"/>
      <c r="F37" s="50"/>
      <c r="G37" s="609"/>
      <c r="H37" s="50"/>
      <c r="I37" s="1159"/>
      <c r="J37" s="1159"/>
      <c r="K37" s="50"/>
      <c r="L37" s="50"/>
      <c r="M37" s="50"/>
      <c r="N37" s="1159"/>
      <c r="O37" s="1159"/>
      <c r="P37" s="1160"/>
      <c r="Q37" s="1161"/>
      <c r="R37" s="51"/>
      <c r="S37" s="408"/>
      <c r="T37" s="408"/>
    </row>
    <row r="38" spans="2:20" s="407" customFormat="1" ht="25" customHeight="1">
      <c r="B38" s="409">
        <v>29</v>
      </c>
      <c r="C38" s="50"/>
      <c r="D38" s="50"/>
      <c r="E38" s="50"/>
      <c r="F38" s="50"/>
      <c r="G38" s="609"/>
      <c r="H38" s="50"/>
      <c r="I38" s="1159"/>
      <c r="J38" s="1159"/>
      <c r="K38" s="50"/>
      <c r="L38" s="50"/>
      <c r="M38" s="50"/>
      <c r="N38" s="1159"/>
      <c r="O38" s="1159"/>
      <c r="P38" s="1160"/>
      <c r="Q38" s="1161"/>
      <c r="R38" s="51"/>
      <c r="S38" s="408"/>
      <c r="T38" s="408"/>
    </row>
    <row r="39" spans="2:20" s="407" customFormat="1" ht="25" customHeight="1">
      <c r="B39" s="409">
        <v>30</v>
      </c>
      <c r="C39" s="50"/>
      <c r="D39" s="50"/>
      <c r="E39" s="50"/>
      <c r="F39" s="50"/>
      <c r="G39" s="609"/>
      <c r="H39" s="50"/>
      <c r="I39" s="1159"/>
      <c r="J39" s="1159"/>
      <c r="K39" s="50"/>
      <c r="L39" s="50"/>
      <c r="M39" s="50"/>
      <c r="N39" s="1159"/>
      <c r="O39" s="1159"/>
      <c r="P39" s="1160"/>
      <c r="Q39" s="1161"/>
      <c r="R39" s="51"/>
      <c r="S39" s="408"/>
      <c r="T39" s="408"/>
    </row>
    <row r="40" spans="2:20" s="407" customFormat="1" ht="25" customHeight="1">
      <c r="B40" s="409">
        <v>31</v>
      </c>
      <c r="C40" s="50"/>
      <c r="D40" s="50"/>
      <c r="E40" s="50"/>
      <c r="F40" s="50"/>
      <c r="G40" s="609"/>
      <c r="H40" s="50"/>
      <c r="I40" s="1159"/>
      <c r="J40" s="1159"/>
      <c r="K40" s="50"/>
      <c r="L40" s="50"/>
      <c r="M40" s="50"/>
      <c r="N40" s="1159"/>
      <c r="O40" s="1159"/>
      <c r="P40" s="1160"/>
      <c r="Q40" s="1161"/>
      <c r="R40" s="51"/>
      <c r="S40" s="408"/>
      <c r="T40" s="408"/>
    </row>
    <row r="41" spans="2:20" s="407" customFormat="1" ht="25" customHeight="1">
      <c r="B41" s="409">
        <v>32</v>
      </c>
      <c r="C41" s="50"/>
      <c r="D41" s="50"/>
      <c r="E41" s="50"/>
      <c r="F41" s="50"/>
      <c r="G41" s="609"/>
      <c r="H41" s="50"/>
      <c r="I41" s="1159"/>
      <c r="J41" s="1159"/>
      <c r="K41" s="50"/>
      <c r="L41" s="50"/>
      <c r="M41" s="50"/>
      <c r="N41" s="1159"/>
      <c r="O41" s="1159"/>
      <c r="P41" s="1160"/>
      <c r="Q41" s="1161"/>
      <c r="R41" s="51"/>
      <c r="S41" s="408"/>
      <c r="T41" s="408"/>
    </row>
    <row r="42" spans="2:20" s="407" customFormat="1" ht="25" customHeight="1">
      <c r="B42" s="409">
        <v>33</v>
      </c>
      <c r="C42" s="50"/>
      <c r="D42" s="50"/>
      <c r="E42" s="50"/>
      <c r="F42" s="50"/>
      <c r="G42" s="609"/>
      <c r="H42" s="50"/>
      <c r="I42" s="1159"/>
      <c r="J42" s="1159"/>
      <c r="K42" s="50"/>
      <c r="L42" s="50"/>
      <c r="M42" s="50"/>
      <c r="N42" s="1159"/>
      <c r="O42" s="1159"/>
      <c r="P42" s="1160"/>
      <c r="Q42" s="1161"/>
      <c r="R42" s="51"/>
      <c r="S42" s="408"/>
      <c r="T42" s="408"/>
    </row>
    <row r="43" spans="2:20" s="407" customFormat="1" ht="25" customHeight="1">
      <c r="B43" s="409">
        <v>34</v>
      </c>
      <c r="C43" s="50"/>
      <c r="D43" s="50"/>
      <c r="E43" s="50"/>
      <c r="F43" s="50"/>
      <c r="G43" s="609"/>
      <c r="H43" s="50"/>
      <c r="I43" s="1159"/>
      <c r="J43" s="1159"/>
      <c r="K43" s="50"/>
      <c r="L43" s="50"/>
      <c r="M43" s="50"/>
      <c r="N43" s="1159"/>
      <c r="O43" s="1159"/>
      <c r="P43" s="1160"/>
      <c r="Q43" s="1161"/>
      <c r="R43" s="51"/>
      <c r="S43" s="408"/>
      <c r="T43" s="408"/>
    </row>
    <row r="44" spans="2:20" s="407" customFormat="1" ht="25" customHeight="1">
      <c r="B44" s="409">
        <v>35</v>
      </c>
      <c r="C44" s="50"/>
      <c r="D44" s="50"/>
      <c r="E44" s="50"/>
      <c r="F44" s="50"/>
      <c r="G44" s="609"/>
      <c r="H44" s="50"/>
      <c r="I44" s="1159"/>
      <c r="J44" s="1159"/>
      <c r="K44" s="50"/>
      <c r="L44" s="50"/>
      <c r="M44" s="50"/>
      <c r="N44" s="1159"/>
      <c r="O44" s="1159"/>
      <c r="P44" s="1160"/>
      <c r="Q44" s="1161"/>
      <c r="R44" s="51"/>
      <c r="S44" s="408"/>
      <c r="T44" s="408"/>
    </row>
    <row r="45" spans="2:20" s="407" customFormat="1" ht="25" customHeight="1">
      <c r="B45" s="409">
        <v>36</v>
      </c>
      <c r="C45" s="50"/>
      <c r="D45" s="50"/>
      <c r="E45" s="50"/>
      <c r="F45" s="50"/>
      <c r="G45" s="609"/>
      <c r="H45" s="50"/>
      <c r="I45" s="1159"/>
      <c r="J45" s="1159"/>
      <c r="K45" s="50"/>
      <c r="L45" s="50"/>
      <c r="M45" s="50"/>
      <c r="N45" s="1159"/>
      <c r="O45" s="1159"/>
      <c r="P45" s="1160"/>
      <c r="Q45" s="1161"/>
      <c r="R45" s="51"/>
      <c r="S45" s="408"/>
      <c r="T45" s="408"/>
    </row>
    <row r="46" spans="2:20" s="407" customFormat="1" ht="25" customHeight="1">
      <c r="B46" s="409">
        <v>37</v>
      </c>
      <c r="C46" s="50"/>
      <c r="D46" s="50"/>
      <c r="E46" s="50"/>
      <c r="F46" s="50"/>
      <c r="G46" s="609"/>
      <c r="H46" s="50"/>
      <c r="I46" s="1159"/>
      <c r="J46" s="1159"/>
      <c r="K46" s="50"/>
      <c r="L46" s="50"/>
      <c r="M46" s="50"/>
      <c r="N46" s="1159"/>
      <c r="O46" s="1159"/>
      <c r="P46" s="1160"/>
      <c r="Q46" s="1161"/>
      <c r="R46" s="51"/>
      <c r="S46" s="408"/>
      <c r="T46" s="408"/>
    </row>
    <row r="47" spans="2:20" s="407" customFormat="1" ht="25" customHeight="1">
      <c r="B47" s="409">
        <v>38</v>
      </c>
      <c r="C47" s="50"/>
      <c r="D47" s="50"/>
      <c r="E47" s="50"/>
      <c r="F47" s="50"/>
      <c r="G47" s="609"/>
      <c r="H47" s="50"/>
      <c r="I47" s="1159"/>
      <c r="J47" s="1159"/>
      <c r="K47" s="50"/>
      <c r="L47" s="50"/>
      <c r="M47" s="50"/>
      <c r="N47" s="1159"/>
      <c r="O47" s="1159"/>
      <c r="P47" s="1160"/>
      <c r="Q47" s="1161"/>
      <c r="R47" s="51"/>
      <c r="S47" s="408"/>
      <c r="T47" s="408"/>
    </row>
    <row r="48" spans="2:20" s="407" customFormat="1" ht="25" customHeight="1">
      <c r="B48" s="409">
        <v>39</v>
      </c>
      <c r="C48" s="50"/>
      <c r="D48" s="50"/>
      <c r="E48" s="50"/>
      <c r="F48" s="50"/>
      <c r="G48" s="609"/>
      <c r="H48" s="50"/>
      <c r="I48" s="1159"/>
      <c r="J48" s="1159"/>
      <c r="K48" s="50"/>
      <c r="L48" s="50"/>
      <c r="M48" s="50"/>
      <c r="N48" s="1159"/>
      <c r="O48" s="1159"/>
      <c r="P48" s="1160"/>
      <c r="Q48" s="1161"/>
      <c r="R48" s="51"/>
      <c r="S48" s="408"/>
      <c r="T48" s="408"/>
    </row>
    <row r="49" spans="2:20" s="407" customFormat="1" ht="25" customHeight="1">
      <c r="B49" s="409">
        <v>40</v>
      </c>
      <c r="C49" s="50"/>
      <c r="D49" s="50"/>
      <c r="E49" s="50"/>
      <c r="F49" s="50"/>
      <c r="G49" s="609"/>
      <c r="H49" s="50"/>
      <c r="I49" s="1159"/>
      <c r="J49" s="1159"/>
      <c r="K49" s="50"/>
      <c r="L49" s="50"/>
      <c r="M49" s="50"/>
      <c r="N49" s="1159"/>
      <c r="O49" s="1159"/>
      <c r="P49" s="1160"/>
      <c r="Q49" s="1161"/>
      <c r="R49" s="51"/>
      <c r="S49" s="408"/>
      <c r="T49" s="408"/>
    </row>
    <row r="50" spans="2:20" s="407" customFormat="1" ht="25" customHeight="1">
      <c r="B50" s="409">
        <v>41</v>
      </c>
      <c r="C50" s="50"/>
      <c r="D50" s="50"/>
      <c r="E50" s="50"/>
      <c r="F50" s="50"/>
      <c r="G50" s="609"/>
      <c r="H50" s="50"/>
      <c r="I50" s="1159"/>
      <c r="J50" s="1159"/>
      <c r="K50" s="50"/>
      <c r="L50" s="50"/>
      <c r="M50" s="50"/>
      <c r="N50" s="1159"/>
      <c r="O50" s="1159"/>
      <c r="P50" s="1160"/>
      <c r="Q50" s="1161"/>
      <c r="R50" s="51"/>
      <c r="S50" s="408"/>
      <c r="T50" s="408"/>
    </row>
    <row r="51" spans="2:20" s="407" customFormat="1" ht="25" customHeight="1">
      <c r="B51" s="409">
        <v>42</v>
      </c>
      <c r="C51" s="50"/>
      <c r="D51" s="50"/>
      <c r="E51" s="50"/>
      <c r="F51" s="50"/>
      <c r="G51" s="609"/>
      <c r="H51" s="50"/>
      <c r="I51" s="1159"/>
      <c r="J51" s="1159"/>
      <c r="K51" s="50"/>
      <c r="L51" s="50"/>
      <c r="M51" s="50"/>
      <c r="N51" s="1159"/>
      <c r="O51" s="1159"/>
      <c r="P51" s="1160"/>
      <c r="Q51" s="1161"/>
      <c r="R51" s="51"/>
      <c r="S51" s="408"/>
      <c r="T51" s="408"/>
    </row>
    <row r="52" spans="2:20" s="407" customFormat="1" ht="25" customHeight="1">
      <c r="B52" s="409">
        <v>43</v>
      </c>
      <c r="C52" s="50"/>
      <c r="D52" s="50"/>
      <c r="E52" s="50"/>
      <c r="F52" s="50"/>
      <c r="G52" s="609"/>
      <c r="H52" s="50"/>
      <c r="I52" s="1159"/>
      <c r="J52" s="1159"/>
      <c r="K52" s="50"/>
      <c r="L52" s="50"/>
      <c r="M52" s="50"/>
      <c r="N52" s="1159"/>
      <c r="O52" s="1159"/>
      <c r="P52" s="1160"/>
      <c r="Q52" s="1161"/>
      <c r="R52" s="51"/>
      <c r="S52" s="408"/>
      <c r="T52" s="408"/>
    </row>
    <row r="53" spans="2:20" s="407" customFormat="1" ht="25" customHeight="1">
      <c r="B53" s="409">
        <v>44</v>
      </c>
      <c r="C53" s="50"/>
      <c r="D53" s="50"/>
      <c r="E53" s="50"/>
      <c r="F53" s="50"/>
      <c r="G53" s="609"/>
      <c r="H53" s="50"/>
      <c r="I53" s="1159"/>
      <c r="J53" s="1159"/>
      <c r="K53" s="50"/>
      <c r="L53" s="50"/>
      <c r="M53" s="50"/>
      <c r="N53" s="1159"/>
      <c r="O53" s="1159"/>
      <c r="P53" s="1160"/>
      <c r="Q53" s="1161"/>
      <c r="R53" s="51"/>
      <c r="S53" s="408"/>
      <c r="T53" s="408"/>
    </row>
    <row r="54" spans="2:20" s="407" customFormat="1" ht="25" customHeight="1">
      <c r="B54" s="409">
        <v>45</v>
      </c>
      <c r="C54" s="50"/>
      <c r="D54" s="50"/>
      <c r="E54" s="50"/>
      <c r="F54" s="50"/>
      <c r="G54" s="609"/>
      <c r="H54" s="50"/>
      <c r="I54" s="1159"/>
      <c r="J54" s="1159"/>
      <c r="K54" s="50"/>
      <c r="L54" s="50"/>
      <c r="M54" s="50"/>
      <c r="N54" s="1159"/>
      <c r="O54" s="1159"/>
      <c r="P54" s="1160"/>
      <c r="Q54" s="1161"/>
      <c r="R54" s="51"/>
      <c r="S54" s="408"/>
      <c r="T54" s="408"/>
    </row>
    <row r="55" spans="2:20" s="407" customFormat="1" ht="25" customHeight="1">
      <c r="B55" s="409">
        <v>46</v>
      </c>
      <c r="C55" s="50"/>
      <c r="D55" s="50"/>
      <c r="E55" s="50"/>
      <c r="F55" s="50"/>
      <c r="G55" s="609"/>
      <c r="H55" s="50"/>
      <c r="I55" s="1159"/>
      <c r="J55" s="1159"/>
      <c r="K55" s="50"/>
      <c r="L55" s="50"/>
      <c r="M55" s="50"/>
      <c r="N55" s="1159"/>
      <c r="O55" s="1159"/>
      <c r="P55" s="1160"/>
      <c r="Q55" s="1161"/>
      <c r="R55" s="51"/>
      <c r="S55" s="408"/>
      <c r="T55" s="408"/>
    </row>
    <row r="56" spans="2:20" s="407" customFormat="1" ht="25" customHeight="1">
      <c r="B56" s="409">
        <v>47</v>
      </c>
      <c r="C56" s="50"/>
      <c r="D56" s="50"/>
      <c r="E56" s="50"/>
      <c r="F56" s="50"/>
      <c r="G56" s="609"/>
      <c r="H56" s="50"/>
      <c r="I56" s="1159"/>
      <c r="J56" s="1159"/>
      <c r="K56" s="50"/>
      <c r="L56" s="50"/>
      <c r="M56" s="50"/>
      <c r="N56" s="1159"/>
      <c r="O56" s="1159"/>
      <c r="P56" s="1160"/>
      <c r="Q56" s="1161"/>
      <c r="R56" s="51"/>
      <c r="S56" s="408"/>
      <c r="T56" s="408"/>
    </row>
    <row r="57" spans="2:20" s="407" customFormat="1" ht="25" customHeight="1">
      <c r="B57" s="409">
        <v>48</v>
      </c>
      <c r="C57" s="50"/>
      <c r="D57" s="50"/>
      <c r="E57" s="50"/>
      <c r="F57" s="50"/>
      <c r="G57" s="609"/>
      <c r="H57" s="50"/>
      <c r="I57" s="1159"/>
      <c r="J57" s="1159"/>
      <c r="K57" s="50"/>
      <c r="L57" s="50"/>
      <c r="M57" s="50"/>
      <c r="N57" s="1159"/>
      <c r="O57" s="1159"/>
      <c r="P57" s="1160"/>
      <c r="Q57" s="1161"/>
      <c r="R57" s="51"/>
      <c r="S57" s="408"/>
      <c r="T57" s="408"/>
    </row>
    <row r="58" spans="2:20" s="407" customFormat="1" ht="25" customHeight="1">
      <c r="B58" s="409">
        <v>49</v>
      </c>
      <c r="C58" s="50"/>
      <c r="D58" s="50"/>
      <c r="E58" s="50"/>
      <c r="F58" s="50"/>
      <c r="G58" s="609"/>
      <c r="H58" s="50"/>
      <c r="I58" s="1159"/>
      <c r="J58" s="1159"/>
      <c r="K58" s="50"/>
      <c r="L58" s="50"/>
      <c r="M58" s="50"/>
      <c r="N58" s="1159"/>
      <c r="O58" s="1159"/>
      <c r="P58" s="1160"/>
      <c r="Q58" s="1161"/>
      <c r="R58" s="51"/>
      <c r="S58" s="408"/>
      <c r="T58" s="408"/>
    </row>
    <row r="59" spans="2:20" s="407" customFormat="1" ht="25" customHeight="1">
      <c r="B59" s="409">
        <v>50</v>
      </c>
      <c r="C59" s="50"/>
      <c r="D59" s="50"/>
      <c r="E59" s="50"/>
      <c r="F59" s="50"/>
      <c r="G59" s="609"/>
      <c r="H59" s="50"/>
      <c r="I59" s="1159"/>
      <c r="J59" s="1159"/>
      <c r="K59" s="50"/>
      <c r="L59" s="50"/>
      <c r="M59" s="50"/>
      <c r="N59" s="1159"/>
      <c r="O59" s="1159"/>
      <c r="P59" s="1160"/>
      <c r="Q59" s="1161"/>
      <c r="R59" s="51"/>
      <c r="S59" s="408"/>
      <c r="T59" s="408"/>
    </row>
    <row r="60" spans="2:20" s="407" customFormat="1" ht="25" customHeight="1">
      <c r="B60" s="409">
        <v>51</v>
      </c>
      <c r="C60" s="50"/>
      <c r="D60" s="50"/>
      <c r="E60" s="50"/>
      <c r="F60" s="50"/>
      <c r="G60" s="609"/>
      <c r="H60" s="50"/>
      <c r="I60" s="1159"/>
      <c r="J60" s="1159"/>
      <c r="K60" s="50"/>
      <c r="L60" s="50"/>
      <c r="M60" s="50"/>
      <c r="N60" s="1159"/>
      <c r="O60" s="1159"/>
      <c r="P60" s="1160"/>
      <c r="Q60" s="1161"/>
      <c r="R60" s="51"/>
      <c r="S60" s="408"/>
      <c r="T60" s="408"/>
    </row>
    <row r="61" spans="2:20" s="407" customFormat="1" ht="25" customHeight="1">
      <c r="B61" s="409">
        <v>52</v>
      </c>
      <c r="C61" s="50"/>
      <c r="D61" s="50"/>
      <c r="E61" s="50"/>
      <c r="F61" s="50"/>
      <c r="G61" s="609"/>
      <c r="H61" s="50"/>
      <c r="I61" s="1159"/>
      <c r="J61" s="1159"/>
      <c r="K61" s="50"/>
      <c r="L61" s="50"/>
      <c r="M61" s="50"/>
      <c r="N61" s="1159"/>
      <c r="O61" s="1159"/>
      <c r="P61" s="1160"/>
      <c r="Q61" s="1161"/>
      <c r="R61" s="51"/>
      <c r="S61" s="408"/>
      <c r="T61" s="408"/>
    </row>
    <row r="62" spans="2:20" s="407" customFormat="1" ht="25" customHeight="1">
      <c r="B62" s="409">
        <v>53</v>
      </c>
      <c r="C62" s="50"/>
      <c r="D62" s="50"/>
      <c r="E62" s="50"/>
      <c r="F62" s="50"/>
      <c r="G62" s="609"/>
      <c r="H62" s="50"/>
      <c r="I62" s="1159"/>
      <c r="J62" s="1159"/>
      <c r="K62" s="50"/>
      <c r="L62" s="50"/>
      <c r="M62" s="50"/>
      <c r="N62" s="1159"/>
      <c r="O62" s="1159"/>
      <c r="P62" s="1160"/>
      <c r="Q62" s="1161"/>
      <c r="R62" s="51"/>
      <c r="S62" s="408"/>
      <c r="T62" s="408"/>
    </row>
    <row r="63" spans="2:20" s="407" customFormat="1" ht="25" customHeight="1">
      <c r="B63" s="409">
        <v>54</v>
      </c>
      <c r="C63" s="50"/>
      <c r="D63" s="50"/>
      <c r="E63" s="50"/>
      <c r="F63" s="50"/>
      <c r="G63" s="609"/>
      <c r="H63" s="50"/>
      <c r="I63" s="1159"/>
      <c r="J63" s="1159"/>
      <c r="K63" s="50"/>
      <c r="L63" s="50"/>
      <c r="M63" s="50"/>
      <c r="N63" s="1159"/>
      <c r="O63" s="1159"/>
      <c r="P63" s="1160"/>
      <c r="Q63" s="1161"/>
      <c r="R63" s="51"/>
      <c r="S63" s="408"/>
      <c r="T63" s="408"/>
    </row>
    <row r="64" spans="2:20" s="407" customFormat="1" ht="25" customHeight="1">
      <c r="B64" s="409">
        <v>55</v>
      </c>
      <c r="C64" s="50"/>
      <c r="D64" s="50"/>
      <c r="E64" s="50"/>
      <c r="F64" s="50"/>
      <c r="G64" s="609"/>
      <c r="H64" s="50"/>
      <c r="I64" s="1159"/>
      <c r="J64" s="1159"/>
      <c r="K64" s="50"/>
      <c r="L64" s="50"/>
      <c r="M64" s="50"/>
      <c r="N64" s="1159"/>
      <c r="O64" s="1159"/>
      <c r="P64" s="1160"/>
      <c r="Q64" s="1161"/>
      <c r="R64" s="51"/>
      <c r="S64" s="408"/>
      <c r="T64" s="408"/>
    </row>
    <row r="65" spans="2:20" s="407" customFormat="1" ht="25" customHeight="1">
      <c r="B65" s="409">
        <v>56</v>
      </c>
      <c r="C65" s="50"/>
      <c r="D65" s="50"/>
      <c r="E65" s="50"/>
      <c r="F65" s="50"/>
      <c r="G65" s="609"/>
      <c r="H65" s="50"/>
      <c r="I65" s="1159"/>
      <c r="J65" s="1159"/>
      <c r="K65" s="50"/>
      <c r="L65" s="50"/>
      <c r="M65" s="50"/>
      <c r="N65" s="1159"/>
      <c r="O65" s="1159"/>
      <c r="P65" s="1160"/>
      <c r="Q65" s="1161"/>
      <c r="R65" s="51"/>
      <c r="S65" s="408"/>
      <c r="T65" s="408"/>
    </row>
    <row r="66" spans="2:20" s="407" customFormat="1" ht="25" customHeight="1">
      <c r="B66" s="409">
        <v>57</v>
      </c>
      <c r="C66" s="50"/>
      <c r="D66" s="50"/>
      <c r="E66" s="50"/>
      <c r="F66" s="50"/>
      <c r="G66" s="609"/>
      <c r="H66" s="50"/>
      <c r="I66" s="1159"/>
      <c r="J66" s="1159"/>
      <c r="K66" s="50"/>
      <c r="L66" s="50"/>
      <c r="M66" s="50"/>
      <c r="N66" s="1159"/>
      <c r="O66" s="1159"/>
      <c r="P66" s="1160"/>
      <c r="Q66" s="1161"/>
      <c r="R66" s="51"/>
      <c r="S66" s="408"/>
      <c r="T66" s="408"/>
    </row>
    <row r="67" spans="2:20" s="407" customFormat="1" ht="25" customHeight="1">
      <c r="B67" s="409">
        <v>58</v>
      </c>
      <c r="C67" s="50"/>
      <c r="D67" s="50"/>
      <c r="E67" s="50"/>
      <c r="F67" s="50"/>
      <c r="G67" s="609"/>
      <c r="H67" s="50"/>
      <c r="I67" s="1159"/>
      <c r="J67" s="1159"/>
      <c r="K67" s="50"/>
      <c r="L67" s="50"/>
      <c r="M67" s="50"/>
      <c r="N67" s="1159"/>
      <c r="O67" s="1159"/>
      <c r="P67" s="1160"/>
      <c r="Q67" s="1161"/>
      <c r="R67" s="51"/>
      <c r="S67" s="408"/>
      <c r="T67" s="408"/>
    </row>
    <row r="68" spans="2:20" s="407" customFormat="1" ht="25" customHeight="1">
      <c r="B68" s="409">
        <v>59</v>
      </c>
      <c r="C68" s="50"/>
      <c r="D68" s="50"/>
      <c r="E68" s="50"/>
      <c r="F68" s="50"/>
      <c r="G68" s="609"/>
      <c r="H68" s="50"/>
      <c r="I68" s="1159"/>
      <c r="J68" s="1159"/>
      <c r="K68" s="50"/>
      <c r="L68" s="50"/>
      <c r="M68" s="50"/>
      <c r="N68" s="1159"/>
      <c r="O68" s="1159"/>
      <c r="P68" s="1160"/>
      <c r="Q68" s="1161"/>
      <c r="R68" s="51"/>
      <c r="S68" s="408"/>
      <c r="T68" s="408"/>
    </row>
    <row r="69" spans="2:20" s="407" customFormat="1" ht="25" customHeight="1">
      <c r="B69" s="409">
        <v>60</v>
      </c>
      <c r="C69" s="50"/>
      <c r="D69" s="50"/>
      <c r="E69" s="50"/>
      <c r="F69" s="50"/>
      <c r="G69" s="609"/>
      <c r="H69" s="50"/>
      <c r="I69" s="1159"/>
      <c r="J69" s="1159"/>
      <c r="K69" s="50"/>
      <c r="L69" s="50"/>
      <c r="M69" s="50"/>
      <c r="N69" s="1159"/>
      <c r="O69" s="1159"/>
      <c r="P69" s="1160"/>
      <c r="Q69" s="1161"/>
      <c r="R69" s="51"/>
      <c r="S69" s="408"/>
      <c r="T69" s="408"/>
    </row>
    <row r="70" spans="2:20" s="407" customFormat="1" ht="25" customHeight="1">
      <c r="B70" s="409">
        <v>61</v>
      </c>
      <c r="C70" s="50"/>
      <c r="D70" s="50"/>
      <c r="E70" s="50"/>
      <c r="F70" s="50"/>
      <c r="G70" s="609"/>
      <c r="H70" s="50"/>
      <c r="I70" s="1159"/>
      <c r="J70" s="1159"/>
      <c r="K70" s="50"/>
      <c r="L70" s="50"/>
      <c r="M70" s="50"/>
      <c r="N70" s="1159"/>
      <c r="O70" s="1159"/>
      <c r="P70" s="1160"/>
      <c r="Q70" s="1161"/>
      <c r="R70" s="51"/>
      <c r="S70" s="408"/>
      <c r="T70" s="408"/>
    </row>
    <row r="71" spans="2:20" s="407" customFormat="1" ht="25" customHeight="1">
      <c r="B71" s="409">
        <v>62</v>
      </c>
      <c r="C71" s="50"/>
      <c r="D71" s="50"/>
      <c r="E71" s="50"/>
      <c r="F71" s="50"/>
      <c r="G71" s="609"/>
      <c r="H71" s="50"/>
      <c r="I71" s="1159"/>
      <c r="J71" s="1159"/>
      <c r="K71" s="50"/>
      <c r="L71" s="50"/>
      <c r="M71" s="50"/>
      <c r="N71" s="1159"/>
      <c r="O71" s="1159"/>
      <c r="P71" s="1160"/>
      <c r="Q71" s="1161"/>
      <c r="R71" s="51"/>
      <c r="S71" s="408"/>
      <c r="T71" s="408"/>
    </row>
    <row r="72" spans="2:20" s="407" customFormat="1" ht="25" customHeight="1">
      <c r="B72" s="409">
        <v>63</v>
      </c>
      <c r="C72" s="50"/>
      <c r="D72" s="50"/>
      <c r="E72" s="50"/>
      <c r="F72" s="50"/>
      <c r="G72" s="609"/>
      <c r="H72" s="50"/>
      <c r="I72" s="1159"/>
      <c r="J72" s="1159"/>
      <c r="K72" s="50"/>
      <c r="L72" s="50"/>
      <c r="M72" s="50"/>
      <c r="N72" s="1159"/>
      <c r="O72" s="1159"/>
      <c r="P72" s="1160"/>
      <c r="Q72" s="1161"/>
      <c r="R72" s="51"/>
      <c r="S72" s="408"/>
      <c r="T72" s="408"/>
    </row>
    <row r="73" spans="2:20" s="407" customFormat="1" ht="25" customHeight="1">
      <c r="B73" s="409">
        <v>64</v>
      </c>
      <c r="C73" s="50"/>
      <c r="D73" s="50"/>
      <c r="E73" s="50"/>
      <c r="F73" s="50"/>
      <c r="G73" s="609"/>
      <c r="H73" s="50"/>
      <c r="I73" s="1159"/>
      <c r="J73" s="1159"/>
      <c r="K73" s="50"/>
      <c r="L73" s="50"/>
      <c r="M73" s="50"/>
      <c r="N73" s="1159"/>
      <c r="O73" s="1159"/>
      <c r="P73" s="1160"/>
      <c r="Q73" s="1161"/>
      <c r="R73" s="51"/>
      <c r="S73" s="408"/>
      <c r="T73" s="408"/>
    </row>
    <row r="74" spans="2:20" s="407" customFormat="1" ht="25" customHeight="1">
      <c r="B74" s="409">
        <v>65</v>
      </c>
      <c r="C74" s="50"/>
      <c r="D74" s="50"/>
      <c r="E74" s="50"/>
      <c r="F74" s="50"/>
      <c r="G74" s="609"/>
      <c r="H74" s="50"/>
      <c r="I74" s="1159"/>
      <c r="J74" s="1159"/>
      <c r="K74" s="50"/>
      <c r="L74" s="50"/>
      <c r="M74" s="50"/>
      <c r="N74" s="1159"/>
      <c r="O74" s="1159"/>
      <c r="P74" s="1160"/>
      <c r="Q74" s="1161"/>
      <c r="R74" s="51"/>
      <c r="S74" s="408"/>
      <c r="T74" s="408"/>
    </row>
    <row r="75" spans="2:20" s="407" customFormat="1" ht="25" customHeight="1">
      <c r="B75" s="409">
        <v>66</v>
      </c>
      <c r="C75" s="50"/>
      <c r="D75" s="50"/>
      <c r="E75" s="50"/>
      <c r="F75" s="50"/>
      <c r="G75" s="609"/>
      <c r="H75" s="50"/>
      <c r="I75" s="1159"/>
      <c r="J75" s="1159"/>
      <c r="K75" s="50"/>
      <c r="L75" s="50"/>
      <c r="M75" s="50"/>
      <c r="N75" s="1159"/>
      <c r="O75" s="1159"/>
      <c r="P75" s="1160"/>
      <c r="Q75" s="1161"/>
      <c r="R75" s="51"/>
      <c r="S75" s="408"/>
      <c r="T75" s="408"/>
    </row>
    <row r="76" spans="2:20" s="407" customFormat="1" ht="25" customHeight="1">
      <c r="B76" s="409">
        <v>67</v>
      </c>
      <c r="C76" s="50"/>
      <c r="D76" s="50"/>
      <c r="E76" s="50"/>
      <c r="F76" s="50"/>
      <c r="G76" s="609"/>
      <c r="H76" s="50"/>
      <c r="I76" s="1159"/>
      <c r="J76" s="1159"/>
      <c r="K76" s="50"/>
      <c r="L76" s="50"/>
      <c r="M76" s="50"/>
      <c r="N76" s="1159"/>
      <c r="O76" s="1159"/>
      <c r="P76" s="1160"/>
      <c r="Q76" s="1161"/>
      <c r="R76" s="51"/>
      <c r="S76" s="408"/>
      <c r="T76" s="408"/>
    </row>
    <row r="77" spans="2:20" s="407" customFormat="1" ht="25" customHeight="1">
      <c r="B77" s="409">
        <v>68</v>
      </c>
      <c r="C77" s="50"/>
      <c r="D77" s="50"/>
      <c r="E77" s="50"/>
      <c r="F77" s="50"/>
      <c r="G77" s="609"/>
      <c r="H77" s="50"/>
      <c r="I77" s="1159"/>
      <c r="J77" s="1159"/>
      <c r="K77" s="50"/>
      <c r="L77" s="50"/>
      <c r="M77" s="50"/>
      <c r="N77" s="1159"/>
      <c r="O77" s="1159"/>
      <c r="P77" s="1160"/>
      <c r="Q77" s="1161"/>
      <c r="R77" s="51"/>
      <c r="S77" s="408"/>
      <c r="T77" s="408"/>
    </row>
    <row r="78" spans="2:20" s="407" customFormat="1" ht="25" customHeight="1">
      <c r="B78" s="409">
        <v>69</v>
      </c>
      <c r="C78" s="50"/>
      <c r="D78" s="50"/>
      <c r="E78" s="50"/>
      <c r="F78" s="50"/>
      <c r="G78" s="609"/>
      <c r="H78" s="50"/>
      <c r="I78" s="1159"/>
      <c r="J78" s="1159"/>
      <c r="K78" s="50"/>
      <c r="L78" s="50"/>
      <c r="M78" s="50"/>
      <c r="N78" s="1159"/>
      <c r="O78" s="1159"/>
      <c r="P78" s="1160"/>
      <c r="Q78" s="1161"/>
      <c r="R78" s="51"/>
      <c r="S78" s="408"/>
      <c r="T78" s="408"/>
    </row>
    <row r="79" spans="2:20" s="407" customFormat="1" ht="25" customHeight="1">
      <c r="B79" s="409">
        <v>70</v>
      </c>
      <c r="C79" s="50"/>
      <c r="D79" s="50"/>
      <c r="E79" s="50"/>
      <c r="F79" s="50"/>
      <c r="G79" s="609"/>
      <c r="H79" s="50"/>
      <c r="I79" s="1159"/>
      <c r="J79" s="1159"/>
      <c r="K79" s="50"/>
      <c r="L79" s="50"/>
      <c r="M79" s="50"/>
      <c r="N79" s="1159"/>
      <c r="O79" s="1159"/>
      <c r="P79" s="1160"/>
      <c r="Q79" s="1161"/>
      <c r="R79" s="51"/>
      <c r="S79" s="408"/>
      <c r="T79" s="408"/>
    </row>
    <row r="80" spans="2:20" s="407" customFormat="1" ht="25" customHeight="1">
      <c r="B80" s="409">
        <v>71</v>
      </c>
      <c r="C80" s="50"/>
      <c r="D80" s="50"/>
      <c r="E80" s="50"/>
      <c r="F80" s="50"/>
      <c r="G80" s="609"/>
      <c r="H80" s="50"/>
      <c r="I80" s="1159"/>
      <c r="J80" s="1159"/>
      <c r="K80" s="50"/>
      <c r="L80" s="50"/>
      <c r="M80" s="50"/>
      <c r="N80" s="1159"/>
      <c r="O80" s="1159"/>
      <c r="P80" s="1160"/>
      <c r="Q80" s="1161"/>
      <c r="R80" s="51"/>
      <c r="S80" s="408"/>
      <c r="T80" s="408"/>
    </row>
    <row r="81" spans="2:20" s="407" customFormat="1" ht="25" customHeight="1">
      <c r="B81" s="409">
        <v>72</v>
      </c>
      <c r="C81" s="50"/>
      <c r="D81" s="50"/>
      <c r="E81" s="50"/>
      <c r="F81" s="50"/>
      <c r="G81" s="609"/>
      <c r="H81" s="50"/>
      <c r="I81" s="1159"/>
      <c r="J81" s="1159"/>
      <c r="K81" s="50"/>
      <c r="L81" s="50"/>
      <c r="M81" s="50"/>
      <c r="N81" s="1159"/>
      <c r="O81" s="1159"/>
      <c r="P81" s="1160"/>
      <c r="Q81" s="1161"/>
      <c r="R81" s="51"/>
      <c r="S81" s="408"/>
      <c r="T81" s="408"/>
    </row>
    <row r="82" spans="2:20" s="407" customFormat="1" ht="25" customHeight="1">
      <c r="B82" s="409">
        <v>73</v>
      </c>
      <c r="C82" s="50"/>
      <c r="D82" s="50"/>
      <c r="E82" s="50"/>
      <c r="F82" s="50"/>
      <c r="G82" s="609"/>
      <c r="H82" s="50"/>
      <c r="I82" s="1159"/>
      <c r="J82" s="1159"/>
      <c r="K82" s="50"/>
      <c r="L82" s="50"/>
      <c r="M82" s="50"/>
      <c r="N82" s="1159"/>
      <c r="O82" s="1159"/>
      <c r="P82" s="1160"/>
      <c r="Q82" s="1161"/>
      <c r="R82" s="51"/>
      <c r="S82" s="408"/>
      <c r="T82" s="408"/>
    </row>
    <row r="83" spans="2:20" s="407" customFormat="1" ht="25" customHeight="1">
      <c r="B83" s="409">
        <v>74</v>
      </c>
      <c r="C83" s="50"/>
      <c r="D83" s="50"/>
      <c r="E83" s="50"/>
      <c r="F83" s="50"/>
      <c r="G83" s="609"/>
      <c r="H83" s="50"/>
      <c r="I83" s="1159"/>
      <c r="J83" s="1159"/>
      <c r="K83" s="50"/>
      <c r="L83" s="50"/>
      <c r="M83" s="50"/>
      <c r="N83" s="1159"/>
      <c r="O83" s="1159"/>
      <c r="P83" s="1160"/>
      <c r="Q83" s="1161"/>
      <c r="R83" s="51"/>
      <c r="S83" s="408"/>
      <c r="T83" s="408"/>
    </row>
    <row r="84" spans="2:20" s="407" customFormat="1" ht="25" customHeight="1">
      <c r="B84" s="409">
        <v>75</v>
      </c>
      <c r="C84" s="50"/>
      <c r="D84" s="50"/>
      <c r="E84" s="50"/>
      <c r="F84" s="50"/>
      <c r="G84" s="609"/>
      <c r="H84" s="50"/>
      <c r="I84" s="1159"/>
      <c r="J84" s="1159"/>
      <c r="K84" s="50"/>
      <c r="L84" s="50"/>
      <c r="M84" s="50"/>
      <c r="N84" s="1159"/>
      <c r="O84" s="1159"/>
      <c r="P84" s="1160"/>
      <c r="Q84" s="1161"/>
      <c r="R84" s="51"/>
      <c r="S84" s="408"/>
      <c r="T84" s="408"/>
    </row>
    <row r="85" spans="2:20" s="407" customFormat="1" ht="25" customHeight="1">
      <c r="B85" s="409">
        <v>76</v>
      </c>
      <c r="C85" s="50"/>
      <c r="D85" s="50"/>
      <c r="E85" s="50"/>
      <c r="F85" s="50"/>
      <c r="G85" s="609"/>
      <c r="H85" s="50"/>
      <c r="I85" s="1159"/>
      <c r="J85" s="1159"/>
      <c r="K85" s="50"/>
      <c r="L85" s="50"/>
      <c r="M85" s="50"/>
      <c r="N85" s="1159"/>
      <c r="O85" s="1159"/>
      <c r="P85" s="1160"/>
      <c r="Q85" s="1161"/>
      <c r="R85" s="51"/>
      <c r="S85" s="408"/>
      <c r="T85" s="408"/>
    </row>
    <row r="86" spans="2:20" s="407" customFormat="1" ht="25" customHeight="1">
      <c r="B86" s="409">
        <v>77</v>
      </c>
      <c r="C86" s="50"/>
      <c r="D86" s="50"/>
      <c r="E86" s="50"/>
      <c r="F86" s="50"/>
      <c r="G86" s="609"/>
      <c r="H86" s="50"/>
      <c r="I86" s="1159"/>
      <c r="J86" s="1159"/>
      <c r="K86" s="50"/>
      <c r="L86" s="50"/>
      <c r="M86" s="50"/>
      <c r="N86" s="1159"/>
      <c r="O86" s="1159"/>
      <c r="P86" s="1160"/>
      <c r="Q86" s="1161"/>
      <c r="R86" s="51"/>
      <c r="S86" s="408"/>
      <c r="T86" s="408"/>
    </row>
    <row r="87" spans="2:20" s="407" customFormat="1" ht="25" customHeight="1">
      <c r="B87" s="409">
        <v>78</v>
      </c>
      <c r="C87" s="50"/>
      <c r="D87" s="50"/>
      <c r="E87" s="50"/>
      <c r="F87" s="50"/>
      <c r="G87" s="609"/>
      <c r="H87" s="50"/>
      <c r="I87" s="1159"/>
      <c r="J87" s="1159"/>
      <c r="K87" s="50"/>
      <c r="L87" s="50"/>
      <c r="M87" s="50"/>
      <c r="N87" s="1159"/>
      <c r="O87" s="1159"/>
      <c r="P87" s="1160"/>
      <c r="Q87" s="1161"/>
      <c r="R87" s="51"/>
      <c r="S87" s="408"/>
      <c r="T87" s="408"/>
    </row>
    <row r="88" spans="2:20" s="407" customFormat="1" ht="25" customHeight="1">
      <c r="B88" s="409">
        <v>79</v>
      </c>
      <c r="C88" s="50"/>
      <c r="D88" s="50"/>
      <c r="E88" s="50"/>
      <c r="F88" s="50"/>
      <c r="G88" s="609"/>
      <c r="H88" s="50"/>
      <c r="I88" s="1159"/>
      <c r="J88" s="1159"/>
      <c r="K88" s="50"/>
      <c r="L88" s="50"/>
      <c r="M88" s="50"/>
      <c r="N88" s="1159"/>
      <c r="O88" s="1159"/>
      <c r="P88" s="1160"/>
      <c r="Q88" s="1161"/>
      <c r="R88" s="51"/>
      <c r="S88" s="408"/>
      <c r="T88" s="408"/>
    </row>
    <row r="89" spans="2:20" s="407" customFormat="1" ht="25" customHeight="1">
      <c r="B89" s="409">
        <v>80</v>
      </c>
      <c r="C89" s="50"/>
      <c r="D89" s="50"/>
      <c r="E89" s="50"/>
      <c r="F89" s="50"/>
      <c r="G89" s="609"/>
      <c r="H89" s="50"/>
      <c r="I89" s="1159"/>
      <c r="J89" s="1159"/>
      <c r="K89" s="50"/>
      <c r="L89" s="50"/>
      <c r="M89" s="50"/>
      <c r="N89" s="1159"/>
      <c r="O89" s="1159"/>
      <c r="P89" s="1160"/>
      <c r="Q89" s="1161"/>
      <c r="R89" s="51"/>
      <c r="S89" s="408"/>
      <c r="T89" s="408"/>
    </row>
    <row r="90" spans="2:20" s="407" customFormat="1" ht="25" customHeight="1">
      <c r="B90" s="409">
        <v>81</v>
      </c>
      <c r="C90" s="50"/>
      <c r="D90" s="50"/>
      <c r="E90" s="50"/>
      <c r="F90" s="50"/>
      <c r="G90" s="609"/>
      <c r="H90" s="50"/>
      <c r="I90" s="1159"/>
      <c r="J90" s="1159"/>
      <c r="K90" s="50"/>
      <c r="L90" s="50"/>
      <c r="M90" s="50"/>
      <c r="N90" s="1159"/>
      <c r="O90" s="1159"/>
      <c r="P90" s="1160"/>
      <c r="Q90" s="1161"/>
      <c r="R90" s="51"/>
      <c r="S90" s="408"/>
      <c r="T90" s="408"/>
    </row>
    <row r="91" spans="2:20" s="407" customFormat="1" ht="25" customHeight="1">
      <c r="B91" s="409">
        <v>82</v>
      </c>
      <c r="C91" s="50"/>
      <c r="D91" s="50"/>
      <c r="E91" s="50"/>
      <c r="F91" s="50"/>
      <c r="G91" s="609"/>
      <c r="H91" s="50"/>
      <c r="I91" s="1159"/>
      <c r="J91" s="1159"/>
      <c r="K91" s="50"/>
      <c r="L91" s="50"/>
      <c r="M91" s="50"/>
      <c r="N91" s="1159"/>
      <c r="O91" s="1159"/>
      <c r="P91" s="1160"/>
      <c r="Q91" s="1161"/>
      <c r="R91" s="51"/>
      <c r="S91" s="408"/>
      <c r="T91" s="408"/>
    </row>
    <row r="92" spans="2:20" s="407" customFormat="1" ht="25" customHeight="1">
      <c r="B92" s="409">
        <v>83</v>
      </c>
      <c r="C92" s="50"/>
      <c r="D92" s="50"/>
      <c r="E92" s="50"/>
      <c r="F92" s="50"/>
      <c r="G92" s="609"/>
      <c r="H92" s="50"/>
      <c r="I92" s="1159"/>
      <c r="J92" s="1159"/>
      <c r="K92" s="50"/>
      <c r="L92" s="50"/>
      <c r="M92" s="50"/>
      <c r="N92" s="1159"/>
      <c r="O92" s="1159"/>
      <c r="P92" s="1160"/>
      <c r="Q92" s="1161"/>
      <c r="R92" s="51"/>
      <c r="S92" s="408"/>
      <c r="T92" s="408"/>
    </row>
    <row r="93" spans="2:20" s="407" customFormat="1" ht="25" customHeight="1">
      <c r="B93" s="409">
        <v>84</v>
      </c>
      <c r="C93" s="50"/>
      <c r="D93" s="50"/>
      <c r="E93" s="50"/>
      <c r="F93" s="50"/>
      <c r="G93" s="609"/>
      <c r="H93" s="50"/>
      <c r="I93" s="1159"/>
      <c r="J93" s="1159"/>
      <c r="K93" s="50"/>
      <c r="L93" s="50"/>
      <c r="M93" s="50"/>
      <c r="N93" s="1159"/>
      <c r="O93" s="1159"/>
      <c r="P93" s="1160"/>
      <c r="Q93" s="1161"/>
      <c r="R93" s="51"/>
      <c r="S93" s="408"/>
      <c r="T93" s="408"/>
    </row>
    <row r="94" spans="2:20" s="407" customFormat="1" ht="25" customHeight="1">
      <c r="B94" s="409">
        <v>85</v>
      </c>
      <c r="C94" s="50"/>
      <c r="D94" s="50"/>
      <c r="E94" s="50"/>
      <c r="F94" s="50"/>
      <c r="G94" s="609"/>
      <c r="H94" s="50"/>
      <c r="I94" s="1159"/>
      <c r="J94" s="1159"/>
      <c r="K94" s="50"/>
      <c r="L94" s="50"/>
      <c r="M94" s="50"/>
      <c r="N94" s="1159"/>
      <c r="O94" s="1159"/>
      <c r="P94" s="1160"/>
      <c r="Q94" s="1161"/>
      <c r="R94" s="51"/>
      <c r="S94" s="408"/>
      <c r="T94" s="408"/>
    </row>
    <row r="95" spans="2:20" s="407" customFormat="1" ht="25" customHeight="1">
      <c r="B95" s="409">
        <v>86</v>
      </c>
      <c r="C95" s="50"/>
      <c r="D95" s="50"/>
      <c r="E95" s="50"/>
      <c r="F95" s="50"/>
      <c r="G95" s="609"/>
      <c r="H95" s="50"/>
      <c r="I95" s="1159"/>
      <c r="J95" s="1159"/>
      <c r="K95" s="50"/>
      <c r="L95" s="50"/>
      <c r="M95" s="50"/>
      <c r="N95" s="1159"/>
      <c r="O95" s="1159"/>
      <c r="P95" s="1160"/>
      <c r="Q95" s="1161"/>
      <c r="R95" s="51"/>
      <c r="S95" s="408"/>
      <c r="T95" s="408"/>
    </row>
    <row r="96" spans="2:20" s="407" customFormat="1" ht="25" customHeight="1">
      <c r="B96" s="409">
        <v>87</v>
      </c>
      <c r="C96" s="50"/>
      <c r="D96" s="50"/>
      <c r="E96" s="50"/>
      <c r="F96" s="50"/>
      <c r="G96" s="609"/>
      <c r="H96" s="50"/>
      <c r="I96" s="1159"/>
      <c r="J96" s="1159"/>
      <c r="K96" s="50"/>
      <c r="L96" s="50"/>
      <c r="M96" s="50"/>
      <c r="N96" s="1159"/>
      <c r="O96" s="1159"/>
      <c r="P96" s="1160"/>
      <c r="Q96" s="1161"/>
      <c r="R96" s="51"/>
      <c r="S96" s="408"/>
      <c r="T96" s="408"/>
    </row>
    <row r="97" spans="2:20" s="407" customFormat="1" ht="25" customHeight="1">
      <c r="B97" s="409">
        <v>88</v>
      </c>
      <c r="C97" s="50"/>
      <c r="D97" s="50"/>
      <c r="E97" s="50"/>
      <c r="F97" s="50"/>
      <c r="G97" s="609"/>
      <c r="H97" s="50"/>
      <c r="I97" s="1159"/>
      <c r="J97" s="1159"/>
      <c r="K97" s="50"/>
      <c r="L97" s="50"/>
      <c r="M97" s="50"/>
      <c r="N97" s="1159"/>
      <c r="O97" s="1159"/>
      <c r="P97" s="1160"/>
      <c r="Q97" s="1161"/>
      <c r="R97" s="51"/>
      <c r="S97" s="408"/>
      <c r="T97" s="408"/>
    </row>
    <row r="98" spans="2:20" s="407" customFormat="1" ht="25" customHeight="1">
      <c r="B98" s="409">
        <v>89</v>
      </c>
      <c r="C98" s="50"/>
      <c r="D98" s="50"/>
      <c r="E98" s="50"/>
      <c r="F98" s="50"/>
      <c r="G98" s="609"/>
      <c r="H98" s="50"/>
      <c r="I98" s="1159"/>
      <c r="J98" s="1159"/>
      <c r="K98" s="50"/>
      <c r="L98" s="50"/>
      <c r="M98" s="50"/>
      <c r="N98" s="1159"/>
      <c r="O98" s="1159"/>
      <c r="P98" s="1160"/>
      <c r="Q98" s="1161"/>
      <c r="R98" s="51"/>
      <c r="S98" s="408"/>
      <c r="T98" s="408"/>
    </row>
    <row r="99" spans="2:20" s="407" customFormat="1" ht="25" customHeight="1">
      <c r="B99" s="409">
        <v>90</v>
      </c>
      <c r="C99" s="50"/>
      <c r="D99" s="50"/>
      <c r="E99" s="50"/>
      <c r="F99" s="50"/>
      <c r="G99" s="609"/>
      <c r="H99" s="50"/>
      <c r="I99" s="1159"/>
      <c r="J99" s="1159"/>
      <c r="K99" s="50"/>
      <c r="L99" s="50"/>
      <c r="M99" s="50"/>
      <c r="N99" s="1159"/>
      <c r="O99" s="1159"/>
      <c r="P99" s="1160"/>
      <c r="Q99" s="1161"/>
      <c r="R99" s="51"/>
      <c r="S99" s="408"/>
      <c r="T99" s="408"/>
    </row>
    <row r="100" spans="2:20" s="407" customFormat="1" ht="25" customHeight="1">
      <c r="B100" s="409">
        <v>91</v>
      </c>
      <c r="C100" s="50"/>
      <c r="D100" s="50"/>
      <c r="E100" s="50"/>
      <c r="F100" s="50"/>
      <c r="G100" s="609"/>
      <c r="H100" s="50"/>
      <c r="I100" s="1159"/>
      <c r="J100" s="1159"/>
      <c r="K100" s="50"/>
      <c r="L100" s="50"/>
      <c r="M100" s="50"/>
      <c r="N100" s="1159"/>
      <c r="O100" s="1159"/>
      <c r="P100" s="1160"/>
      <c r="Q100" s="1161"/>
      <c r="R100" s="51"/>
      <c r="S100" s="408"/>
      <c r="T100" s="408"/>
    </row>
    <row r="101" spans="2:20" s="407" customFormat="1" ht="25" customHeight="1">
      <c r="B101" s="409">
        <v>92</v>
      </c>
      <c r="C101" s="50"/>
      <c r="D101" s="50"/>
      <c r="E101" s="50"/>
      <c r="F101" s="50"/>
      <c r="G101" s="609"/>
      <c r="H101" s="50"/>
      <c r="I101" s="1159"/>
      <c r="J101" s="1159"/>
      <c r="K101" s="50"/>
      <c r="L101" s="50"/>
      <c r="M101" s="50"/>
      <c r="N101" s="1159"/>
      <c r="O101" s="1159"/>
      <c r="P101" s="1160"/>
      <c r="Q101" s="1161"/>
      <c r="R101" s="51"/>
      <c r="S101" s="408"/>
      <c r="T101" s="408"/>
    </row>
    <row r="102" spans="2:20" s="407" customFormat="1" ht="25" customHeight="1">
      <c r="B102" s="409">
        <v>93</v>
      </c>
      <c r="C102" s="50"/>
      <c r="D102" s="50"/>
      <c r="E102" s="50"/>
      <c r="F102" s="50"/>
      <c r="G102" s="609"/>
      <c r="H102" s="50"/>
      <c r="I102" s="1159"/>
      <c r="J102" s="1159"/>
      <c r="K102" s="50"/>
      <c r="L102" s="50"/>
      <c r="M102" s="50"/>
      <c r="N102" s="1159"/>
      <c r="O102" s="1159"/>
      <c r="P102" s="1160"/>
      <c r="Q102" s="1161"/>
      <c r="R102" s="51"/>
      <c r="S102" s="408"/>
      <c r="T102" s="408"/>
    </row>
    <row r="103" spans="2:20" s="407" customFormat="1" ht="25" customHeight="1">
      <c r="B103" s="409">
        <v>94</v>
      </c>
      <c r="C103" s="50"/>
      <c r="D103" s="50"/>
      <c r="E103" s="50"/>
      <c r="F103" s="50"/>
      <c r="G103" s="609"/>
      <c r="H103" s="50"/>
      <c r="I103" s="1159"/>
      <c r="J103" s="1159"/>
      <c r="K103" s="50"/>
      <c r="L103" s="50"/>
      <c r="M103" s="50"/>
      <c r="N103" s="1159"/>
      <c r="O103" s="1159"/>
      <c r="P103" s="1160"/>
      <c r="Q103" s="1161"/>
      <c r="R103" s="51"/>
      <c r="S103" s="408"/>
      <c r="T103" s="408"/>
    </row>
    <row r="104" spans="2:20" s="407" customFormat="1" ht="25" customHeight="1">
      <c r="B104" s="409">
        <v>95</v>
      </c>
      <c r="C104" s="50"/>
      <c r="D104" s="50"/>
      <c r="E104" s="50"/>
      <c r="F104" s="50"/>
      <c r="G104" s="609"/>
      <c r="H104" s="50"/>
      <c r="I104" s="1159"/>
      <c r="J104" s="1159"/>
      <c r="K104" s="50"/>
      <c r="L104" s="50"/>
      <c r="M104" s="50"/>
      <c r="N104" s="1159"/>
      <c r="O104" s="1159"/>
      <c r="P104" s="1160"/>
      <c r="Q104" s="1161"/>
      <c r="R104" s="51"/>
      <c r="S104" s="408"/>
      <c r="T104" s="408"/>
    </row>
    <row r="105" spans="2:20" s="407" customFormat="1" ht="25" customHeight="1">
      <c r="B105" s="409">
        <v>96</v>
      </c>
      <c r="C105" s="50"/>
      <c r="D105" s="50"/>
      <c r="E105" s="50"/>
      <c r="F105" s="50"/>
      <c r="G105" s="609"/>
      <c r="H105" s="50"/>
      <c r="I105" s="1159"/>
      <c r="J105" s="1159"/>
      <c r="K105" s="50"/>
      <c r="L105" s="50"/>
      <c r="M105" s="50"/>
      <c r="N105" s="1159"/>
      <c r="O105" s="1159"/>
      <c r="P105" s="1160"/>
      <c r="Q105" s="1161"/>
      <c r="R105" s="51"/>
      <c r="S105" s="408"/>
      <c r="T105" s="408"/>
    </row>
    <row r="106" spans="2:20" s="407" customFormat="1" ht="25" customHeight="1">
      <c r="B106" s="409">
        <v>97</v>
      </c>
      <c r="C106" s="50"/>
      <c r="D106" s="50"/>
      <c r="E106" s="50"/>
      <c r="F106" s="50"/>
      <c r="G106" s="609"/>
      <c r="H106" s="50"/>
      <c r="I106" s="1159"/>
      <c r="J106" s="1159"/>
      <c r="K106" s="50"/>
      <c r="L106" s="50"/>
      <c r="M106" s="50"/>
      <c r="N106" s="1159"/>
      <c r="O106" s="1159"/>
      <c r="P106" s="1160"/>
      <c r="Q106" s="1161"/>
      <c r="R106" s="51"/>
      <c r="S106" s="408"/>
      <c r="T106" s="408"/>
    </row>
    <row r="107" spans="2:20" s="407" customFormat="1" ht="25" customHeight="1">
      <c r="B107" s="409">
        <v>98</v>
      </c>
      <c r="C107" s="50"/>
      <c r="D107" s="50"/>
      <c r="E107" s="50"/>
      <c r="F107" s="50"/>
      <c r="G107" s="609"/>
      <c r="H107" s="50"/>
      <c r="I107" s="1159"/>
      <c r="J107" s="1159"/>
      <c r="K107" s="50"/>
      <c r="L107" s="50"/>
      <c r="M107" s="50"/>
      <c r="N107" s="1159"/>
      <c r="O107" s="1159"/>
      <c r="P107" s="1160"/>
      <c r="Q107" s="1161"/>
      <c r="R107" s="51"/>
      <c r="S107" s="408"/>
      <c r="T107" s="408"/>
    </row>
    <row r="108" spans="2:20" s="407" customFormat="1" ht="25" customHeight="1">
      <c r="B108" s="409">
        <v>99</v>
      </c>
      <c r="C108" s="50"/>
      <c r="D108" s="50"/>
      <c r="E108" s="50"/>
      <c r="F108" s="50"/>
      <c r="G108" s="609"/>
      <c r="H108" s="50"/>
      <c r="I108" s="1159"/>
      <c r="J108" s="1159"/>
      <c r="K108" s="50"/>
      <c r="L108" s="50"/>
      <c r="M108" s="50"/>
      <c r="N108" s="1159"/>
      <c r="O108" s="1159"/>
      <c r="P108" s="1160"/>
      <c r="Q108" s="1161"/>
      <c r="R108" s="51"/>
      <c r="S108" s="408"/>
      <c r="T108" s="408"/>
    </row>
    <row r="109" spans="2:20" s="407" customFormat="1" ht="25" customHeight="1">
      <c r="B109" s="409">
        <v>100</v>
      </c>
      <c r="C109" s="50"/>
      <c r="D109" s="50"/>
      <c r="E109" s="50"/>
      <c r="F109" s="50"/>
      <c r="G109" s="609"/>
      <c r="H109" s="50"/>
      <c r="I109" s="1159"/>
      <c r="J109" s="1159"/>
      <c r="K109" s="50"/>
      <c r="L109" s="50"/>
      <c r="M109" s="50"/>
      <c r="N109" s="1159"/>
      <c r="O109" s="1159"/>
      <c r="P109" s="1160"/>
      <c r="Q109" s="1161"/>
      <c r="R109" s="51"/>
      <c r="S109" s="408"/>
      <c r="T109" s="408"/>
    </row>
    <row r="110" spans="2:20" s="407" customFormat="1" ht="25" customHeight="1">
      <c r="B110" s="409">
        <v>101</v>
      </c>
      <c r="C110" s="50"/>
      <c r="D110" s="50"/>
      <c r="E110" s="50"/>
      <c r="F110" s="50"/>
      <c r="G110" s="609"/>
      <c r="H110" s="50"/>
      <c r="I110" s="1159"/>
      <c r="J110" s="1159"/>
      <c r="K110" s="50"/>
      <c r="L110" s="50"/>
      <c r="M110" s="50"/>
      <c r="N110" s="1159"/>
      <c r="O110" s="1159"/>
      <c r="P110" s="1160"/>
      <c r="Q110" s="1161"/>
      <c r="R110" s="51"/>
      <c r="S110" s="408"/>
      <c r="T110" s="408"/>
    </row>
    <row r="111" spans="2:20" s="407" customFormat="1" ht="25" customHeight="1">
      <c r="B111" s="409">
        <v>102</v>
      </c>
      <c r="C111" s="50"/>
      <c r="D111" s="50"/>
      <c r="E111" s="50"/>
      <c r="F111" s="50"/>
      <c r="G111" s="609"/>
      <c r="H111" s="50"/>
      <c r="I111" s="1159"/>
      <c r="J111" s="1159"/>
      <c r="K111" s="50"/>
      <c r="L111" s="50"/>
      <c r="M111" s="50"/>
      <c r="N111" s="1159"/>
      <c r="O111" s="1159"/>
      <c r="P111" s="1160"/>
      <c r="Q111" s="1161"/>
      <c r="R111" s="51"/>
      <c r="S111" s="408"/>
      <c r="T111" s="408"/>
    </row>
    <row r="112" spans="2:20" s="407" customFormat="1" ht="25" customHeight="1">
      <c r="B112" s="409">
        <v>103</v>
      </c>
      <c r="C112" s="50"/>
      <c r="D112" s="50"/>
      <c r="E112" s="50"/>
      <c r="F112" s="50"/>
      <c r="G112" s="609"/>
      <c r="H112" s="50"/>
      <c r="I112" s="1159"/>
      <c r="J112" s="1159"/>
      <c r="K112" s="50"/>
      <c r="L112" s="50"/>
      <c r="M112" s="50"/>
      <c r="N112" s="1159"/>
      <c r="O112" s="1159"/>
      <c r="P112" s="1160"/>
      <c r="Q112" s="1161"/>
      <c r="R112" s="51"/>
      <c r="S112" s="408"/>
      <c r="T112" s="408"/>
    </row>
    <row r="113" spans="2:20" s="407" customFormat="1" ht="25" customHeight="1">
      <c r="B113" s="409">
        <v>104</v>
      </c>
      <c r="C113" s="50"/>
      <c r="D113" s="50"/>
      <c r="E113" s="50"/>
      <c r="F113" s="50"/>
      <c r="G113" s="609"/>
      <c r="H113" s="50"/>
      <c r="I113" s="1159"/>
      <c r="J113" s="1159"/>
      <c r="K113" s="50"/>
      <c r="L113" s="50"/>
      <c r="M113" s="50"/>
      <c r="N113" s="1159"/>
      <c r="O113" s="1159"/>
      <c r="P113" s="1160"/>
      <c r="Q113" s="1161"/>
      <c r="R113" s="51"/>
      <c r="S113" s="408"/>
      <c r="T113" s="408"/>
    </row>
    <row r="114" spans="2:20" s="407" customFormat="1" ht="25" customHeight="1">
      <c r="B114" s="409">
        <v>105</v>
      </c>
      <c r="C114" s="50"/>
      <c r="D114" s="50"/>
      <c r="E114" s="50"/>
      <c r="F114" s="50"/>
      <c r="G114" s="609"/>
      <c r="H114" s="50"/>
      <c r="I114" s="1159"/>
      <c r="J114" s="1159"/>
      <c r="K114" s="50"/>
      <c r="L114" s="50"/>
      <c r="M114" s="50"/>
      <c r="N114" s="1159"/>
      <c r="O114" s="1159"/>
      <c r="P114" s="1160"/>
      <c r="Q114" s="1161"/>
      <c r="R114" s="51"/>
      <c r="S114" s="408"/>
      <c r="T114" s="408"/>
    </row>
    <row r="115" spans="2:20" s="407" customFormat="1" ht="25" customHeight="1">
      <c r="B115" s="409">
        <v>106</v>
      </c>
      <c r="C115" s="50"/>
      <c r="D115" s="50"/>
      <c r="E115" s="50"/>
      <c r="F115" s="50"/>
      <c r="G115" s="609"/>
      <c r="H115" s="50"/>
      <c r="I115" s="1159"/>
      <c r="J115" s="1159"/>
      <c r="K115" s="50"/>
      <c r="L115" s="50"/>
      <c r="M115" s="50"/>
      <c r="N115" s="1159"/>
      <c r="O115" s="1159"/>
      <c r="P115" s="1160"/>
      <c r="Q115" s="1161"/>
      <c r="R115" s="51"/>
      <c r="S115" s="408"/>
      <c r="T115" s="408"/>
    </row>
    <row r="116" spans="2:20" s="407" customFormat="1" ht="25" customHeight="1">
      <c r="B116" s="409">
        <v>107</v>
      </c>
      <c r="C116" s="50"/>
      <c r="D116" s="50"/>
      <c r="E116" s="50"/>
      <c r="F116" s="50"/>
      <c r="G116" s="609"/>
      <c r="H116" s="50"/>
      <c r="I116" s="1159"/>
      <c r="J116" s="1159"/>
      <c r="K116" s="50"/>
      <c r="L116" s="50"/>
      <c r="M116" s="50"/>
      <c r="N116" s="1159"/>
      <c r="O116" s="1159"/>
      <c r="P116" s="1160"/>
      <c r="Q116" s="1161"/>
      <c r="R116" s="51"/>
      <c r="S116" s="408"/>
      <c r="T116" s="408"/>
    </row>
    <row r="117" spans="2:20" s="407" customFormat="1" ht="25" customHeight="1">
      <c r="B117" s="409">
        <v>108</v>
      </c>
      <c r="C117" s="50"/>
      <c r="D117" s="50"/>
      <c r="E117" s="50"/>
      <c r="F117" s="50"/>
      <c r="G117" s="609"/>
      <c r="H117" s="50"/>
      <c r="I117" s="1159"/>
      <c r="J117" s="1159"/>
      <c r="K117" s="50"/>
      <c r="L117" s="50"/>
      <c r="M117" s="50"/>
      <c r="N117" s="1159"/>
      <c r="O117" s="1159"/>
      <c r="P117" s="1160"/>
      <c r="Q117" s="1161"/>
      <c r="R117" s="51"/>
      <c r="S117" s="408"/>
      <c r="T117" s="408"/>
    </row>
    <row r="118" spans="2:20" s="407" customFormat="1" ht="25" customHeight="1">
      <c r="B118" s="409">
        <v>109</v>
      </c>
      <c r="C118" s="50"/>
      <c r="D118" s="50"/>
      <c r="E118" s="50"/>
      <c r="F118" s="50"/>
      <c r="G118" s="609"/>
      <c r="H118" s="50"/>
      <c r="I118" s="1159"/>
      <c r="J118" s="1159"/>
      <c r="K118" s="50"/>
      <c r="L118" s="50"/>
      <c r="M118" s="50"/>
      <c r="N118" s="1159"/>
      <c r="O118" s="1159"/>
      <c r="P118" s="1160"/>
      <c r="Q118" s="1161"/>
      <c r="R118" s="51"/>
      <c r="S118" s="408"/>
      <c r="T118" s="408"/>
    </row>
    <row r="119" spans="2:20" s="407" customFormat="1" ht="25" customHeight="1">
      <c r="B119" s="409">
        <v>110</v>
      </c>
      <c r="C119" s="50"/>
      <c r="D119" s="50"/>
      <c r="E119" s="50"/>
      <c r="F119" s="50"/>
      <c r="G119" s="609"/>
      <c r="H119" s="50"/>
      <c r="I119" s="1159"/>
      <c r="J119" s="1159"/>
      <c r="K119" s="50"/>
      <c r="L119" s="50"/>
      <c r="M119" s="50"/>
      <c r="N119" s="1159"/>
      <c r="O119" s="1159"/>
      <c r="P119" s="1160"/>
      <c r="Q119" s="1161"/>
      <c r="R119" s="51"/>
      <c r="S119" s="408"/>
      <c r="T119" s="408"/>
    </row>
    <row r="120" spans="2:20" s="407" customFormat="1" ht="25" customHeight="1">
      <c r="B120" s="409">
        <v>111</v>
      </c>
      <c r="C120" s="50"/>
      <c r="D120" s="50"/>
      <c r="E120" s="50"/>
      <c r="F120" s="50"/>
      <c r="G120" s="609"/>
      <c r="H120" s="50"/>
      <c r="I120" s="1159"/>
      <c r="J120" s="1159"/>
      <c r="K120" s="50"/>
      <c r="L120" s="50"/>
      <c r="M120" s="50"/>
      <c r="N120" s="1159"/>
      <c r="O120" s="1159"/>
      <c r="P120" s="1160"/>
      <c r="Q120" s="1161"/>
      <c r="R120" s="51"/>
      <c r="S120" s="408"/>
      <c r="T120" s="408"/>
    </row>
    <row r="121" spans="2:20" s="407" customFormat="1" ht="25" customHeight="1">
      <c r="B121" s="409">
        <v>112</v>
      </c>
      <c r="C121" s="50"/>
      <c r="D121" s="50"/>
      <c r="E121" s="50"/>
      <c r="F121" s="50"/>
      <c r="G121" s="609"/>
      <c r="H121" s="50"/>
      <c r="I121" s="1159"/>
      <c r="J121" s="1159"/>
      <c r="K121" s="50"/>
      <c r="L121" s="50"/>
      <c r="M121" s="50"/>
      <c r="N121" s="1159"/>
      <c r="O121" s="1159"/>
      <c r="P121" s="1160"/>
      <c r="Q121" s="1161"/>
      <c r="R121" s="51"/>
      <c r="S121" s="408"/>
      <c r="T121" s="408"/>
    </row>
    <row r="122" spans="2:20" s="407" customFormat="1" ht="25" customHeight="1">
      <c r="B122" s="409">
        <v>113</v>
      </c>
      <c r="C122" s="50"/>
      <c r="D122" s="50"/>
      <c r="E122" s="50"/>
      <c r="F122" s="50"/>
      <c r="G122" s="609"/>
      <c r="H122" s="50"/>
      <c r="I122" s="1159"/>
      <c r="J122" s="1159"/>
      <c r="K122" s="50"/>
      <c r="L122" s="50"/>
      <c r="M122" s="50"/>
      <c r="N122" s="1159"/>
      <c r="O122" s="1159"/>
      <c r="P122" s="1160"/>
      <c r="Q122" s="1161"/>
      <c r="R122" s="51"/>
      <c r="S122" s="408"/>
      <c r="T122" s="408"/>
    </row>
    <row r="123" spans="2:20" s="407" customFormat="1" ht="25" customHeight="1">
      <c r="B123" s="409">
        <v>114</v>
      </c>
      <c r="C123" s="50"/>
      <c r="D123" s="50"/>
      <c r="E123" s="50"/>
      <c r="F123" s="50"/>
      <c r="G123" s="609"/>
      <c r="H123" s="50"/>
      <c r="I123" s="1159"/>
      <c r="J123" s="1159"/>
      <c r="K123" s="50"/>
      <c r="L123" s="50"/>
      <c r="M123" s="50"/>
      <c r="N123" s="1159"/>
      <c r="O123" s="1159"/>
      <c r="P123" s="1160"/>
      <c r="Q123" s="1161"/>
      <c r="R123" s="51"/>
      <c r="S123" s="408"/>
      <c r="T123" s="408"/>
    </row>
    <row r="124" spans="2:20" s="407" customFormat="1" ht="25" customHeight="1">
      <c r="B124" s="409">
        <v>115</v>
      </c>
      <c r="C124" s="50"/>
      <c r="D124" s="50"/>
      <c r="E124" s="50"/>
      <c r="F124" s="50"/>
      <c r="G124" s="609"/>
      <c r="H124" s="50"/>
      <c r="I124" s="1159"/>
      <c r="J124" s="1159"/>
      <c r="K124" s="50"/>
      <c r="L124" s="50"/>
      <c r="M124" s="50"/>
      <c r="N124" s="1159"/>
      <c r="O124" s="1159"/>
      <c r="P124" s="1160"/>
      <c r="Q124" s="1161"/>
      <c r="R124" s="51"/>
      <c r="S124" s="408"/>
      <c r="T124" s="408"/>
    </row>
    <row r="125" spans="2:20" s="407" customFormat="1" ht="25" customHeight="1" thickBot="1">
      <c r="B125" s="409">
        <v>116</v>
      </c>
      <c r="C125" s="50"/>
      <c r="D125" s="50"/>
      <c r="E125" s="50"/>
      <c r="F125" s="50"/>
      <c r="G125" s="609"/>
      <c r="H125" s="50"/>
      <c r="I125" s="1159"/>
      <c r="J125" s="1159"/>
      <c r="K125" s="50"/>
      <c r="L125" s="50"/>
      <c r="M125" s="50"/>
      <c r="N125" s="1159"/>
      <c r="O125" s="1159"/>
      <c r="P125" s="1160"/>
      <c r="Q125" s="1161"/>
      <c r="R125" s="51"/>
      <c r="S125" s="408"/>
      <c r="T125" s="408"/>
    </row>
    <row r="126" spans="2:20" s="407" customFormat="1" ht="25" customHeight="1">
      <c r="B126" s="410"/>
      <c r="C126" s="611"/>
      <c r="D126" s="611"/>
      <c r="E126" s="611"/>
      <c r="F126" s="611"/>
      <c r="G126" s="611"/>
      <c r="H126" s="611"/>
      <c r="I126" s="1164"/>
      <c r="J126" s="1164"/>
      <c r="K126" s="611"/>
      <c r="L126" s="611"/>
      <c r="M126" s="611"/>
      <c r="N126" s="1164"/>
      <c r="O126" s="1164"/>
      <c r="P126" s="611"/>
      <c r="Q126" s="611"/>
      <c r="R126" s="611"/>
      <c r="S126" s="408"/>
      <c r="T126" s="408"/>
    </row>
    <row r="127" spans="2:20" s="405" customFormat="1" ht="25" customHeight="1">
      <c r="B127" s="408"/>
      <c r="C127" s="610"/>
      <c r="D127" s="610"/>
      <c r="E127" s="610"/>
      <c r="F127" s="610"/>
      <c r="G127" s="610"/>
      <c r="H127" s="610"/>
      <c r="I127" s="1163"/>
      <c r="J127" s="1163"/>
      <c r="K127" s="610"/>
      <c r="L127" s="610"/>
      <c r="M127" s="610"/>
      <c r="N127" s="1163"/>
      <c r="O127" s="1163"/>
      <c r="P127" s="610"/>
      <c r="Q127" s="610"/>
      <c r="R127" s="610"/>
    </row>
    <row r="128" spans="2:20" s="405" customFormat="1" ht="25" customHeight="1">
      <c r="B128" s="408"/>
      <c r="C128" s="610"/>
      <c r="D128" s="610"/>
      <c r="E128" s="610"/>
      <c r="F128" s="610"/>
      <c r="G128" s="610"/>
      <c r="H128" s="610"/>
      <c r="I128" s="1163"/>
      <c r="J128" s="1163"/>
      <c r="K128" s="610"/>
      <c r="L128" s="610"/>
      <c r="M128" s="610"/>
      <c r="N128" s="1163"/>
      <c r="O128" s="1163"/>
      <c r="P128" s="610"/>
      <c r="Q128" s="610"/>
      <c r="R128" s="610"/>
    </row>
    <row r="129" spans="2:18" s="405" customFormat="1" ht="25" customHeight="1">
      <c r="B129" s="408"/>
      <c r="C129" s="610"/>
      <c r="D129" s="610"/>
      <c r="E129" s="610"/>
      <c r="F129" s="610"/>
      <c r="G129" s="610"/>
      <c r="H129" s="610"/>
      <c r="I129" s="1163"/>
      <c r="J129" s="1163"/>
      <c r="K129" s="610"/>
      <c r="L129" s="610"/>
      <c r="M129" s="610"/>
      <c r="N129" s="1163"/>
      <c r="O129" s="1163"/>
      <c r="P129" s="610"/>
      <c r="Q129" s="610"/>
      <c r="R129" s="610"/>
    </row>
    <row r="130" spans="2:18" s="405" customFormat="1" ht="25" customHeight="1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5" customHeight="1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5" customHeight="1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5" customHeight="1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5" customHeight="1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5" customHeight="1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5" customHeight="1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5" customHeight="1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5" customHeight="1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5" customHeight="1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5" customHeight="1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5" customHeight="1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5" customHeight="1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5" customHeight="1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5" customHeight="1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5" customHeight="1">
      <c r="C145" s="411"/>
      <c r="D145" s="411"/>
      <c r="E145" s="411"/>
      <c r="F145" s="412"/>
      <c r="G145" s="610"/>
      <c r="H145" s="1162"/>
      <c r="I145" s="1162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5" customHeight="1">
      <c r="C146" s="411"/>
      <c r="D146" s="411"/>
      <c r="E146" s="411"/>
      <c r="F146" s="412"/>
      <c r="G146" s="610"/>
      <c r="H146" s="1162"/>
      <c r="I146" s="1162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5" customHeight="1">
      <c r="C147" s="411"/>
      <c r="D147" s="411"/>
      <c r="E147" s="411"/>
      <c r="F147" s="412"/>
      <c r="G147" s="610"/>
      <c r="H147" s="1162"/>
      <c r="I147" s="1162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5" customHeight="1">
      <c r="C148" s="411"/>
      <c r="D148" s="411"/>
      <c r="E148" s="411"/>
      <c r="F148" s="412"/>
      <c r="G148" s="610"/>
      <c r="H148" s="1162"/>
      <c r="I148" s="1162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5" customHeight="1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5" customHeight="1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5" customHeight="1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5" customHeight="1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5" customHeight="1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5" customHeight="1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5" customHeight="1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5" customHeight="1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5" customHeight="1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5" customHeight="1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5" customHeight="1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5" customHeight="1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5" customHeight="1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5" customHeight="1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5" customHeight="1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5" customHeight="1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5" customHeight="1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5" customHeight="1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5" customHeight="1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5" customHeight="1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5" customHeight="1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5" customHeight="1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5" customHeight="1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5" customHeight="1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5" customHeight="1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5" customHeight="1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5" customHeight="1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5" customHeight="1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5" customHeight="1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5" customHeight="1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5" customHeight="1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5" customHeight="1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5" customHeight="1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5" customHeight="1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5" customHeight="1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5" customHeight="1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5" customHeight="1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5" customHeight="1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5" customHeight="1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5" customHeight="1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5" customHeight="1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5" customHeight="1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5" customHeight="1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5" customHeight="1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5" customHeight="1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5" customHeight="1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5" customHeight="1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0">
      <c r="K220" t="s">
        <v>3</v>
      </c>
      <c r="L220" s="622" t="s">
        <v>289</v>
      </c>
      <c r="M220" s="623" t="s">
        <v>290</v>
      </c>
    </row>
    <row r="221" spans="11:13">
      <c r="K221" s="621" t="s">
        <v>265</v>
      </c>
      <c r="L221" s="624">
        <v>0</v>
      </c>
      <c r="M221" s="624">
        <v>0</v>
      </c>
    </row>
    <row r="222" spans="11:13">
      <c r="K222" s="621" t="s">
        <v>264</v>
      </c>
      <c r="L222" s="624">
        <v>600000000</v>
      </c>
      <c r="M222" s="624">
        <v>7500000000</v>
      </c>
    </row>
    <row r="223" spans="11:13">
      <c r="K223" s="621" t="s">
        <v>266</v>
      </c>
      <c r="L223" s="624">
        <v>2300000000</v>
      </c>
      <c r="M223" s="624">
        <v>9000000000</v>
      </c>
    </row>
    <row r="224" spans="11:13">
      <c r="K224" s="621" t="s">
        <v>267</v>
      </c>
      <c r="L224" s="624">
        <v>5500000000</v>
      </c>
      <c r="M224" s="624">
        <v>12500000000</v>
      </c>
    </row>
    <row r="225" spans="11:13">
      <c r="K225" s="621" t="s">
        <v>268</v>
      </c>
      <c r="L225" s="624">
        <v>11200000000</v>
      </c>
      <c r="M225" s="624">
        <v>12500000000</v>
      </c>
    </row>
    <row r="226" spans="11:13">
      <c r="K226" s="621" t="s">
        <v>269</v>
      </c>
      <c r="L226" s="624">
        <v>19200000000</v>
      </c>
      <c r="M226" s="624">
        <v>13500000000</v>
      </c>
    </row>
    <row r="227" spans="11:13">
      <c r="K227" s="621" t="s">
        <v>270</v>
      </c>
      <c r="L227" s="624">
        <v>26000000000</v>
      </c>
      <c r="M227" s="624">
        <v>14000000000</v>
      </c>
    </row>
    <row r="228" spans="11:13">
      <c r="K228" s="621" t="s">
        <v>271</v>
      </c>
      <c r="L228" s="624">
        <v>30500000000</v>
      </c>
      <c r="M228" s="624">
        <v>17500000000</v>
      </c>
    </row>
    <row r="229" spans="11:13">
      <c r="K229" s="621" t="s">
        <v>272</v>
      </c>
      <c r="L229" s="624">
        <v>34000000000</v>
      </c>
      <c r="M229" s="624">
        <v>19000000000</v>
      </c>
    </row>
    <row r="230" spans="11:13">
      <c r="K230" s="621" t="s">
        <v>273</v>
      </c>
      <c r="L230" s="624">
        <v>36500000000</v>
      </c>
      <c r="M230" s="624">
        <v>21500000000</v>
      </c>
    </row>
    <row r="231" spans="11:13">
      <c r="K231" s="621" t="s">
        <v>274</v>
      </c>
      <c r="L231" s="624">
        <v>37000000000</v>
      </c>
      <c r="M231" s="624">
        <v>21500000000</v>
      </c>
    </row>
    <row r="232" spans="11:13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</mergeCells>
  <printOptions horizontalCentered="1" verticalCentered="1"/>
  <pageMargins left="0" right="0" top="0" bottom="0" header="0" footer="0"/>
  <pageSetup paperSize="9" scale="43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topLeftCell="A7" zoomScale="115" zoomScaleSheetLayoutView="115" workbookViewId="0">
      <selection activeCell="D26" sqref="D26"/>
    </sheetView>
  </sheetViews>
  <sheetFormatPr defaultColWidth="9.1796875" defaultRowHeight="17.5"/>
  <cols>
    <col min="1" max="1" width="2.1796875" style="82" customWidth="1"/>
    <col min="2" max="2" width="11.54296875" style="82" customWidth="1"/>
    <col min="3" max="3" width="13.453125" style="82" customWidth="1"/>
    <col min="4" max="4" width="11.81640625" style="82" customWidth="1"/>
    <col min="5" max="5" width="9.453125" style="82" customWidth="1"/>
    <col min="6" max="6" width="9.54296875" style="82" customWidth="1"/>
    <col min="7" max="7" width="14.453125" style="82" customWidth="1"/>
    <col min="8" max="8" width="10" style="82" customWidth="1"/>
    <col min="9" max="9" width="10.54296875" style="82" customWidth="1"/>
    <col min="10" max="10" width="11.26953125" style="82" customWidth="1"/>
    <col min="11" max="11" width="2.1796875" style="82" customWidth="1"/>
    <col min="12" max="16384" width="9.1796875" style="82"/>
  </cols>
  <sheetData>
    <row r="1" spans="1:25" s="17" customFormat="1" ht="18" thickBot="1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20.5" thickTop="1">
      <c r="B2" s="1"/>
      <c r="C2" s="831" t="s">
        <v>144</v>
      </c>
      <c r="D2" s="831"/>
      <c r="E2" s="831"/>
      <c r="F2" s="831"/>
      <c r="G2" s="831"/>
      <c r="H2" s="831"/>
      <c r="I2" s="831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20">
      <c r="B3" s="6"/>
      <c r="C3" s="835" t="s">
        <v>126</v>
      </c>
      <c r="D3" s="835"/>
      <c r="E3" s="835"/>
      <c r="F3" s="835"/>
      <c r="G3" s="835"/>
      <c r="H3" s="835"/>
      <c r="I3" s="835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6">
      <c r="B4" s="11"/>
      <c r="D4" s="1182" t="s">
        <v>172</v>
      </c>
      <c r="E4" s="1182"/>
      <c r="F4" s="1182"/>
      <c r="G4" s="1182"/>
      <c r="H4" s="373" t="s">
        <v>143</v>
      </c>
      <c r="I4" s="827">
        <v>4</v>
      </c>
      <c r="J4" s="828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9">
      <c r="B5" s="416" t="s">
        <v>139</v>
      </c>
      <c r="C5" s="827">
        <f>'رو جلد'!C19</f>
        <v>1303015021</v>
      </c>
      <c r="D5" s="827"/>
      <c r="E5" s="827"/>
      <c r="F5" s="827"/>
      <c r="G5" s="8" t="s">
        <v>141</v>
      </c>
      <c r="H5" s="830" t="str">
        <f>'رو جلد'!G25</f>
        <v>رهاب</v>
      </c>
      <c r="I5" s="830"/>
      <c r="J5" s="1183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9">
      <c r="B6" s="604" t="s">
        <v>407</v>
      </c>
      <c r="C6" s="830" t="str">
        <f>'رو جلد'!C21</f>
        <v>عملیات زیرسازی قطعه 20 راه آهن زاهدان-زابل-بیرجند-مشهد(از کیلومتر000+707 الی 000+740)</v>
      </c>
      <c r="D6" s="830"/>
      <c r="E6" s="830"/>
      <c r="F6" s="830"/>
      <c r="G6" s="8" t="s">
        <v>142</v>
      </c>
      <c r="H6" s="830" t="str">
        <f>'رو جلد'!F26</f>
        <v>توسعه راههای پارس</v>
      </c>
      <c r="I6" s="830"/>
      <c r="J6" s="1183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21" thickBot="1">
      <c r="A7" s="77"/>
      <c r="B7" s="605" t="s">
        <v>302</v>
      </c>
      <c r="C7" s="820" t="str">
        <f>'رو جلد'!C22</f>
        <v>عملیات زیرسازی قطعه 20 راه آهن زاهدان-زابل-بیرجند-مشهد(از کیلومتر000+707 الی 000+740)</v>
      </c>
      <c r="D7" s="820"/>
      <c r="E7" s="820"/>
      <c r="F7" s="820"/>
      <c r="G7" s="418" t="s">
        <v>135</v>
      </c>
      <c r="H7" s="379" t="str">
        <f>'رو جلد'!E29</f>
        <v>فروردين</v>
      </c>
      <c r="I7" s="1192">
        <f>'رو جلد'!H29</f>
        <v>1403</v>
      </c>
      <c r="J7" s="1193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8.5" thickTop="1" thickBot="1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>
      <c r="B9" s="1191" t="s">
        <v>2</v>
      </c>
      <c r="C9" s="1186" t="s">
        <v>87</v>
      </c>
      <c r="D9" s="1186" t="s">
        <v>177</v>
      </c>
      <c r="E9" s="1196" t="s">
        <v>88</v>
      </c>
      <c r="F9" s="1197"/>
      <c r="G9" s="1207"/>
      <c r="H9" s="1196" t="s">
        <v>178</v>
      </c>
      <c r="I9" s="1197"/>
      <c r="J9" s="1199" t="s">
        <v>246</v>
      </c>
    </row>
    <row r="10" spans="1:25" ht="37">
      <c r="B10" s="1188"/>
      <c r="C10" s="1187"/>
      <c r="D10" s="1187"/>
      <c r="E10" s="383" t="s">
        <v>173</v>
      </c>
      <c r="F10" s="385" t="s">
        <v>174</v>
      </c>
      <c r="G10" s="383" t="s">
        <v>409</v>
      </c>
      <c r="H10" s="1198"/>
      <c r="I10" s="1198"/>
      <c r="J10" s="1200"/>
    </row>
    <row r="11" spans="1:25" ht="19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89">
        <f>D11-G11</f>
        <v>0</v>
      </c>
      <c r="I11" s="1201"/>
      <c r="J11" s="86"/>
    </row>
    <row r="12" spans="1:25" ht="19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89">
        <f>D12-G12</f>
        <v>0</v>
      </c>
      <c r="I12" s="1201"/>
      <c r="J12" s="86"/>
    </row>
    <row r="13" spans="1:25" ht="19" thickBot="1">
      <c r="B13" s="1188" t="s">
        <v>91</v>
      </c>
      <c r="C13" s="1187"/>
      <c r="D13" s="1187"/>
      <c r="E13" s="1187"/>
      <c r="F13" s="1187"/>
      <c r="G13" s="1187"/>
      <c r="H13" s="1189"/>
      <c r="I13" s="1189"/>
      <c r="J13" s="1190"/>
    </row>
    <row r="14" spans="1:25" ht="18.5">
      <c r="B14" s="1191" t="s">
        <v>2</v>
      </c>
      <c r="C14" s="1186" t="s">
        <v>87</v>
      </c>
      <c r="D14" s="1186" t="s">
        <v>177</v>
      </c>
      <c r="E14" s="1186" t="s">
        <v>88</v>
      </c>
      <c r="F14" s="1186"/>
      <c r="G14" s="1203" t="s">
        <v>215</v>
      </c>
      <c r="H14" s="1186" t="s">
        <v>409</v>
      </c>
      <c r="I14" s="1194" t="s">
        <v>247</v>
      </c>
      <c r="J14" s="1184" t="s">
        <v>246</v>
      </c>
    </row>
    <row r="15" spans="1:25" ht="37">
      <c r="B15" s="1188"/>
      <c r="C15" s="1187"/>
      <c r="D15" s="1187"/>
      <c r="E15" s="383" t="s">
        <v>173</v>
      </c>
      <c r="F15" s="383" t="s">
        <v>174</v>
      </c>
      <c r="G15" s="1204"/>
      <c r="H15" s="1187"/>
      <c r="I15" s="1195"/>
      <c r="J15" s="1185"/>
    </row>
    <row r="16" spans="1:25" ht="19" customHeight="1">
      <c r="B16" s="83">
        <v>1</v>
      </c>
      <c r="C16" s="85" t="s">
        <v>680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9" customHeight="1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9" customHeight="1">
      <c r="B18" s="83">
        <v>3</v>
      </c>
      <c r="C18" s="85" t="s">
        <v>650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9" customHeight="1">
      <c r="B19" s="83">
        <v>4</v>
      </c>
      <c r="C19" s="85" t="s">
        <v>678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9" customHeight="1">
      <c r="B20" s="83">
        <v>5</v>
      </c>
      <c r="C20" s="85" t="s">
        <v>681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9" customHeight="1">
      <c r="B21" s="83">
        <v>6</v>
      </c>
      <c r="C21" s="85" t="s">
        <v>682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9" customHeight="1">
      <c r="B22" s="83">
        <v>7</v>
      </c>
      <c r="C22" s="85" t="s">
        <v>683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9" customHeight="1">
      <c r="B23" s="83">
        <v>8</v>
      </c>
      <c r="C23" s="85" t="s">
        <v>651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9" customHeight="1">
      <c r="B24" s="83">
        <v>9</v>
      </c>
      <c r="C24" s="85" t="s">
        <v>684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9" customHeight="1">
      <c r="B25" s="83">
        <v>10</v>
      </c>
      <c r="C25" s="85" t="s">
        <v>685</v>
      </c>
      <c r="D25" s="85">
        <v>17</v>
      </c>
      <c r="E25" s="85">
        <v>17</v>
      </c>
      <c r="F25" s="85">
        <v>0</v>
      </c>
      <c r="G25" s="85"/>
      <c r="H25" s="386">
        <f t="shared" si="0"/>
        <v>17</v>
      </c>
      <c r="I25" s="385">
        <f t="shared" si="1"/>
        <v>0</v>
      </c>
      <c r="J25" s="86"/>
    </row>
    <row r="26" spans="2:10" ht="19" customHeight="1">
      <c r="B26" s="83">
        <v>11</v>
      </c>
      <c r="C26" s="85" t="s">
        <v>686</v>
      </c>
      <c r="D26" s="85">
        <v>5</v>
      </c>
      <c r="E26" s="85">
        <v>5</v>
      </c>
      <c r="F26" s="85">
        <v>0</v>
      </c>
      <c r="G26" s="85"/>
      <c r="H26" s="386">
        <f t="shared" si="0"/>
        <v>5</v>
      </c>
      <c r="I26" s="385">
        <f t="shared" si="1"/>
        <v>0</v>
      </c>
      <c r="J26" s="86"/>
    </row>
    <row r="27" spans="2:10" ht="19" customHeight="1">
      <c r="B27" s="83">
        <v>12</v>
      </c>
      <c r="C27" s="85" t="s">
        <v>687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9" customHeight="1">
      <c r="B28" s="83">
        <v>13</v>
      </c>
      <c r="C28" s="85" t="s">
        <v>688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9" customHeight="1">
      <c r="B29" s="83">
        <v>14</v>
      </c>
      <c r="C29" s="85" t="s">
        <v>689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9" customHeight="1">
      <c r="B30" s="83">
        <v>15</v>
      </c>
      <c r="C30" s="85" t="s">
        <v>690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9" customHeight="1">
      <c r="B31" s="83">
        <v>16</v>
      </c>
      <c r="C31" s="85" t="s">
        <v>691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9" customHeight="1">
      <c r="B32" s="83">
        <v>17</v>
      </c>
      <c r="C32" s="85" t="s">
        <v>692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9" customHeight="1">
      <c r="B33" s="83">
        <v>18</v>
      </c>
      <c r="C33" s="85" t="s">
        <v>693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19" thickBot="1">
      <c r="B34" s="1205" t="s">
        <v>92</v>
      </c>
      <c r="C34" s="1206"/>
      <c r="D34" s="384">
        <f>SUM(D16:D33)</f>
        <v>55</v>
      </c>
      <c r="E34" s="384">
        <f t="shared" ref="E34:J34" si="2">SUM(E16:E33)</f>
        <v>55</v>
      </c>
      <c r="F34" s="384">
        <f t="shared" si="2"/>
        <v>0</v>
      </c>
      <c r="G34" s="384">
        <f t="shared" si="2"/>
        <v>0</v>
      </c>
      <c r="H34" s="384">
        <f t="shared" si="2"/>
        <v>55</v>
      </c>
      <c r="I34" s="384">
        <f t="shared" si="2"/>
        <v>0</v>
      </c>
      <c r="J34" s="384">
        <f t="shared" si="2"/>
        <v>0</v>
      </c>
    </row>
    <row r="35" spans="2:10" ht="18.5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>
      <c r="B36" s="1202"/>
      <c r="C36" s="1202"/>
      <c r="D36" s="1202"/>
      <c r="E36" s="84"/>
      <c r="F36" s="84"/>
      <c r="G36" s="1202"/>
      <c r="H36" s="1202"/>
      <c r="I36" s="84"/>
      <c r="J36" s="84"/>
    </row>
  </sheetData>
  <sheetProtection password="FB6E" sheet="1" scenarios="1"/>
  <mergeCells count="30">
    <mergeCell ref="D9:D10"/>
    <mergeCell ref="B36:D36"/>
    <mergeCell ref="G36:H36"/>
    <mergeCell ref="G14:G15"/>
    <mergeCell ref="B34:C34"/>
    <mergeCell ref="E9:G9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C2:I2"/>
    <mergeCell ref="C3:I3"/>
    <mergeCell ref="D4:G4"/>
    <mergeCell ref="C6:F6"/>
    <mergeCell ref="C5:F5"/>
    <mergeCell ref="I4:J4"/>
    <mergeCell ref="H5:J5"/>
    <mergeCell ref="H6:J6"/>
  </mergeCells>
  <printOptions horizontalCentered="1" verticalCentered="1"/>
  <pageMargins left="0" right="0" top="0" bottom="0" header="0" footer="0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 (1)</vt:lpstr>
      <vt:lpstr>2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Behnam Zarei</cp:lastModifiedBy>
  <cp:lastPrinted>2024-04-23T09:10:20Z</cp:lastPrinted>
  <dcterms:created xsi:type="dcterms:W3CDTF">2007-12-11T08:27:03Z</dcterms:created>
  <dcterms:modified xsi:type="dcterms:W3CDTF">2024-04-23T09:25:46Z</dcterms:modified>
</cp:coreProperties>
</file>