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گزارشات کارفرما\خرداد\"/>
    </mc:Choice>
  </mc:AlternateContent>
  <xr:revisionPtr revIDLastSave="0" documentId="8_{00F79B97-6A12-45AC-A2CB-96B6DDDE44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Sheet1!$A$1:$M$60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5" i="1" l="1"/>
  <c r="L55" i="1"/>
  <c r="M55" i="1"/>
  <c r="K56" i="1"/>
  <c r="L56" i="1"/>
  <c r="M56" i="1"/>
  <c r="K57" i="1"/>
  <c r="L57" i="1"/>
  <c r="M57" i="1"/>
  <c r="K58" i="1"/>
  <c r="L58" i="1"/>
  <c r="M58" i="1"/>
  <c r="M54" i="1"/>
  <c r="L54" i="1"/>
  <c r="K54" i="1"/>
  <c r="M53" i="1"/>
  <c r="L53" i="1"/>
  <c r="K53" i="1"/>
  <c r="M52" i="1"/>
  <c r="L52" i="1"/>
  <c r="K52" i="1"/>
  <c r="M51" i="1"/>
  <c r="L51" i="1"/>
  <c r="K51" i="1"/>
  <c r="K43" i="1"/>
  <c r="L43" i="1" s="1"/>
  <c r="M43" i="1"/>
  <c r="K44" i="1"/>
  <c r="L44" i="1"/>
  <c r="M44" i="1"/>
  <c r="K45" i="1"/>
  <c r="L45" i="1"/>
  <c r="M45" i="1"/>
  <c r="M42" i="1"/>
  <c r="K42" i="1"/>
  <c r="L42" i="1" s="1"/>
  <c r="K41" i="1"/>
  <c r="L41" i="1"/>
  <c r="M41" i="1"/>
  <c r="M38" i="1"/>
  <c r="K38" i="1"/>
  <c r="L38" i="1" s="1"/>
  <c r="M37" i="1"/>
  <c r="L37" i="1"/>
  <c r="K37" i="1"/>
  <c r="M36" i="1"/>
  <c r="K36" i="1"/>
  <c r="L36" i="1" s="1"/>
  <c r="M35" i="1"/>
  <c r="K35" i="1"/>
  <c r="L35" i="1" s="1"/>
  <c r="K34" i="1"/>
  <c r="L34" i="1" s="1"/>
  <c r="M34" i="1"/>
  <c r="M23" i="1"/>
  <c r="K23" i="1"/>
  <c r="L23" i="1" s="1"/>
  <c r="M22" i="1"/>
  <c r="K22" i="1"/>
  <c r="L22" i="1" s="1"/>
  <c r="M21" i="1"/>
  <c r="K21" i="1"/>
  <c r="L21" i="1" s="1"/>
  <c r="M20" i="1"/>
  <c r="K20" i="1"/>
  <c r="L20" i="1" s="1"/>
  <c r="M19" i="1"/>
  <c r="K19" i="1"/>
  <c r="L19" i="1" s="1"/>
  <c r="W9" i="1"/>
  <c r="W10" i="1"/>
  <c r="W11" i="1"/>
  <c r="AA11" i="1"/>
  <c r="AA10" i="1"/>
  <c r="AA9" i="1"/>
  <c r="AL6" i="1"/>
  <c r="AL7" i="1"/>
  <c r="AL8" i="1"/>
  <c r="H20" i="1"/>
  <c r="H21" i="1"/>
  <c r="H22" i="1"/>
  <c r="H23" i="1"/>
  <c r="H55" i="1"/>
  <c r="H56" i="1"/>
  <c r="H57" i="1"/>
  <c r="H58" i="1"/>
  <c r="H19" i="1"/>
  <c r="AH6" i="1"/>
  <c r="AH7" i="1"/>
  <c r="AH8" i="1"/>
  <c r="D20" i="1"/>
  <c r="D21" i="1"/>
  <c r="D22" i="1"/>
  <c r="D23" i="1"/>
  <c r="D55" i="1"/>
  <c r="D56" i="1"/>
  <c r="D57" i="1"/>
  <c r="D58" i="1"/>
  <c r="D19" i="1"/>
  <c r="M18" i="1" l="1"/>
  <c r="K18" i="1"/>
  <c r="L18" i="1" s="1"/>
  <c r="M17" i="1"/>
  <c r="K17" i="1"/>
  <c r="L17" i="1" s="1"/>
  <c r="M16" i="1"/>
  <c r="K16" i="1"/>
  <c r="L16" i="1" s="1"/>
  <c r="K25" i="1"/>
  <c r="L25" i="1"/>
  <c r="M25" i="1"/>
  <c r="M32" i="1"/>
  <c r="K32" i="1"/>
  <c r="L32" i="1" s="1"/>
  <c r="L14" i="1"/>
  <c r="L15" i="1"/>
  <c r="L46" i="1"/>
  <c r="K31" i="1"/>
  <c r="L31" i="1" s="1"/>
  <c r="M31" i="1"/>
  <c r="AD36" i="1"/>
  <c r="AE36" i="1" s="1"/>
  <c r="AF36" i="1"/>
  <c r="M40" i="1"/>
  <c r="K40" i="1"/>
  <c r="L40" i="1" s="1"/>
  <c r="M15" i="1"/>
  <c r="K15" i="1"/>
  <c r="M14" i="1"/>
  <c r="K14" i="1"/>
  <c r="M13" i="1"/>
  <c r="K13" i="1"/>
  <c r="L13" i="1" s="1"/>
  <c r="M33" i="1"/>
  <c r="K33" i="1"/>
  <c r="L33" i="1" s="1"/>
  <c r="L47" i="1"/>
  <c r="L48" i="1"/>
  <c r="L49" i="1"/>
  <c r="L50" i="1"/>
  <c r="M6" i="1"/>
  <c r="M7" i="1"/>
  <c r="M8" i="1"/>
  <c r="M9" i="1"/>
  <c r="M10" i="1"/>
  <c r="M11" i="1"/>
  <c r="M12" i="1"/>
  <c r="M24" i="1"/>
  <c r="M26" i="1"/>
  <c r="M27" i="1"/>
  <c r="M28" i="1"/>
  <c r="M29" i="1"/>
  <c r="M30" i="1"/>
  <c r="M39" i="1"/>
  <c r="M46" i="1"/>
  <c r="M47" i="1"/>
  <c r="M48" i="1"/>
  <c r="M49" i="1"/>
  <c r="M50" i="1"/>
  <c r="M5" i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24" i="1"/>
  <c r="L24" i="1" s="1"/>
  <c r="K26" i="1"/>
  <c r="L26" i="1" s="1"/>
  <c r="K27" i="1"/>
  <c r="L27" i="1" s="1"/>
  <c r="K28" i="1"/>
  <c r="L28" i="1" s="1"/>
  <c r="K29" i="1"/>
  <c r="L29" i="1" s="1"/>
  <c r="K30" i="1"/>
  <c r="L30" i="1" s="1"/>
  <c r="K39" i="1"/>
  <c r="L39" i="1" s="1"/>
  <c r="K46" i="1"/>
  <c r="K47" i="1"/>
  <c r="K48" i="1"/>
  <c r="K49" i="1"/>
  <c r="K50" i="1"/>
  <c r="K5" i="1"/>
  <c r="L5" i="1" s="1"/>
</calcChain>
</file>

<file path=xl/sharedStrings.xml><?xml version="1.0" encoding="utf-8"?>
<sst xmlns="http://schemas.openxmlformats.org/spreadsheetml/2006/main" count="262" uniqueCount="83">
  <si>
    <t>نام ماشین آلات</t>
  </si>
  <si>
    <t>کارخانه سازنده دستگاه</t>
  </si>
  <si>
    <t>نوع مدل</t>
  </si>
  <si>
    <t>وضعیت ملک استیجاری</t>
  </si>
  <si>
    <t>توان ماشین (HP)</t>
  </si>
  <si>
    <t>سال ساخت</t>
  </si>
  <si>
    <t>پلاک ماشین</t>
  </si>
  <si>
    <t>کد ثبت شده</t>
  </si>
  <si>
    <t>تعداد روزهای فعالیت در ماه</t>
  </si>
  <si>
    <t>ساعت کارکرد در ماه</t>
  </si>
  <si>
    <t>مقدار سوخت مصرفی در ماه (لیتر)</t>
  </si>
  <si>
    <t>تعداد روزهای غیرفعال</t>
  </si>
  <si>
    <t xml:space="preserve">ملکی </t>
  </si>
  <si>
    <t>سواری</t>
  </si>
  <si>
    <t>لودر</t>
  </si>
  <si>
    <t>غلطک</t>
  </si>
  <si>
    <t xml:space="preserve">وانت </t>
  </si>
  <si>
    <t>ایران خودرو</t>
  </si>
  <si>
    <t>استیجاری</t>
  </si>
  <si>
    <t>پروژه: راه آهن زاهدان - زابل - بیرجند - مشهد (قطعه 20)</t>
  </si>
  <si>
    <t>کامیون</t>
  </si>
  <si>
    <t>بنز</t>
  </si>
  <si>
    <t>591ع33</t>
  </si>
  <si>
    <t>593ع33</t>
  </si>
  <si>
    <t>859ع22</t>
  </si>
  <si>
    <t>تانکر آب</t>
  </si>
  <si>
    <t>753ع85</t>
  </si>
  <si>
    <t>تانکر سوخت</t>
  </si>
  <si>
    <t>گریدر</t>
  </si>
  <si>
    <t>کاترپیلار</t>
  </si>
  <si>
    <t>16G</t>
  </si>
  <si>
    <t>هپکو</t>
  </si>
  <si>
    <t>100C</t>
  </si>
  <si>
    <t>100B</t>
  </si>
  <si>
    <t>291ع83</t>
  </si>
  <si>
    <t>478ع92</t>
  </si>
  <si>
    <t>پژو پارس</t>
  </si>
  <si>
    <t>ELX</t>
  </si>
  <si>
    <t>MVM</t>
  </si>
  <si>
    <t>881ص33</t>
  </si>
  <si>
    <t>251ن14</t>
  </si>
  <si>
    <t>شرکت توسعه راه های پارس</t>
  </si>
  <si>
    <t>X33</t>
  </si>
  <si>
    <t>162ص68</t>
  </si>
  <si>
    <t>تیراژه</t>
  </si>
  <si>
    <t>ZL50</t>
  </si>
  <si>
    <t>تراک میکسر</t>
  </si>
  <si>
    <t>آمیکو</t>
  </si>
  <si>
    <t>292ع15</t>
  </si>
  <si>
    <t>بنز آتکو</t>
  </si>
  <si>
    <t>957ع22</t>
  </si>
  <si>
    <t>بلدوزر</t>
  </si>
  <si>
    <t>کوماتسو</t>
  </si>
  <si>
    <t>D85</t>
  </si>
  <si>
    <t>نیسان زامیاد</t>
  </si>
  <si>
    <t>D155</t>
  </si>
  <si>
    <t>D8k</t>
  </si>
  <si>
    <t>759ع17</t>
  </si>
  <si>
    <t>718ع36</t>
  </si>
  <si>
    <t>392ع43</t>
  </si>
  <si>
    <t>بیل مکانیکی</t>
  </si>
  <si>
    <t>هیتاچی</t>
  </si>
  <si>
    <t xml:space="preserve">بلدوزر </t>
  </si>
  <si>
    <t>شرکتی</t>
  </si>
  <si>
    <t>719ع36</t>
  </si>
  <si>
    <t>787ع36 ایران 11</t>
  </si>
  <si>
    <t>211ع97 ایران 11</t>
  </si>
  <si>
    <t>225ع97 ایران 11</t>
  </si>
  <si>
    <t>755ع85 ایران 11</t>
  </si>
  <si>
    <t>554ع21 ایران 11</t>
  </si>
  <si>
    <t>216ع23 ایران 22</t>
  </si>
  <si>
    <t>873ع81 ایران 11</t>
  </si>
  <si>
    <t>427ع83 ایران 11</t>
  </si>
  <si>
    <t>382ع37 ایران 53</t>
  </si>
  <si>
    <t>557ع34 ایران 53</t>
  </si>
  <si>
    <t>526ع71 ایران 43</t>
  </si>
  <si>
    <t>865ع33 ایران 71</t>
  </si>
  <si>
    <t>759ع17 ایران 52</t>
  </si>
  <si>
    <t>718ع36 ایران 52</t>
  </si>
  <si>
    <t>392ع43 ایران 43</t>
  </si>
  <si>
    <t>غلطک کششی</t>
  </si>
  <si>
    <t>غلطک پاچه بزی</t>
  </si>
  <si>
    <t>گزارش خرداد ماه 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</si>
</sst>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3000401]0"/>
  </numFmts>
  <fonts count="12" x14ac:knownFonts="1">
    <font>
      <sz val="10"/>
      <color theme="1"/>
      <name val="B Mitra"/>
      <family val="2"/>
      <charset val="178"/>
    </font>
    <font>
      <b/>
      <sz val="12"/>
      <color theme="1"/>
      <name val="B Titr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  <charset val="178"/>
    </font>
    <font>
      <sz val="18"/>
      <color theme="1"/>
      <name val="B Titr"/>
      <charset val="178"/>
    </font>
    <font>
      <sz val="12"/>
      <color theme="1"/>
      <name val="Times New Roman"/>
      <family val="1"/>
    </font>
    <font>
      <sz val="14"/>
      <color theme="1"/>
      <name val="B Nazanin"/>
      <charset val="178"/>
    </font>
    <font>
      <sz val="8"/>
      <name val="B Mitra"/>
      <family val="2"/>
      <charset val="178"/>
    </font>
    <font>
      <sz val="10"/>
      <color theme="1"/>
      <name val="B Mitra"/>
      <family val="2"/>
      <charset val="178"/>
    </font>
    <font>
      <sz val="9"/>
      <color theme="1"/>
      <name val="B Zar"/>
      <charset val="17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readingOrder="2"/>
    </xf>
    <xf numFmtId="1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5730C378-9F5B-4E18-80A6-988FE1402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L58"/>
  <sheetViews>
    <sheetView rightToLeft="1" tabSelected="1" view="pageBreakPreview" zoomScale="70" zoomScaleNormal="40" zoomScaleSheetLayoutView="70" workbookViewId="0">
      <selection activeCell="B2" sqref="B2:C2"/>
    </sheetView>
  </sheetViews>
  <sheetFormatPr defaultRowHeight="15" x14ac:dyDescent="0.35"/>
  <cols>
    <col min="1" max="1" width="2.59765625" customWidth="1"/>
    <col min="2" max="2" width="19.59765625" customWidth="1"/>
    <col min="3" max="3" width="28.59765625" customWidth="1"/>
    <col min="4" max="4" width="11.59765625" customWidth="1"/>
    <col min="5" max="5" width="28.19921875" customWidth="1"/>
    <col min="6" max="6" width="22" customWidth="1"/>
    <col min="7" max="7" width="14.19921875" customWidth="1"/>
    <col min="8" max="8" width="20.59765625" bestFit="1" customWidth="1"/>
    <col min="9" max="9" width="15.59765625" customWidth="1"/>
    <col min="10" max="10" width="34.59765625" customWidth="1"/>
    <col min="11" max="11" width="25.796875" customWidth="1"/>
    <col min="12" max="12" width="41.59765625" customWidth="1"/>
    <col min="13" max="13" width="28.19921875" bestFit="1" customWidth="1"/>
  </cols>
  <sheetData>
    <row r="1" spans="2:38" ht="30" customHeight="1" x14ac:dyDescent="0.35">
      <c r="B1" s="7" t="s">
        <v>19</v>
      </c>
      <c r="C1" s="7"/>
      <c r="D1" s="7"/>
      <c r="E1" s="7"/>
      <c r="F1" s="8" t="s">
        <v>41</v>
      </c>
      <c r="G1" s="8"/>
      <c r="H1" s="8"/>
      <c r="I1" s="8"/>
      <c r="J1" s="8"/>
    </row>
    <row r="2" spans="2:38" ht="30" customHeight="1" x14ac:dyDescent="0.35">
      <c r="B2" s="6" t="s">
        <v>82</v>
      </c>
      <c r="C2" s="6"/>
      <c r="F2" s="8"/>
      <c r="G2" s="8"/>
      <c r="H2" s="8"/>
      <c r="I2" s="8"/>
      <c r="J2" s="8"/>
    </row>
    <row r="3" spans="2:38" ht="8.25" customHeight="1" x14ac:dyDescent="0.35"/>
    <row r="4" spans="2:38" ht="30" customHeight="1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2:38" ht="26.25" customHeight="1" x14ac:dyDescent="0.35">
      <c r="B5" s="2" t="s">
        <v>20</v>
      </c>
      <c r="C5" s="2" t="s">
        <v>21</v>
      </c>
      <c r="D5" s="3">
        <v>2624</v>
      </c>
      <c r="E5" s="2" t="s">
        <v>12</v>
      </c>
      <c r="F5" s="2">
        <v>240</v>
      </c>
      <c r="G5" s="2">
        <v>1392</v>
      </c>
      <c r="H5" s="4" t="s">
        <v>22</v>
      </c>
      <c r="I5" s="2"/>
      <c r="J5" s="5">
        <v>28</v>
      </c>
      <c r="K5" s="2">
        <f>10 *J5</f>
        <v>280</v>
      </c>
      <c r="L5" s="2">
        <f>4 * K5</f>
        <v>1120</v>
      </c>
      <c r="M5" s="2">
        <f>30-J5</f>
        <v>2</v>
      </c>
    </row>
    <row r="6" spans="2:38" ht="26.25" customHeight="1" x14ac:dyDescent="0.35">
      <c r="B6" s="2" t="s">
        <v>20</v>
      </c>
      <c r="C6" s="2" t="s">
        <v>21</v>
      </c>
      <c r="D6" s="3">
        <v>2624</v>
      </c>
      <c r="E6" s="2" t="s">
        <v>12</v>
      </c>
      <c r="F6" s="2">
        <v>240</v>
      </c>
      <c r="G6" s="2">
        <v>1392</v>
      </c>
      <c r="H6" s="2" t="s">
        <v>23</v>
      </c>
      <c r="I6" s="2"/>
      <c r="J6" s="5">
        <v>28</v>
      </c>
      <c r="K6" s="2">
        <f t="shared" ref="K6:K12" si="0">10 *J6</f>
        <v>280</v>
      </c>
      <c r="L6" s="2">
        <f t="shared" ref="L6:L15" si="1">4 * K6</f>
        <v>1120</v>
      </c>
      <c r="M6" s="2">
        <f t="shared" ref="M6:M12" si="2">30-J6</f>
        <v>2</v>
      </c>
      <c r="AF6" s="2" t="s">
        <v>20</v>
      </c>
      <c r="AG6" s="2" t="s">
        <v>21</v>
      </c>
      <c r="AH6" s="3">
        <f>AH16</f>
        <v>2624</v>
      </c>
      <c r="AI6" s="2" t="s">
        <v>18</v>
      </c>
      <c r="AJ6" s="2">
        <v>240</v>
      </c>
      <c r="AK6" s="2">
        <v>1392</v>
      </c>
      <c r="AL6" s="2" t="str">
        <f>AI16</f>
        <v>211ع97 ایران 11</v>
      </c>
    </row>
    <row r="7" spans="2:38" ht="26.25" customHeight="1" x14ac:dyDescent="0.35">
      <c r="B7" s="2" t="s">
        <v>20</v>
      </c>
      <c r="C7" s="2" t="s">
        <v>21</v>
      </c>
      <c r="D7" s="3">
        <v>2624</v>
      </c>
      <c r="E7" s="2" t="s">
        <v>12</v>
      </c>
      <c r="F7" s="2">
        <v>240</v>
      </c>
      <c r="G7" s="2">
        <v>1385</v>
      </c>
      <c r="H7" s="2" t="s">
        <v>24</v>
      </c>
      <c r="I7" s="2"/>
      <c r="J7" s="5">
        <v>28</v>
      </c>
      <c r="K7" s="2">
        <f t="shared" si="0"/>
        <v>280</v>
      </c>
      <c r="L7" s="2">
        <f t="shared" si="1"/>
        <v>1120</v>
      </c>
      <c r="M7" s="2">
        <f t="shared" si="2"/>
        <v>2</v>
      </c>
      <c r="AF7" s="2" t="s">
        <v>20</v>
      </c>
      <c r="AG7" s="2" t="s">
        <v>21</v>
      </c>
      <c r="AH7" s="3">
        <f>AH17</f>
        <v>2624</v>
      </c>
      <c r="AI7" s="2" t="s">
        <v>18</v>
      </c>
      <c r="AJ7" s="2">
        <v>240</v>
      </c>
      <c r="AK7" s="2">
        <v>1392</v>
      </c>
      <c r="AL7" s="2" t="str">
        <f>AI17</f>
        <v>225ع97 ایران 11</v>
      </c>
    </row>
    <row r="8" spans="2:38" ht="26.25" customHeight="1" x14ac:dyDescent="0.35">
      <c r="B8" s="2" t="s">
        <v>25</v>
      </c>
      <c r="C8" s="2" t="s">
        <v>21</v>
      </c>
      <c r="D8" s="3">
        <v>1921</v>
      </c>
      <c r="E8" s="2" t="s">
        <v>12</v>
      </c>
      <c r="F8" s="2">
        <v>210</v>
      </c>
      <c r="G8" s="2">
        <v>1975</v>
      </c>
      <c r="H8" s="4" t="s">
        <v>26</v>
      </c>
      <c r="I8" s="2"/>
      <c r="J8" s="5">
        <v>28</v>
      </c>
      <c r="K8" s="2">
        <f t="shared" si="0"/>
        <v>280</v>
      </c>
      <c r="L8" s="2">
        <f t="shared" si="1"/>
        <v>1120</v>
      </c>
      <c r="M8" s="2">
        <f t="shared" si="2"/>
        <v>2</v>
      </c>
      <c r="AF8" s="2" t="s">
        <v>20</v>
      </c>
      <c r="AG8" s="2" t="s">
        <v>21</v>
      </c>
      <c r="AH8" s="3">
        <f>AH18</f>
        <v>1921</v>
      </c>
      <c r="AI8" s="2" t="s">
        <v>18</v>
      </c>
      <c r="AJ8" s="2">
        <v>240</v>
      </c>
      <c r="AK8" s="2">
        <v>1392</v>
      </c>
      <c r="AL8" s="2" t="str">
        <f>AI18</f>
        <v>755ع85 ایران 11</v>
      </c>
    </row>
    <row r="9" spans="2:38" ht="26.25" customHeight="1" x14ac:dyDescent="0.35">
      <c r="B9" s="2" t="s">
        <v>25</v>
      </c>
      <c r="C9" s="2" t="s">
        <v>21</v>
      </c>
      <c r="D9" s="3">
        <v>1921</v>
      </c>
      <c r="E9" s="2" t="s">
        <v>12</v>
      </c>
      <c r="F9" s="2">
        <v>210</v>
      </c>
      <c r="G9" s="2">
        <v>1975</v>
      </c>
      <c r="H9" s="2" t="s">
        <v>35</v>
      </c>
      <c r="I9" s="2"/>
      <c r="J9" s="5">
        <v>28</v>
      </c>
      <c r="K9" s="2">
        <f t="shared" si="0"/>
        <v>280</v>
      </c>
      <c r="L9" s="2">
        <f t="shared" si="1"/>
        <v>1120</v>
      </c>
      <c r="M9" s="2">
        <f t="shared" si="2"/>
        <v>2</v>
      </c>
      <c r="U9" s="2" t="s">
        <v>20</v>
      </c>
      <c r="V9" s="2" t="s">
        <v>21</v>
      </c>
      <c r="W9" s="3">
        <f>AH27</f>
        <v>1921</v>
      </c>
      <c r="X9" s="2" t="s">
        <v>18</v>
      </c>
      <c r="Y9" s="2">
        <v>240</v>
      </c>
      <c r="Z9" s="12">
        <v>1391.5</v>
      </c>
      <c r="AA9" s="2" t="str">
        <f>AI27</f>
        <v>759ع17 ایران 52</v>
      </c>
    </row>
    <row r="10" spans="2:38" ht="26.25" customHeight="1" x14ac:dyDescent="0.35">
      <c r="B10" s="2" t="s">
        <v>27</v>
      </c>
      <c r="C10" s="2" t="s">
        <v>21</v>
      </c>
      <c r="D10" s="3">
        <v>1921</v>
      </c>
      <c r="E10" s="2" t="s">
        <v>12</v>
      </c>
      <c r="F10" s="2">
        <v>210</v>
      </c>
      <c r="G10" s="2">
        <v>1975</v>
      </c>
      <c r="H10" s="2" t="s">
        <v>34</v>
      </c>
      <c r="I10" s="2"/>
      <c r="J10" s="5">
        <v>28</v>
      </c>
      <c r="K10" s="2">
        <f t="shared" si="0"/>
        <v>280</v>
      </c>
      <c r="L10" s="2">
        <f t="shared" si="1"/>
        <v>1120</v>
      </c>
      <c r="M10" s="2">
        <f t="shared" si="2"/>
        <v>2</v>
      </c>
      <c r="U10" s="2" t="s">
        <v>20</v>
      </c>
      <c r="V10" s="2" t="s">
        <v>21</v>
      </c>
      <c r="W10" s="3">
        <f>AH28</f>
        <v>2624</v>
      </c>
      <c r="X10" s="2" t="s">
        <v>18</v>
      </c>
      <c r="Y10" s="2">
        <v>240</v>
      </c>
      <c r="Z10" s="12">
        <v>1391</v>
      </c>
      <c r="AA10" s="2" t="str">
        <f>AI28</f>
        <v>718ع36 ایران 52</v>
      </c>
    </row>
    <row r="11" spans="2:38" ht="26.25" customHeight="1" x14ac:dyDescent="0.35">
      <c r="B11" s="2" t="s">
        <v>46</v>
      </c>
      <c r="C11" s="2" t="s">
        <v>47</v>
      </c>
      <c r="D11" s="3">
        <v>2028</v>
      </c>
      <c r="E11" s="2" t="s">
        <v>12</v>
      </c>
      <c r="F11" s="2"/>
      <c r="G11" s="2">
        <v>1396</v>
      </c>
      <c r="H11" s="2" t="s">
        <v>48</v>
      </c>
      <c r="I11" s="2"/>
      <c r="J11" s="5">
        <v>28</v>
      </c>
      <c r="K11" s="2">
        <f t="shared" si="0"/>
        <v>280</v>
      </c>
      <c r="L11" s="2">
        <f t="shared" si="1"/>
        <v>1120</v>
      </c>
      <c r="M11" s="2">
        <f t="shared" si="2"/>
        <v>2</v>
      </c>
      <c r="U11" s="2" t="s">
        <v>20</v>
      </c>
      <c r="V11" s="2" t="s">
        <v>21</v>
      </c>
      <c r="W11" s="3">
        <f>AH29</f>
        <v>1921</v>
      </c>
      <c r="X11" s="2" t="s">
        <v>18</v>
      </c>
      <c r="Y11" s="2">
        <v>240</v>
      </c>
      <c r="Z11" s="12">
        <v>1390.5</v>
      </c>
      <c r="AA11" s="2" t="str">
        <f>AI29</f>
        <v>392ع43 ایران 43</v>
      </c>
    </row>
    <row r="12" spans="2:38" ht="26.25" customHeight="1" x14ac:dyDescent="0.35">
      <c r="B12" s="2" t="s">
        <v>46</v>
      </c>
      <c r="C12" s="2" t="s">
        <v>49</v>
      </c>
      <c r="D12" s="3">
        <v>2028</v>
      </c>
      <c r="E12" s="2" t="s">
        <v>12</v>
      </c>
      <c r="F12" s="2"/>
      <c r="G12" s="2">
        <v>1396</v>
      </c>
      <c r="H12" s="2" t="s">
        <v>50</v>
      </c>
      <c r="I12" s="2"/>
      <c r="J12" s="5">
        <v>28</v>
      </c>
      <c r="K12" s="2">
        <f t="shared" si="0"/>
        <v>280</v>
      </c>
      <c r="L12" s="2">
        <f t="shared" si="1"/>
        <v>1120</v>
      </c>
      <c r="M12" s="2">
        <f t="shared" si="2"/>
        <v>2</v>
      </c>
    </row>
    <row r="13" spans="2:38" ht="26.25" customHeight="1" x14ac:dyDescent="0.35">
      <c r="B13" s="2" t="s">
        <v>20</v>
      </c>
      <c r="C13" s="2" t="s">
        <v>21</v>
      </c>
      <c r="D13" s="3">
        <v>1921</v>
      </c>
      <c r="E13" s="2" t="s">
        <v>18</v>
      </c>
      <c r="F13" s="2">
        <v>240</v>
      </c>
      <c r="G13" s="2">
        <v>1392</v>
      </c>
      <c r="H13" s="4" t="s">
        <v>57</v>
      </c>
      <c r="I13" s="2"/>
      <c r="J13" s="5">
        <v>28</v>
      </c>
      <c r="K13" s="2">
        <f t="shared" ref="K13:K23" si="3">10 *J13</f>
        <v>280</v>
      </c>
      <c r="L13" s="2">
        <f t="shared" si="1"/>
        <v>1120</v>
      </c>
      <c r="M13" s="2">
        <f t="shared" ref="M13:M21" si="4">30-J13</f>
        <v>2</v>
      </c>
    </row>
    <row r="14" spans="2:38" ht="26.25" customHeight="1" x14ac:dyDescent="0.35">
      <c r="B14" s="2" t="s">
        <v>20</v>
      </c>
      <c r="C14" s="2" t="s">
        <v>21</v>
      </c>
      <c r="D14" s="3">
        <v>2624</v>
      </c>
      <c r="E14" s="2" t="s">
        <v>18</v>
      </c>
      <c r="F14" s="2">
        <v>240</v>
      </c>
      <c r="G14" s="2">
        <v>1392</v>
      </c>
      <c r="H14" s="2" t="s">
        <v>64</v>
      </c>
      <c r="I14" s="2"/>
      <c r="J14" s="5">
        <v>28</v>
      </c>
      <c r="K14" s="2">
        <f t="shared" si="3"/>
        <v>280</v>
      </c>
      <c r="L14" s="2">
        <f t="shared" si="1"/>
        <v>1120</v>
      </c>
      <c r="M14" s="2">
        <f t="shared" si="4"/>
        <v>2</v>
      </c>
    </row>
    <row r="15" spans="2:38" ht="26.25" customHeight="1" x14ac:dyDescent="0.35">
      <c r="B15" s="2" t="s">
        <v>20</v>
      </c>
      <c r="C15" s="2" t="s">
        <v>21</v>
      </c>
      <c r="D15" s="3">
        <v>1921</v>
      </c>
      <c r="E15" s="2" t="s">
        <v>18</v>
      </c>
      <c r="F15" s="2">
        <v>240</v>
      </c>
      <c r="G15" s="2">
        <v>1392</v>
      </c>
      <c r="H15" s="2" t="s">
        <v>59</v>
      </c>
      <c r="I15" s="2"/>
      <c r="J15" s="5">
        <v>28</v>
      </c>
      <c r="K15" s="2">
        <f t="shared" si="3"/>
        <v>280</v>
      </c>
      <c r="L15" s="2">
        <f t="shared" si="1"/>
        <v>1120</v>
      </c>
      <c r="M15" s="2">
        <f t="shared" si="4"/>
        <v>2</v>
      </c>
      <c r="AG15" s="9" t="s">
        <v>20</v>
      </c>
      <c r="AH15" s="10">
        <v>2624</v>
      </c>
      <c r="AI15" s="11" t="s">
        <v>65</v>
      </c>
      <c r="AJ15" s="11"/>
    </row>
    <row r="16" spans="2:38" ht="26.25" customHeight="1" x14ac:dyDescent="0.35">
      <c r="B16" s="2" t="s">
        <v>20</v>
      </c>
      <c r="C16" s="2" t="s">
        <v>21</v>
      </c>
      <c r="D16" s="3">
        <v>1921</v>
      </c>
      <c r="E16" s="2" t="s">
        <v>18</v>
      </c>
      <c r="F16" s="2">
        <v>240</v>
      </c>
      <c r="G16" s="2">
        <v>1392</v>
      </c>
      <c r="H16" s="4" t="s">
        <v>57</v>
      </c>
      <c r="I16" s="2"/>
      <c r="J16" s="5">
        <v>28</v>
      </c>
      <c r="K16" s="2">
        <f t="shared" ref="K16:K18" si="5">10 *J16</f>
        <v>280</v>
      </c>
      <c r="L16" s="2">
        <f t="shared" ref="L16:L18" si="6">4 * K16</f>
        <v>1120</v>
      </c>
      <c r="M16" s="2">
        <f t="shared" ref="M16:M18" si="7">30-J16</f>
        <v>2</v>
      </c>
      <c r="AG16" s="9" t="s">
        <v>20</v>
      </c>
      <c r="AH16" s="10">
        <v>2624</v>
      </c>
      <c r="AI16" s="11" t="s">
        <v>66</v>
      </c>
      <c r="AJ16" s="11"/>
    </row>
    <row r="17" spans="2:36" ht="26.25" customHeight="1" x14ac:dyDescent="0.35">
      <c r="B17" s="2" t="s">
        <v>20</v>
      </c>
      <c r="C17" s="2" t="s">
        <v>21</v>
      </c>
      <c r="D17" s="3">
        <v>2624</v>
      </c>
      <c r="E17" s="2" t="s">
        <v>18</v>
      </c>
      <c r="F17" s="2">
        <v>240</v>
      </c>
      <c r="G17" s="2">
        <v>1392</v>
      </c>
      <c r="H17" s="2" t="s">
        <v>58</v>
      </c>
      <c r="I17" s="2"/>
      <c r="J17" s="5">
        <v>28</v>
      </c>
      <c r="K17" s="2">
        <f t="shared" si="5"/>
        <v>280</v>
      </c>
      <c r="L17" s="2">
        <f t="shared" si="6"/>
        <v>1120</v>
      </c>
      <c r="M17" s="2">
        <f t="shared" si="7"/>
        <v>2</v>
      </c>
      <c r="AG17" s="9" t="s">
        <v>20</v>
      </c>
      <c r="AH17" s="10">
        <v>2624</v>
      </c>
      <c r="AI17" s="11" t="s">
        <v>67</v>
      </c>
      <c r="AJ17" s="11"/>
    </row>
    <row r="18" spans="2:36" ht="26.25" customHeight="1" x14ac:dyDescent="0.35">
      <c r="B18" s="2" t="s">
        <v>20</v>
      </c>
      <c r="C18" s="2" t="s">
        <v>21</v>
      </c>
      <c r="D18" s="3">
        <v>1921</v>
      </c>
      <c r="E18" s="2" t="s">
        <v>18</v>
      </c>
      <c r="F18" s="2">
        <v>240</v>
      </c>
      <c r="G18" s="2">
        <v>1392</v>
      </c>
      <c r="H18" s="2" t="s">
        <v>59</v>
      </c>
      <c r="I18" s="2"/>
      <c r="J18" s="5">
        <v>28</v>
      </c>
      <c r="K18" s="2">
        <f t="shared" si="5"/>
        <v>280</v>
      </c>
      <c r="L18" s="2">
        <f t="shared" si="6"/>
        <v>1120</v>
      </c>
      <c r="M18" s="2">
        <f t="shared" si="7"/>
        <v>2</v>
      </c>
      <c r="AG18" s="9" t="s">
        <v>20</v>
      </c>
      <c r="AH18" s="10">
        <v>1921</v>
      </c>
      <c r="AI18" s="11" t="s">
        <v>68</v>
      </c>
      <c r="AJ18" s="11"/>
    </row>
    <row r="19" spans="2:36" ht="26.25" customHeight="1" x14ac:dyDescent="0.35">
      <c r="B19" s="2" t="s">
        <v>20</v>
      </c>
      <c r="C19" s="2" t="s">
        <v>21</v>
      </c>
      <c r="D19" s="3">
        <f>AH15</f>
        <v>2624</v>
      </c>
      <c r="E19" s="2" t="s">
        <v>18</v>
      </c>
      <c r="F19" s="2">
        <v>240</v>
      </c>
      <c r="G19" s="2">
        <v>1392</v>
      </c>
      <c r="H19" s="2" t="str">
        <f>AI15</f>
        <v>787ع36 ایران 11</v>
      </c>
      <c r="I19" s="2"/>
      <c r="J19" s="5">
        <v>28</v>
      </c>
      <c r="K19" s="2">
        <f t="shared" ref="K19:K23" si="8">10 *J19</f>
        <v>280</v>
      </c>
      <c r="L19" s="2">
        <f t="shared" ref="L19:L23" si="9">4 * K19</f>
        <v>1120</v>
      </c>
      <c r="M19" s="2">
        <f t="shared" ref="M19:M23" si="10">30-J19</f>
        <v>2</v>
      </c>
      <c r="AG19" s="9" t="s">
        <v>20</v>
      </c>
      <c r="AH19" s="10">
        <v>1921</v>
      </c>
      <c r="AI19" s="11" t="s">
        <v>69</v>
      </c>
      <c r="AJ19" s="11"/>
    </row>
    <row r="20" spans="2:36" ht="26.25" customHeight="1" x14ac:dyDescent="0.35">
      <c r="B20" s="2" t="s">
        <v>25</v>
      </c>
      <c r="C20" s="2" t="s">
        <v>21</v>
      </c>
      <c r="D20" s="3">
        <f>AH19</f>
        <v>1921</v>
      </c>
      <c r="E20" s="2" t="s">
        <v>18</v>
      </c>
      <c r="F20" s="2">
        <v>240</v>
      </c>
      <c r="G20" s="12">
        <v>1396</v>
      </c>
      <c r="H20" s="2" t="str">
        <f>AI19</f>
        <v>554ع21 ایران 11</v>
      </c>
      <c r="I20" s="2"/>
      <c r="J20" s="5">
        <v>28</v>
      </c>
      <c r="K20" s="2">
        <f t="shared" si="8"/>
        <v>280</v>
      </c>
      <c r="L20" s="2">
        <f t="shared" si="9"/>
        <v>1120</v>
      </c>
      <c r="M20" s="2">
        <f t="shared" si="10"/>
        <v>2</v>
      </c>
      <c r="AG20" s="9" t="s">
        <v>20</v>
      </c>
      <c r="AH20" s="10">
        <v>1921</v>
      </c>
      <c r="AI20" s="11" t="s">
        <v>70</v>
      </c>
      <c r="AJ20" s="11"/>
    </row>
    <row r="21" spans="2:36" ht="26.25" customHeight="1" x14ac:dyDescent="0.35">
      <c r="B21" s="2" t="s">
        <v>25</v>
      </c>
      <c r="C21" s="2" t="s">
        <v>21</v>
      </c>
      <c r="D21" s="3">
        <f>AH20</f>
        <v>1921</v>
      </c>
      <c r="E21" s="2" t="s">
        <v>18</v>
      </c>
      <c r="F21" s="2">
        <v>240</v>
      </c>
      <c r="G21" s="12">
        <v>1394</v>
      </c>
      <c r="H21" s="2" t="str">
        <f>AI20</f>
        <v>216ع23 ایران 22</v>
      </c>
      <c r="I21" s="2"/>
      <c r="J21" s="5">
        <v>28</v>
      </c>
      <c r="K21" s="2">
        <f t="shared" si="8"/>
        <v>280</v>
      </c>
      <c r="L21" s="2">
        <f t="shared" si="9"/>
        <v>1120</v>
      </c>
      <c r="M21" s="2">
        <f t="shared" si="10"/>
        <v>2</v>
      </c>
      <c r="AG21" s="9" t="s">
        <v>20</v>
      </c>
      <c r="AH21" s="10">
        <v>2028</v>
      </c>
      <c r="AI21" s="11" t="s">
        <v>71</v>
      </c>
      <c r="AJ21" s="11"/>
    </row>
    <row r="22" spans="2:36" ht="26.25" customHeight="1" x14ac:dyDescent="0.35">
      <c r="B22" s="2" t="s">
        <v>20</v>
      </c>
      <c r="C22" s="2" t="s">
        <v>21</v>
      </c>
      <c r="D22" s="3">
        <f>AH21</f>
        <v>2028</v>
      </c>
      <c r="E22" s="2" t="s">
        <v>18</v>
      </c>
      <c r="F22" s="2">
        <v>240</v>
      </c>
      <c r="G22" s="12">
        <v>1395</v>
      </c>
      <c r="H22" s="2" t="str">
        <f>AI21</f>
        <v>873ع81 ایران 11</v>
      </c>
      <c r="I22" s="2"/>
      <c r="J22" s="5">
        <v>28</v>
      </c>
      <c r="K22" s="2">
        <f t="shared" si="8"/>
        <v>280</v>
      </c>
      <c r="L22" s="2">
        <f t="shared" si="9"/>
        <v>1120</v>
      </c>
      <c r="M22" s="2">
        <f t="shared" si="10"/>
        <v>2</v>
      </c>
      <c r="AG22" s="9" t="s">
        <v>20</v>
      </c>
      <c r="AH22" s="10">
        <v>2028</v>
      </c>
      <c r="AI22" s="11" t="s">
        <v>72</v>
      </c>
      <c r="AJ22" s="11"/>
    </row>
    <row r="23" spans="2:36" ht="26.25" customHeight="1" x14ac:dyDescent="0.35">
      <c r="B23" s="2" t="s">
        <v>20</v>
      </c>
      <c r="C23" s="2" t="s">
        <v>21</v>
      </c>
      <c r="D23" s="3">
        <f>AH22</f>
        <v>2028</v>
      </c>
      <c r="E23" s="2" t="s">
        <v>18</v>
      </c>
      <c r="F23" s="2">
        <v>240</v>
      </c>
      <c r="G23" s="12">
        <v>1394</v>
      </c>
      <c r="H23" s="2" t="str">
        <f>AI22</f>
        <v>427ع83 ایران 11</v>
      </c>
      <c r="I23" s="2"/>
      <c r="J23" s="5">
        <v>28</v>
      </c>
      <c r="K23" s="2">
        <f t="shared" si="8"/>
        <v>280</v>
      </c>
      <c r="L23" s="2">
        <f t="shared" si="9"/>
        <v>1120</v>
      </c>
      <c r="M23" s="2">
        <f t="shared" si="10"/>
        <v>2</v>
      </c>
      <c r="AG23" s="9" t="s">
        <v>20</v>
      </c>
      <c r="AH23" s="10">
        <v>1921</v>
      </c>
      <c r="AI23" s="11" t="s">
        <v>73</v>
      </c>
      <c r="AJ23" s="11"/>
    </row>
    <row r="24" spans="2:36" ht="26.25" customHeight="1" x14ac:dyDescent="0.35">
      <c r="B24" s="2" t="s">
        <v>28</v>
      </c>
      <c r="C24" s="2" t="s">
        <v>29</v>
      </c>
      <c r="D24" s="3" t="s">
        <v>30</v>
      </c>
      <c r="E24" s="2" t="s">
        <v>12</v>
      </c>
      <c r="F24" s="2">
        <v>290</v>
      </c>
      <c r="G24" s="2">
        <v>1378</v>
      </c>
      <c r="H24" s="2"/>
      <c r="I24" s="2"/>
      <c r="J24" s="5">
        <v>28</v>
      </c>
      <c r="K24" s="2">
        <f>10 *J24</f>
        <v>280</v>
      </c>
      <c r="L24" s="2">
        <f>18 *K24</f>
        <v>5040</v>
      </c>
      <c r="M24" s="2">
        <f>30-J24</f>
        <v>2</v>
      </c>
      <c r="AG24" s="9" t="s">
        <v>20</v>
      </c>
      <c r="AH24" s="10">
        <v>1921</v>
      </c>
      <c r="AI24" s="11" t="s">
        <v>74</v>
      </c>
      <c r="AJ24" s="11"/>
    </row>
    <row r="25" spans="2:36" ht="26.25" customHeight="1" x14ac:dyDescent="0.35">
      <c r="B25" s="2" t="s">
        <v>28</v>
      </c>
      <c r="C25" s="2" t="s">
        <v>29</v>
      </c>
      <c r="D25" s="3" t="s">
        <v>30</v>
      </c>
      <c r="E25" s="2" t="s">
        <v>12</v>
      </c>
      <c r="F25" s="2">
        <v>290</v>
      </c>
      <c r="G25" s="2">
        <v>1378</v>
      </c>
      <c r="H25" s="2"/>
      <c r="I25" s="2"/>
      <c r="J25" s="5">
        <v>28</v>
      </c>
      <c r="K25" s="2">
        <f t="shared" ref="K25" si="11">10 *J25</f>
        <v>280</v>
      </c>
      <c r="L25" s="2">
        <f>18 *K25</f>
        <v>5040</v>
      </c>
      <c r="M25" s="2">
        <f t="shared" ref="M25" si="12">30-J25</f>
        <v>2</v>
      </c>
      <c r="AG25" s="9" t="s">
        <v>20</v>
      </c>
      <c r="AH25" s="10">
        <v>2624</v>
      </c>
      <c r="AI25" s="11" t="s">
        <v>75</v>
      </c>
      <c r="AJ25" s="11"/>
    </row>
    <row r="26" spans="2:36" ht="31.5" customHeight="1" x14ac:dyDescent="0.35">
      <c r="B26" s="2" t="s">
        <v>15</v>
      </c>
      <c r="C26" s="2" t="s">
        <v>31</v>
      </c>
      <c r="D26" s="3" t="s">
        <v>32</v>
      </c>
      <c r="E26" s="2" t="s">
        <v>12</v>
      </c>
      <c r="F26" s="2">
        <v>100</v>
      </c>
      <c r="G26" s="2">
        <v>1383</v>
      </c>
      <c r="H26" s="2"/>
      <c r="I26" s="2"/>
      <c r="J26" s="5">
        <v>28</v>
      </c>
      <c r="K26" s="2">
        <f>10 *J26</f>
        <v>280</v>
      </c>
      <c r="L26" s="2">
        <f>14 * K26</f>
        <v>3920</v>
      </c>
      <c r="M26" s="2">
        <f>30-J26</f>
        <v>2</v>
      </c>
      <c r="AG26" s="9" t="s">
        <v>20</v>
      </c>
      <c r="AH26" s="10">
        <v>2624</v>
      </c>
      <c r="AI26" s="11" t="s">
        <v>76</v>
      </c>
      <c r="AJ26" s="11"/>
    </row>
    <row r="27" spans="2:36" ht="31.5" customHeight="1" x14ac:dyDescent="0.35">
      <c r="B27" s="2" t="s">
        <v>15</v>
      </c>
      <c r="C27" s="2" t="s">
        <v>31</v>
      </c>
      <c r="D27" s="3" t="s">
        <v>33</v>
      </c>
      <c r="E27" s="2" t="s">
        <v>12</v>
      </c>
      <c r="F27" s="2">
        <v>100</v>
      </c>
      <c r="G27" s="2">
        <v>1383</v>
      </c>
      <c r="H27" s="2"/>
      <c r="I27" s="2"/>
      <c r="J27" s="5">
        <v>28</v>
      </c>
      <c r="K27" s="2">
        <f>10 *J27</f>
        <v>280</v>
      </c>
      <c r="L27" s="2">
        <f t="shared" ref="L27:L28" si="13">14 * K27</f>
        <v>3920</v>
      </c>
      <c r="M27" s="2">
        <f>30-J27</f>
        <v>2</v>
      </c>
      <c r="AG27" s="9" t="s">
        <v>20</v>
      </c>
      <c r="AH27" s="10">
        <v>1921</v>
      </c>
      <c r="AI27" s="11" t="s">
        <v>77</v>
      </c>
      <c r="AJ27" s="11"/>
    </row>
    <row r="28" spans="2:36" ht="31.5" customHeight="1" x14ac:dyDescent="0.35">
      <c r="B28" s="2" t="s">
        <v>15</v>
      </c>
      <c r="C28" s="2" t="s">
        <v>31</v>
      </c>
      <c r="D28" s="3" t="s">
        <v>33</v>
      </c>
      <c r="E28" s="2" t="s">
        <v>12</v>
      </c>
      <c r="F28" s="2">
        <v>100</v>
      </c>
      <c r="G28" s="2">
        <v>1383</v>
      </c>
      <c r="H28" s="2"/>
      <c r="I28" s="2"/>
      <c r="J28" s="5">
        <v>28</v>
      </c>
      <c r="K28" s="2">
        <f>10 *J28</f>
        <v>280</v>
      </c>
      <c r="L28" s="2">
        <f t="shared" si="13"/>
        <v>3920</v>
      </c>
      <c r="M28" s="2">
        <f>30-J28</f>
        <v>2</v>
      </c>
      <c r="AG28" s="9" t="s">
        <v>20</v>
      </c>
      <c r="AH28" s="10">
        <v>2624</v>
      </c>
      <c r="AI28" s="11" t="s">
        <v>78</v>
      </c>
      <c r="AJ28" s="11"/>
    </row>
    <row r="29" spans="2:36" ht="31.5" customHeight="1" x14ac:dyDescent="0.35">
      <c r="B29" s="2" t="s">
        <v>51</v>
      </c>
      <c r="C29" s="2" t="s">
        <v>52</v>
      </c>
      <c r="D29" s="3" t="s">
        <v>53</v>
      </c>
      <c r="E29" s="2" t="s">
        <v>18</v>
      </c>
      <c r="F29" s="2"/>
      <c r="G29" s="2">
        <v>1986</v>
      </c>
      <c r="H29" s="2"/>
      <c r="I29" s="2"/>
      <c r="J29" s="5">
        <v>28</v>
      </c>
      <c r="K29" s="2">
        <f>10 *J29</f>
        <v>280</v>
      </c>
      <c r="L29" s="2">
        <f>26 *K29</f>
        <v>7280</v>
      </c>
      <c r="M29" s="2">
        <f>30-J29</f>
        <v>2</v>
      </c>
      <c r="AG29" s="9" t="s">
        <v>20</v>
      </c>
      <c r="AH29" s="10">
        <v>1921</v>
      </c>
      <c r="AI29" s="11" t="s">
        <v>79</v>
      </c>
      <c r="AJ29" s="11"/>
    </row>
    <row r="30" spans="2:36" ht="31.5" customHeight="1" x14ac:dyDescent="0.35">
      <c r="B30" s="2" t="s">
        <v>51</v>
      </c>
      <c r="C30" s="2" t="s">
        <v>52</v>
      </c>
      <c r="D30" s="3" t="s">
        <v>56</v>
      </c>
      <c r="E30" s="2" t="s">
        <v>18</v>
      </c>
      <c r="F30" s="2"/>
      <c r="G30" s="2">
        <v>1390</v>
      </c>
      <c r="H30" s="2"/>
      <c r="I30" s="2"/>
      <c r="J30" s="5">
        <v>28</v>
      </c>
      <c r="K30" s="2">
        <f>10 *J30</f>
        <v>280</v>
      </c>
      <c r="L30" s="2">
        <f>40 * K30</f>
        <v>11200</v>
      </c>
      <c r="M30" s="2">
        <f>30-J30</f>
        <v>2</v>
      </c>
    </row>
    <row r="31" spans="2:36" ht="25.5" customHeight="1" x14ac:dyDescent="0.35">
      <c r="B31" s="2" t="s">
        <v>62</v>
      </c>
      <c r="C31" s="2" t="s">
        <v>52</v>
      </c>
      <c r="D31" s="3" t="s">
        <v>53</v>
      </c>
      <c r="E31" s="2" t="s">
        <v>18</v>
      </c>
      <c r="F31" s="2"/>
      <c r="G31" s="2">
        <v>2008</v>
      </c>
      <c r="H31" s="2"/>
      <c r="I31" s="2"/>
      <c r="J31" s="5">
        <v>28</v>
      </c>
      <c r="K31" s="2">
        <f t="shared" ref="K31" si="14">10 *J31</f>
        <v>280</v>
      </c>
      <c r="L31" s="2">
        <f>26 *K31</f>
        <v>7280</v>
      </c>
      <c r="M31" s="2">
        <f t="shared" ref="M31:M32" si="15">30-J31</f>
        <v>2</v>
      </c>
    </row>
    <row r="32" spans="2:36" ht="27.95" customHeight="1" x14ac:dyDescent="0.35">
      <c r="B32" s="2" t="s">
        <v>51</v>
      </c>
      <c r="C32" s="2" t="s">
        <v>52</v>
      </c>
      <c r="D32" s="3" t="s">
        <v>53</v>
      </c>
      <c r="E32" s="2" t="s">
        <v>18</v>
      </c>
      <c r="F32" s="2"/>
      <c r="G32" s="2">
        <v>1986</v>
      </c>
      <c r="H32" s="2"/>
      <c r="I32" s="2"/>
      <c r="J32" s="5">
        <v>28</v>
      </c>
      <c r="K32" s="2">
        <f>10 *J32</f>
        <v>280</v>
      </c>
      <c r="L32" s="2">
        <f>26 *K32</f>
        <v>7280</v>
      </c>
      <c r="M32" s="2">
        <f t="shared" si="15"/>
        <v>2</v>
      </c>
    </row>
    <row r="33" spans="2:32" ht="22.5" x14ac:dyDescent="0.35">
      <c r="B33" s="2" t="s">
        <v>51</v>
      </c>
      <c r="C33" s="2" t="s">
        <v>52</v>
      </c>
      <c r="D33" s="3" t="s">
        <v>55</v>
      </c>
      <c r="E33" s="2" t="s">
        <v>63</v>
      </c>
      <c r="F33" s="2"/>
      <c r="G33" s="2">
        <v>2007</v>
      </c>
      <c r="H33" s="2"/>
      <c r="I33" s="2"/>
      <c r="J33" s="5">
        <v>28</v>
      </c>
      <c r="K33" s="2">
        <f t="shared" ref="K33" si="16">10 *J33</f>
        <v>280</v>
      </c>
      <c r="L33" s="2">
        <f>40*K33</f>
        <v>11200</v>
      </c>
      <c r="M33" s="2">
        <f t="shared" ref="M33" si="17">30-J33</f>
        <v>2</v>
      </c>
    </row>
    <row r="34" spans="2:32" ht="22.5" x14ac:dyDescent="0.35">
      <c r="B34" s="2" t="s">
        <v>51</v>
      </c>
      <c r="C34" s="2" t="s">
        <v>52</v>
      </c>
      <c r="D34" s="3" t="s">
        <v>55</v>
      </c>
      <c r="E34" s="2" t="s">
        <v>18</v>
      </c>
      <c r="F34" s="2"/>
      <c r="G34" s="13">
        <v>2008</v>
      </c>
      <c r="H34" s="2"/>
      <c r="I34" s="2"/>
      <c r="J34" s="5">
        <v>28</v>
      </c>
      <c r="K34" s="2">
        <f t="shared" ref="K34" si="18">10 *J34</f>
        <v>280</v>
      </c>
      <c r="L34" s="2">
        <f>40*K34</f>
        <v>11200</v>
      </c>
      <c r="M34" s="2">
        <f t="shared" ref="M34" si="19">30-J34</f>
        <v>2</v>
      </c>
    </row>
    <row r="35" spans="2:32" ht="22.5" x14ac:dyDescent="0.35">
      <c r="B35" s="2" t="s">
        <v>51</v>
      </c>
      <c r="C35" s="2" t="s">
        <v>52</v>
      </c>
      <c r="D35" s="3" t="s">
        <v>56</v>
      </c>
      <c r="E35" s="2" t="s">
        <v>18</v>
      </c>
      <c r="F35" s="2"/>
      <c r="G35" s="2">
        <v>1392</v>
      </c>
      <c r="H35" s="2"/>
      <c r="I35" s="2"/>
      <c r="J35" s="5">
        <v>28</v>
      </c>
      <c r="K35" s="2">
        <f>10 *J35</f>
        <v>280</v>
      </c>
      <c r="L35" s="2">
        <f>40 * K35</f>
        <v>11200</v>
      </c>
      <c r="M35" s="2">
        <f>30-J35</f>
        <v>2</v>
      </c>
    </row>
    <row r="36" spans="2:32" ht="22.5" x14ac:dyDescent="0.35">
      <c r="B36" s="2" t="s">
        <v>80</v>
      </c>
      <c r="C36" s="2" t="s">
        <v>31</v>
      </c>
      <c r="D36" s="3"/>
      <c r="E36" s="2" t="s">
        <v>18</v>
      </c>
      <c r="F36" s="2">
        <v>100</v>
      </c>
      <c r="G36" s="2">
        <v>1383</v>
      </c>
      <c r="H36" s="2"/>
      <c r="I36" s="2"/>
      <c r="J36" s="5">
        <v>28</v>
      </c>
      <c r="K36" s="2">
        <f>10 *J36</f>
        <v>280</v>
      </c>
      <c r="L36" s="2">
        <f>14 * K36</f>
        <v>3920</v>
      </c>
      <c r="M36" s="2">
        <f>30-J36</f>
        <v>2</v>
      </c>
      <c r="U36" s="2" t="s">
        <v>60</v>
      </c>
      <c r="V36" s="2" t="s">
        <v>61</v>
      </c>
      <c r="W36" s="3">
        <v>220</v>
      </c>
      <c r="X36" s="2" t="s">
        <v>18</v>
      </c>
      <c r="Y36" s="2"/>
      <c r="Z36" s="2">
        <v>2007</v>
      </c>
      <c r="AA36" s="2"/>
      <c r="AB36" s="2"/>
      <c r="AC36" s="5">
        <v>28</v>
      </c>
      <c r="AD36" s="2">
        <f t="shared" ref="AD34:AD41" si="20">10 *AC36</f>
        <v>280</v>
      </c>
      <c r="AE36" s="2">
        <f>22 * AD36</f>
        <v>6160</v>
      </c>
      <c r="AF36" s="2">
        <f t="shared" ref="AF34:AF41" si="21">30-AC36</f>
        <v>2</v>
      </c>
    </row>
    <row r="37" spans="2:32" ht="22.5" x14ac:dyDescent="0.35">
      <c r="B37" s="2" t="s">
        <v>80</v>
      </c>
      <c r="C37" s="2" t="s">
        <v>31</v>
      </c>
      <c r="D37" s="3"/>
      <c r="E37" s="2" t="s">
        <v>18</v>
      </c>
      <c r="F37" s="2">
        <v>100</v>
      </c>
      <c r="G37" s="2">
        <v>1374</v>
      </c>
      <c r="H37" s="2"/>
      <c r="I37" s="2"/>
      <c r="J37" s="5">
        <v>28</v>
      </c>
      <c r="K37" s="2">
        <f>10 *J37</f>
        <v>280</v>
      </c>
      <c r="L37" s="2">
        <f t="shared" ref="L37:L38" si="22">14 * K37</f>
        <v>3920</v>
      </c>
      <c r="M37" s="2">
        <f>30-J37</f>
        <v>2</v>
      </c>
    </row>
    <row r="38" spans="2:32" ht="22.5" x14ac:dyDescent="0.35">
      <c r="B38" s="2" t="s">
        <v>81</v>
      </c>
      <c r="C38" s="2" t="s">
        <v>31</v>
      </c>
      <c r="D38" s="3"/>
      <c r="E38" s="2" t="s">
        <v>18</v>
      </c>
      <c r="F38" s="2">
        <v>100</v>
      </c>
      <c r="G38" s="2">
        <v>1385</v>
      </c>
      <c r="H38" s="2"/>
      <c r="I38" s="2"/>
      <c r="J38" s="5">
        <v>28</v>
      </c>
      <c r="K38" s="2">
        <f>10 *J38</f>
        <v>280</v>
      </c>
      <c r="L38" s="2">
        <f t="shared" si="22"/>
        <v>3920</v>
      </c>
      <c r="M38" s="2">
        <f>30-J38</f>
        <v>2</v>
      </c>
    </row>
    <row r="39" spans="2:32" ht="22.5" x14ac:dyDescent="0.35">
      <c r="B39" s="2" t="s">
        <v>14</v>
      </c>
      <c r="C39" s="2" t="s">
        <v>44</v>
      </c>
      <c r="D39" s="3" t="s">
        <v>45</v>
      </c>
      <c r="E39" s="2" t="s">
        <v>18</v>
      </c>
      <c r="F39" s="2"/>
      <c r="G39" s="2">
        <v>2017</v>
      </c>
      <c r="H39" s="2"/>
      <c r="I39" s="2"/>
      <c r="J39" s="5">
        <v>28</v>
      </c>
      <c r="K39" s="2">
        <f>10 *J39</f>
        <v>280</v>
      </c>
      <c r="L39" s="2">
        <f>20 * K39</f>
        <v>5600</v>
      </c>
      <c r="M39" s="2">
        <f>30-J39</f>
        <v>2</v>
      </c>
    </row>
    <row r="40" spans="2:32" ht="22.5" x14ac:dyDescent="0.35">
      <c r="B40" s="2" t="s">
        <v>14</v>
      </c>
      <c r="C40" s="2" t="s">
        <v>44</v>
      </c>
      <c r="D40" s="3" t="s">
        <v>45</v>
      </c>
      <c r="E40" s="2" t="s">
        <v>18</v>
      </c>
      <c r="F40" s="2"/>
      <c r="G40" s="2">
        <v>2017</v>
      </c>
      <c r="H40" s="2"/>
      <c r="I40" s="2"/>
      <c r="J40" s="5">
        <v>28</v>
      </c>
      <c r="K40" s="2">
        <f>10 *J40</f>
        <v>280</v>
      </c>
      <c r="L40" s="2">
        <f>20 * K40</f>
        <v>5600</v>
      </c>
      <c r="M40" s="2">
        <f>30-J40</f>
        <v>2</v>
      </c>
    </row>
    <row r="41" spans="2:32" ht="22.5" x14ac:dyDescent="0.35">
      <c r="B41" s="2" t="s">
        <v>14</v>
      </c>
      <c r="C41" s="2" t="s">
        <v>44</v>
      </c>
      <c r="D41" s="3" t="s">
        <v>45</v>
      </c>
      <c r="E41" s="2" t="s">
        <v>18</v>
      </c>
      <c r="F41" s="2"/>
      <c r="G41" s="2">
        <v>2015</v>
      </c>
      <c r="H41" s="2"/>
      <c r="I41" s="2"/>
      <c r="J41" s="5">
        <v>28</v>
      </c>
      <c r="K41" s="2">
        <f>10 *J41</f>
        <v>280</v>
      </c>
      <c r="L41" s="2">
        <f>20 * K41</f>
        <v>5600</v>
      </c>
      <c r="M41" s="2">
        <f>30-J41</f>
        <v>2</v>
      </c>
    </row>
    <row r="42" spans="2:32" ht="22.5" x14ac:dyDescent="0.35">
      <c r="B42" s="2" t="s">
        <v>60</v>
      </c>
      <c r="C42" s="2" t="s">
        <v>61</v>
      </c>
      <c r="D42" s="3">
        <v>220</v>
      </c>
      <c r="E42" s="2" t="s">
        <v>18</v>
      </c>
      <c r="F42" s="2"/>
      <c r="G42" s="2">
        <v>2007</v>
      </c>
      <c r="H42" s="2"/>
      <c r="I42" s="2"/>
      <c r="J42" s="5">
        <v>28</v>
      </c>
      <c r="K42" s="2">
        <f t="shared" ref="K42" si="23">10 *J42</f>
        <v>280</v>
      </c>
      <c r="L42" s="2">
        <f>22 * K42</f>
        <v>6160</v>
      </c>
      <c r="M42" s="2">
        <f t="shared" ref="M42" si="24">30-J42</f>
        <v>2</v>
      </c>
    </row>
    <row r="43" spans="2:32" ht="22.5" x14ac:dyDescent="0.35">
      <c r="B43" s="2" t="s">
        <v>60</v>
      </c>
      <c r="C43" s="2" t="s">
        <v>52</v>
      </c>
      <c r="D43" s="3">
        <v>400</v>
      </c>
      <c r="E43" s="2" t="s">
        <v>18</v>
      </c>
      <c r="F43" s="2"/>
      <c r="G43" s="2">
        <v>2010</v>
      </c>
      <c r="H43" s="2"/>
      <c r="I43" s="2"/>
      <c r="J43" s="5">
        <v>28</v>
      </c>
      <c r="K43" s="2">
        <f t="shared" ref="K43:K45" si="25">10 *J43</f>
        <v>280</v>
      </c>
      <c r="L43" s="2">
        <f t="shared" ref="L43:L45" si="26">22 * K43</f>
        <v>6160</v>
      </c>
      <c r="M43" s="2">
        <f t="shared" ref="M43:M45" si="27">30-J43</f>
        <v>2</v>
      </c>
    </row>
    <row r="44" spans="2:32" ht="22.5" x14ac:dyDescent="0.35">
      <c r="B44" s="2" t="s">
        <v>60</v>
      </c>
      <c r="C44" s="2" t="s">
        <v>52</v>
      </c>
      <c r="D44" s="3">
        <v>400</v>
      </c>
      <c r="E44" s="2" t="s">
        <v>18</v>
      </c>
      <c r="F44" s="2"/>
      <c r="G44" s="2">
        <v>2010</v>
      </c>
      <c r="H44" s="2"/>
      <c r="I44" s="2"/>
      <c r="J44" s="5">
        <v>28</v>
      </c>
      <c r="K44" s="2">
        <f t="shared" si="25"/>
        <v>280</v>
      </c>
      <c r="L44" s="2">
        <f t="shared" si="26"/>
        <v>6160</v>
      </c>
      <c r="M44" s="2">
        <f t="shared" si="27"/>
        <v>2</v>
      </c>
    </row>
    <row r="45" spans="2:32" ht="22.5" x14ac:dyDescent="0.35">
      <c r="B45" s="2" t="s">
        <v>60</v>
      </c>
      <c r="C45" s="2" t="s">
        <v>61</v>
      </c>
      <c r="D45" s="3">
        <v>220</v>
      </c>
      <c r="E45" s="2" t="s">
        <v>18</v>
      </c>
      <c r="F45" s="2"/>
      <c r="G45" s="2">
        <v>2009</v>
      </c>
      <c r="H45" s="2"/>
      <c r="I45" s="2"/>
      <c r="J45" s="5">
        <v>28</v>
      </c>
      <c r="K45" s="2">
        <f t="shared" si="25"/>
        <v>280</v>
      </c>
      <c r="L45" s="2">
        <f t="shared" si="26"/>
        <v>6160</v>
      </c>
      <c r="M45" s="2">
        <f t="shared" si="27"/>
        <v>2</v>
      </c>
    </row>
    <row r="46" spans="2:32" ht="22.5" x14ac:dyDescent="0.35">
      <c r="B46" s="2" t="s">
        <v>13</v>
      </c>
      <c r="C46" s="2" t="s">
        <v>36</v>
      </c>
      <c r="D46" s="3" t="s">
        <v>37</v>
      </c>
      <c r="E46" s="2" t="s">
        <v>18</v>
      </c>
      <c r="F46" s="2"/>
      <c r="G46" s="2">
        <v>1392</v>
      </c>
      <c r="H46" s="2"/>
      <c r="I46" s="2"/>
      <c r="J46" s="5">
        <v>28</v>
      </c>
      <c r="K46" s="2">
        <f>10 *J46</f>
        <v>280</v>
      </c>
      <c r="L46" s="2">
        <f>20 * J46</f>
        <v>560</v>
      </c>
      <c r="M46" s="2">
        <f>30-J46</f>
        <v>2</v>
      </c>
    </row>
    <row r="47" spans="2:32" ht="22.5" x14ac:dyDescent="0.35">
      <c r="B47" s="2" t="s">
        <v>13</v>
      </c>
      <c r="C47" s="2" t="s">
        <v>38</v>
      </c>
      <c r="D47" s="3">
        <v>315</v>
      </c>
      <c r="E47" s="2" t="s">
        <v>18</v>
      </c>
      <c r="F47" s="2"/>
      <c r="G47" s="2">
        <v>1394</v>
      </c>
      <c r="H47" s="2" t="s">
        <v>39</v>
      </c>
      <c r="I47" s="2"/>
      <c r="J47" s="5">
        <v>28</v>
      </c>
      <c r="K47" s="2">
        <f>10 *J47</f>
        <v>280</v>
      </c>
      <c r="L47" s="2">
        <f t="shared" ref="L47:L50" si="28">20 * J47</f>
        <v>560</v>
      </c>
      <c r="M47" s="2">
        <f>30-J47</f>
        <v>2</v>
      </c>
    </row>
    <row r="48" spans="2:32" ht="22.5" x14ac:dyDescent="0.35">
      <c r="B48" s="2" t="s">
        <v>13</v>
      </c>
      <c r="C48" s="2" t="s">
        <v>38</v>
      </c>
      <c r="D48" s="3" t="s">
        <v>42</v>
      </c>
      <c r="E48" s="2" t="s">
        <v>18</v>
      </c>
      <c r="F48" s="2"/>
      <c r="G48" s="2">
        <v>1390</v>
      </c>
      <c r="H48" s="2" t="s">
        <v>43</v>
      </c>
      <c r="I48" s="2"/>
      <c r="J48" s="5">
        <v>28</v>
      </c>
      <c r="K48" s="2">
        <f>10 *J48</f>
        <v>280</v>
      </c>
      <c r="L48" s="2">
        <f t="shared" si="28"/>
        <v>560</v>
      </c>
      <c r="M48" s="2">
        <f>30-J48</f>
        <v>2</v>
      </c>
    </row>
    <row r="49" spans="2:13" ht="22.5" x14ac:dyDescent="0.35">
      <c r="B49" s="2" t="s">
        <v>16</v>
      </c>
      <c r="C49" s="2" t="s">
        <v>17</v>
      </c>
      <c r="D49" s="3">
        <v>1600</v>
      </c>
      <c r="E49" s="2" t="s">
        <v>18</v>
      </c>
      <c r="F49" s="2"/>
      <c r="G49" s="2">
        <v>1382</v>
      </c>
      <c r="H49" s="2" t="s">
        <v>40</v>
      </c>
      <c r="I49" s="2"/>
      <c r="J49" s="5">
        <v>28</v>
      </c>
      <c r="K49" s="2">
        <f>10 *J49</f>
        <v>280</v>
      </c>
      <c r="L49" s="2">
        <f t="shared" si="28"/>
        <v>560</v>
      </c>
      <c r="M49" s="2">
        <f>30-J49</f>
        <v>2</v>
      </c>
    </row>
    <row r="50" spans="2:13" ht="22.5" x14ac:dyDescent="0.35">
      <c r="B50" s="2" t="s">
        <v>16</v>
      </c>
      <c r="C50" s="2" t="s">
        <v>54</v>
      </c>
      <c r="D50" s="3">
        <v>2400</v>
      </c>
      <c r="E50" s="2" t="s">
        <v>18</v>
      </c>
      <c r="F50" s="2"/>
      <c r="G50" s="12">
        <v>1376.6666666666699</v>
      </c>
      <c r="H50" s="2"/>
      <c r="I50" s="2"/>
      <c r="J50" s="5">
        <v>28</v>
      </c>
      <c r="K50" s="2">
        <f>10 *J50</f>
        <v>280</v>
      </c>
      <c r="L50" s="2">
        <f t="shared" si="28"/>
        <v>560</v>
      </c>
      <c r="M50" s="2">
        <f>30-J50</f>
        <v>2</v>
      </c>
    </row>
    <row r="51" spans="2:13" ht="22.5" x14ac:dyDescent="0.35">
      <c r="B51" s="2" t="s">
        <v>16</v>
      </c>
      <c r="C51" s="2" t="s">
        <v>17</v>
      </c>
      <c r="D51" s="3">
        <v>1600</v>
      </c>
      <c r="E51" s="2" t="s">
        <v>18</v>
      </c>
      <c r="F51" s="2"/>
      <c r="G51" s="12">
        <v>1370.6666666666699</v>
      </c>
      <c r="H51" s="2"/>
      <c r="I51" s="2"/>
      <c r="J51" s="5">
        <v>28</v>
      </c>
      <c r="K51" s="2">
        <f t="shared" ref="K51:K58" si="29">10 *J51</f>
        <v>280</v>
      </c>
      <c r="L51" s="2">
        <f t="shared" ref="L51:L54" si="30">20 * J51</f>
        <v>560</v>
      </c>
      <c r="M51" s="2">
        <f t="shared" ref="M51:M54" si="31">30-J51</f>
        <v>2</v>
      </c>
    </row>
    <row r="52" spans="2:13" ht="22.5" x14ac:dyDescent="0.35">
      <c r="B52" s="2" t="s">
        <v>16</v>
      </c>
      <c r="C52" s="2" t="s">
        <v>54</v>
      </c>
      <c r="D52" s="3">
        <v>2400</v>
      </c>
      <c r="E52" s="2" t="s">
        <v>18</v>
      </c>
      <c r="F52" s="2"/>
      <c r="G52" s="12">
        <v>1374.6666666666699</v>
      </c>
      <c r="H52" s="2"/>
      <c r="I52" s="2"/>
      <c r="J52" s="5">
        <v>28</v>
      </c>
      <c r="K52" s="2">
        <f t="shared" si="29"/>
        <v>280</v>
      </c>
      <c r="L52" s="2">
        <f t="shared" si="30"/>
        <v>560</v>
      </c>
      <c r="M52" s="2">
        <f t="shared" si="31"/>
        <v>2</v>
      </c>
    </row>
    <row r="53" spans="2:13" ht="22.5" x14ac:dyDescent="0.35">
      <c r="B53" s="2" t="s">
        <v>16</v>
      </c>
      <c r="C53" s="2" t="s">
        <v>17</v>
      </c>
      <c r="D53" s="3">
        <v>1600</v>
      </c>
      <c r="E53" s="2" t="s">
        <v>18</v>
      </c>
      <c r="F53" s="2"/>
      <c r="G53" s="12">
        <v>1388.6666666666699</v>
      </c>
      <c r="H53" s="2"/>
      <c r="I53" s="2"/>
      <c r="J53" s="5">
        <v>28</v>
      </c>
      <c r="K53" s="2">
        <f t="shared" si="29"/>
        <v>280</v>
      </c>
      <c r="L53" s="2">
        <f t="shared" si="30"/>
        <v>560</v>
      </c>
      <c r="M53" s="2">
        <f t="shared" si="31"/>
        <v>2</v>
      </c>
    </row>
    <row r="54" spans="2:13" ht="22.5" x14ac:dyDescent="0.35">
      <c r="B54" s="2" t="s">
        <v>16</v>
      </c>
      <c r="C54" s="2" t="s">
        <v>54</v>
      </c>
      <c r="D54" s="3">
        <v>2400</v>
      </c>
      <c r="E54" s="2" t="s">
        <v>18</v>
      </c>
      <c r="F54" s="2"/>
      <c r="G54" s="12">
        <v>1392.6666666666699</v>
      </c>
      <c r="H54" s="2"/>
      <c r="I54" s="2"/>
      <c r="J54" s="5">
        <v>28</v>
      </c>
      <c r="K54" s="2">
        <f t="shared" si="29"/>
        <v>280</v>
      </c>
      <c r="L54" s="2">
        <f t="shared" si="30"/>
        <v>560</v>
      </c>
      <c r="M54" s="2">
        <f t="shared" si="31"/>
        <v>2</v>
      </c>
    </row>
    <row r="55" spans="2:13" ht="22.5" x14ac:dyDescent="0.35">
      <c r="B55" s="2" t="s">
        <v>25</v>
      </c>
      <c r="C55" s="2" t="s">
        <v>21</v>
      </c>
      <c r="D55" s="3">
        <f>AH23</f>
        <v>1921</v>
      </c>
      <c r="E55" s="2" t="s">
        <v>18</v>
      </c>
      <c r="F55" s="2">
        <v>240</v>
      </c>
      <c r="G55" s="12">
        <v>1393.5</v>
      </c>
      <c r="H55" s="2" t="str">
        <f>AI23</f>
        <v>382ع37 ایران 53</v>
      </c>
      <c r="I55" s="2"/>
      <c r="J55" s="5">
        <v>28</v>
      </c>
      <c r="K55" s="2">
        <f t="shared" si="29"/>
        <v>280</v>
      </c>
      <c r="L55" s="2">
        <f t="shared" ref="L55:L58" si="32">20 * J55</f>
        <v>560</v>
      </c>
      <c r="M55" s="2">
        <f t="shared" ref="M55:M58" si="33">30-J55</f>
        <v>2</v>
      </c>
    </row>
    <row r="56" spans="2:13" ht="22.5" x14ac:dyDescent="0.35">
      <c r="B56" s="2" t="s">
        <v>25</v>
      </c>
      <c r="C56" s="2" t="s">
        <v>21</v>
      </c>
      <c r="D56" s="3">
        <f>AH24</f>
        <v>1921</v>
      </c>
      <c r="E56" s="2" t="s">
        <v>18</v>
      </c>
      <c r="F56" s="2">
        <v>240</v>
      </c>
      <c r="G56" s="12">
        <v>1393</v>
      </c>
      <c r="H56" s="2" t="str">
        <f>AI24</f>
        <v>557ع34 ایران 53</v>
      </c>
      <c r="I56" s="2"/>
      <c r="J56" s="5">
        <v>28</v>
      </c>
      <c r="K56" s="2">
        <f t="shared" si="29"/>
        <v>280</v>
      </c>
      <c r="L56" s="2">
        <f t="shared" si="32"/>
        <v>560</v>
      </c>
      <c r="M56" s="2">
        <f t="shared" si="33"/>
        <v>2</v>
      </c>
    </row>
    <row r="57" spans="2:13" ht="22.5" x14ac:dyDescent="0.35">
      <c r="B57" s="2" t="s">
        <v>20</v>
      </c>
      <c r="C57" s="2" t="s">
        <v>21</v>
      </c>
      <c r="D57" s="3">
        <f>AH25</f>
        <v>2624</v>
      </c>
      <c r="E57" s="2" t="s">
        <v>18</v>
      </c>
      <c r="F57" s="2">
        <v>240</v>
      </c>
      <c r="G57" s="12">
        <v>1392.5</v>
      </c>
      <c r="H57" s="2" t="str">
        <f>AI25</f>
        <v>526ع71 ایران 43</v>
      </c>
      <c r="I57" s="2"/>
      <c r="J57" s="5">
        <v>28</v>
      </c>
      <c r="K57" s="2">
        <f t="shared" si="29"/>
        <v>280</v>
      </c>
      <c r="L57" s="2">
        <f t="shared" si="32"/>
        <v>560</v>
      </c>
      <c r="M57" s="2">
        <f t="shared" si="33"/>
        <v>2</v>
      </c>
    </row>
    <row r="58" spans="2:13" ht="22.5" x14ac:dyDescent="0.35">
      <c r="B58" s="2" t="s">
        <v>20</v>
      </c>
      <c r="C58" s="2" t="s">
        <v>21</v>
      </c>
      <c r="D58" s="3">
        <f>AH26</f>
        <v>2624</v>
      </c>
      <c r="E58" s="2" t="s">
        <v>18</v>
      </c>
      <c r="F58" s="2">
        <v>240</v>
      </c>
      <c r="G58" s="12">
        <v>1392</v>
      </c>
      <c r="H58" s="2" t="str">
        <f>AI26</f>
        <v>865ع33 ایران 71</v>
      </c>
      <c r="I58" s="2"/>
      <c r="J58" s="5">
        <v>28</v>
      </c>
      <c r="K58" s="2">
        <f t="shared" si="29"/>
        <v>280</v>
      </c>
      <c r="L58" s="2">
        <f t="shared" si="32"/>
        <v>560</v>
      </c>
      <c r="M58" s="2">
        <f t="shared" si="33"/>
        <v>2</v>
      </c>
    </row>
  </sheetData>
  <mergeCells count="18">
    <mergeCell ref="AI28:AJ28"/>
    <mergeCell ref="AI29:AJ29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B2:C2"/>
    <mergeCell ref="B1:E1"/>
    <mergeCell ref="F1:J2"/>
  </mergeCells>
  <phoneticPr fontId="8" type="noConversion"/>
  <printOptions horizontalCentered="1"/>
  <pageMargins left="0.2" right="0.2" top="0.5" bottom="0.25" header="0.3" footer="0.3"/>
  <pageSetup paperSize="9" scale="36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Maslakhi</dc:creator>
  <cp:lastModifiedBy>Behnam Zarei</cp:lastModifiedBy>
  <cp:lastPrinted>2024-05-04T12:50:40Z</cp:lastPrinted>
  <dcterms:created xsi:type="dcterms:W3CDTF">2023-06-06T05:42:56Z</dcterms:created>
  <dcterms:modified xsi:type="dcterms:W3CDTF">2024-06-18T11:43:23Z</dcterms:modified>
</cp:coreProperties>
</file>