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راه اهن\daily_report 1403\اردیبهشت\"/>
    </mc:Choice>
  </mc:AlternateContent>
  <xr:revisionPtr revIDLastSave="0" documentId="13_ncr:1_{9ACB3AD2-9671-44D3-8A3D-1DE7F61DD375}" xr6:coauthVersionLast="47" xr6:coauthVersionMax="47" xr10:uidLastSave="{00000000-0000-0000-0000-000000000000}"/>
  <bookViews>
    <workbookView xWindow="-110" yWindow="-110" windowWidth="19420" windowHeight="10420" xr2:uid="{D8742178-9739-46FC-8DC0-3A3766957ED3}"/>
  </bookViews>
  <sheets>
    <sheet name="Sheet1" sheetId="1" r:id="rId1"/>
  </sheets>
  <definedNames>
    <definedName name="_xlnm.Print_Area" localSheetId="0">Sheet1!$A$1:$O$38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22" i="1"/>
  <c r="I29" i="1"/>
  <c r="J14" i="1"/>
  <c r="J15" i="1"/>
  <c r="G34" i="1"/>
  <c r="J17" i="1" l="1"/>
  <c r="J16" i="1"/>
  <c r="Q36" i="1"/>
  <c r="N36" i="1"/>
  <c r="I25" i="1"/>
  <c r="I26" i="1"/>
  <c r="I27" i="1"/>
  <c r="I28" i="1"/>
  <c r="I30" i="1"/>
  <c r="I24" i="1"/>
  <c r="I23" i="1"/>
  <c r="I22" i="1"/>
  <c r="N35" i="1" l="1"/>
  <c r="P36" i="1"/>
  <c r="O35" i="1" s="1"/>
  <c r="N34" i="1"/>
  <c r="P35" i="1" s="1"/>
  <c r="O34" i="1" s="1"/>
</calcChain>
</file>

<file path=xl/sharedStrings.xml><?xml version="1.0" encoding="utf-8"?>
<sst xmlns="http://schemas.openxmlformats.org/spreadsheetml/2006/main" count="132" uniqueCount="87">
  <si>
    <t>مشکلات و موانع و سایر توضیحات</t>
  </si>
  <si>
    <t>واحد</t>
  </si>
  <si>
    <t xml:space="preserve">پیمانکار: شرکت توسعه راه های پارس                                  </t>
  </si>
  <si>
    <t>شماره گزارش:</t>
  </si>
  <si>
    <t>تایید ریاست کارگاه</t>
  </si>
  <si>
    <t>برنامه ریزی و کنترل پروژه</t>
  </si>
  <si>
    <t xml:space="preserve">گزارش فعالیت اجرايي خط پروژه                        </t>
  </si>
  <si>
    <t>توضیحات</t>
  </si>
  <si>
    <t>خاکریزی</t>
  </si>
  <si>
    <t>معدن</t>
  </si>
  <si>
    <t>گریدر</t>
  </si>
  <si>
    <t>غلطک</t>
  </si>
  <si>
    <t>لودر</t>
  </si>
  <si>
    <t>کمپرسی</t>
  </si>
  <si>
    <t>گزارش روزانه</t>
  </si>
  <si>
    <t>پروژه: احداث راه آهن قطعه 20 زاهدان-زابل -بیرجند-مشهد</t>
  </si>
  <si>
    <t>تاریخ گزارش:</t>
  </si>
  <si>
    <t xml:space="preserve">گزارش تجهیز و پشتیبانی کارگاه </t>
  </si>
  <si>
    <t>مقدار</t>
  </si>
  <si>
    <t>گزارش فعالیت های نقشه برداری</t>
  </si>
  <si>
    <t>از کیلومتر</t>
  </si>
  <si>
    <t>تا کیلومتر</t>
  </si>
  <si>
    <t>فعالیت</t>
  </si>
  <si>
    <t>محل قرضه</t>
  </si>
  <si>
    <t>موقعیت قرضه</t>
  </si>
  <si>
    <t>فاصله</t>
  </si>
  <si>
    <t>دستگاه</t>
  </si>
  <si>
    <t>گزارش ماشین آلات</t>
  </si>
  <si>
    <t>شرکتی</t>
  </si>
  <si>
    <t>استیجاری</t>
  </si>
  <si>
    <t>مجموع</t>
  </si>
  <si>
    <t>تانکر آب</t>
  </si>
  <si>
    <t>تراک میکسر</t>
  </si>
  <si>
    <t>تانکر سوخت</t>
  </si>
  <si>
    <t>گزارش مصالح وارده</t>
  </si>
  <si>
    <t>نوع مصالح</t>
  </si>
  <si>
    <t>مقدار ورود</t>
  </si>
  <si>
    <t>موجودی</t>
  </si>
  <si>
    <t>712 + 350</t>
  </si>
  <si>
    <t>پیمانکار حمل و بار ریزی- میرزایی</t>
  </si>
  <si>
    <t>712 + 660</t>
  </si>
  <si>
    <t>712 + 300</t>
  </si>
  <si>
    <t>خاکبرداری از قرضه</t>
  </si>
  <si>
    <t>712 + 400</t>
  </si>
  <si>
    <t>_</t>
  </si>
  <si>
    <t>بولدوزر</t>
  </si>
  <si>
    <t>توپوگرافی- متر</t>
  </si>
  <si>
    <t xml:space="preserve"> تجمعی وارده</t>
  </si>
  <si>
    <t>خلاصه عملکرد اجرایی</t>
  </si>
  <si>
    <t>تجمعی</t>
  </si>
  <si>
    <t>روزانه</t>
  </si>
  <si>
    <t>روز گذشته</t>
  </si>
  <si>
    <t>فعالیت-واحد</t>
  </si>
  <si>
    <t>ساعت کارکرد روز</t>
  </si>
  <si>
    <t>ساعت کارکرد شب</t>
  </si>
  <si>
    <t>مجموع ساعت کارکرد</t>
  </si>
  <si>
    <t>ساعت تعمیر شرکتی</t>
  </si>
  <si>
    <t>تعداد سرویس</t>
  </si>
  <si>
    <t>کامیون شرکتی</t>
  </si>
  <si>
    <t>جفت</t>
  </si>
  <si>
    <t>تک</t>
  </si>
  <si>
    <t>حجم</t>
  </si>
  <si>
    <t>شرح فعالیت-واحد</t>
  </si>
  <si>
    <t>پی کنی آبرو</t>
  </si>
  <si>
    <t>گازويیل</t>
  </si>
  <si>
    <t>لیتر</t>
  </si>
  <si>
    <t>بیل مکانیکی</t>
  </si>
  <si>
    <t>پیمانکاری</t>
  </si>
  <si>
    <t>پیاده سازی پاشنه کار-متر</t>
  </si>
  <si>
    <r>
      <t>خاکریزی-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</si>
  <si>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خاکبرداری از قرضه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</si>
  <si>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پی کنی ابرو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</si>
  <si>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</si>
  <si>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</si>
  <si>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 xml:space="preserve"> مصرف روز</t>
  </si>
  <si>
    <t>1403/02/02</t>
  </si>
  <si>
    <t>.</t>
  </si>
  <si>
    <t>اجرای سایبان و استر زنی و ....</t>
  </si>
  <si>
    <t>پیکتاژ- متر</t>
  </si>
  <si>
    <t>به لحاظ اعزام یک دستگاه کامیون جفت جهت انتقال خاک های کنده شده از پی کنی محل بچینگ، کاهش خاکریزی را نسبت به روز های معمول داشته ایم.</t>
  </si>
  <si>
    <t>712 + 840</t>
  </si>
  <si>
    <t>712 + 910</t>
  </si>
  <si>
    <t>712 + 600</t>
  </si>
  <si>
    <t>713 + 300</t>
  </si>
  <si>
    <t>713 + 450</t>
  </si>
  <si>
    <t>713 + 375</t>
  </si>
  <si>
    <t xml:space="preserve">پی کنی محل سیلو های سیمان ،میکسر و سکو های قیف مصالح-متر مکعب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</si>
</sst>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b/>
      <sz val="12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1"/>
      <name val="B Zar"/>
      <charset val="178"/>
    </font>
    <font>
      <sz val="18"/>
      <color theme="1"/>
      <name val="B Zar"/>
      <charset val="178"/>
    </font>
    <font>
      <sz val="5"/>
      <color theme="1"/>
      <name val="B Zar"/>
      <charset val="178"/>
    </font>
    <font>
      <sz val="72"/>
      <color theme="1"/>
      <name val="B Zar"/>
      <charset val="178"/>
    </font>
    <font>
      <vertAlign val="super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0" xfId="0" applyFont="1"/>
    <xf numFmtId="0" fontId="5" fillId="0" borderId="2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3" fontId="8" fillId="0" borderId="2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readingOrder="2"/>
    </xf>
    <xf numFmtId="0" fontId="11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332E-A466-4E20-88A4-0ADEED6CA269}">
  <sheetPr>
    <pageSetUpPr fitToPage="1"/>
  </sheetPr>
  <dimension ref="A1:U38"/>
  <sheetViews>
    <sheetView rightToLeft="1" tabSelected="1" view="pageBreakPreview" zoomScale="85" zoomScaleNormal="100" zoomScaleSheetLayoutView="85" workbookViewId="0">
      <selection activeCell="L7" sqref="L7:O9"/>
    </sheetView>
  </sheetViews>
  <sheetFormatPr defaultColWidth="9.1796875" defaultRowHeight="19" x14ac:dyDescent="0.35"/>
  <cols>
    <col min="1" max="1" width="9.1796875" style="32"/>
    <col min="2" max="2" width="10.26953125" style="32" customWidth="1"/>
    <col min="3" max="3" width="11.453125" style="32" customWidth="1"/>
    <col min="4" max="4" width="9.453125" style="32" customWidth="1"/>
    <col min="5" max="5" width="9.1796875" style="32"/>
    <col min="6" max="6" width="7.08984375" style="32" customWidth="1"/>
    <col min="7" max="7" width="9.7265625" style="32" customWidth="1"/>
    <col min="8" max="8" width="8.7265625" style="32" customWidth="1"/>
    <col min="9" max="9" width="6.81640625" style="32" customWidth="1"/>
    <col min="10" max="10" width="7" style="32" customWidth="1"/>
    <col min="11" max="11" width="6.54296875" style="32" customWidth="1"/>
    <col min="12" max="12" width="10.26953125" style="32" customWidth="1"/>
    <col min="13" max="13" width="6.81640625" style="32" customWidth="1"/>
    <col min="14" max="14" width="6.453125" style="32" customWidth="1"/>
    <col min="15" max="15" width="9.26953125" style="32" customWidth="1"/>
    <col min="16" max="16384" width="9.1796875" style="32"/>
  </cols>
  <sheetData>
    <row r="1" spans="1:19" s="12" customFormat="1" ht="25" customHeight="1" x14ac:dyDescent="0.35">
      <c r="A1" s="11"/>
      <c r="B1" s="85" t="s">
        <v>14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1:19" s="12" customFormat="1" ht="26" customHeight="1" x14ac:dyDescent="0.35">
      <c r="A2" s="11"/>
      <c r="B2" s="88" t="s">
        <v>15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9" s="12" customFormat="1" ht="23" customHeight="1" x14ac:dyDescent="0.35">
      <c r="A3" s="11"/>
      <c r="B3" s="83" t="s">
        <v>2</v>
      </c>
      <c r="C3" s="84"/>
      <c r="D3" s="84"/>
      <c r="E3" s="84"/>
      <c r="F3" s="2"/>
      <c r="G3" s="93" t="s">
        <v>16</v>
      </c>
      <c r="H3" s="93"/>
      <c r="I3" s="91" t="s">
        <v>75</v>
      </c>
      <c r="J3" s="91"/>
      <c r="K3" s="93" t="s">
        <v>3</v>
      </c>
      <c r="L3" s="93"/>
      <c r="M3" s="3">
        <v>3</v>
      </c>
      <c r="N3" s="91"/>
      <c r="O3" s="92"/>
    </row>
    <row r="4" spans="1:19" s="13" customFormat="1" ht="9" x14ac:dyDescent="0.35">
      <c r="B4" s="97" t="s">
        <v>76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</row>
    <row r="5" spans="1:19" s="12" customFormat="1" ht="23.5" customHeight="1" x14ac:dyDescent="0.35">
      <c r="A5" s="11"/>
      <c r="B5" s="76" t="s">
        <v>17</v>
      </c>
      <c r="C5" s="76"/>
      <c r="D5" s="76"/>
      <c r="E5" s="76"/>
      <c r="F5" s="76" t="s">
        <v>19</v>
      </c>
      <c r="G5" s="76"/>
      <c r="H5" s="76"/>
      <c r="I5" s="76"/>
      <c r="J5" s="76"/>
      <c r="K5" s="76"/>
      <c r="L5" s="95" t="s">
        <v>0</v>
      </c>
      <c r="M5" s="95"/>
      <c r="N5" s="95"/>
      <c r="O5" s="95"/>
    </row>
    <row r="6" spans="1:19" s="14" customFormat="1" ht="22.5" customHeight="1" x14ac:dyDescent="0.35">
      <c r="A6" s="11"/>
      <c r="B6" s="94" t="s">
        <v>62</v>
      </c>
      <c r="C6" s="94"/>
      <c r="D6" s="94"/>
      <c r="E6" s="4" t="s">
        <v>18</v>
      </c>
      <c r="F6" s="94" t="s">
        <v>62</v>
      </c>
      <c r="G6" s="94"/>
      <c r="H6" s="4" t="s">
        <v>18</v>
      </c>
      <c r="I6" s="94" t="s">
        <v>7</v>
      </c>
      <c r="J6" s="94"/>
      <c r="K6" s="94"/>
      <c r="L6" s="95"/>
      <c r="M6" s="95"/>
      <c r="N6" s="95"/>
      <c r="O6" s="95"/>
    </row>
    <row r="7" spans="1:19" s="14" customFormat="1" ht="23" customHeight="1" x14ac:dyDescent="0.35">
      <c r="A7" s="11"/>
      <c r="B7" s="102" t="s">
        <v>86</v>
      </c>
      <c r="C7" s="103"/>
      <c r="D7" s="104"/>
      <c r="E7" s="108">
        <v>61</v>
      </c>
      <c r="F7" s="50" t="s">
        <v>46</v>
      </c>
      <c r="G7" s="50"/>
      <c r="H7" s="5">
        <v>0</v>
      </c>
      <c r="I7" s="101" t="s">
        <v>44</v>
      </c>
      <c r="J7" s="101"/>
      <c r="K7" s="101"/>
      <c r="L7" s="96" t="s">
        <v>79</v>
      </c>
      <c r="M7" s="96"/>
      <c r="N7" s="96"/>
      <c r="O7" s="96"/>
    </row>
    <row r="8" spans="1:19" s="14" customFormat="1" ht="23.25" customHeight="1" x14ac:dyDescent="0.35">
      <c r="A8" s="11"/>
      <c r="B8" s="105"/>
      <c r="C8" s="106"/>
      <c r="D8" s="107"/>
      <c r="E8" s="109"/>
      <c r="F8" s="50" t="s">
        <v>78</v>
      </c>
      <c r="G8" s="50"/>
      <c r="H8" s="5">
        <v>700</v>
      </c>
      <c r="I8" s="101" t="s">
        <v>44</v>
      </c>
      <c r="J8" s="101"/>
      <c r="K8" s="101"/>
      <c r="L8" s="96"/>
      <c r="M8" s="96"/>
      <c r="N8" s="96"/>
      <c r="O8" s="96"/>
    </row>
    <row r="9" spans="1:19" s="14" customFormat="1" ht="23.25" customHeight="1" x14ac:dyDescent="0.35">
      <c r="A9" s="11"/>
      <c r="B9" s="98" t="s">
        <v>77</v>
      </c>
      <c r="C9" s="99"/>
      <c r="D9" s="100"/>
      <c r="E9" s="6" t="s">
        <v>44</v>
      </c>
      <c r="F9" s="50" t="s">
        <v>68</v>
      </c>
      <c r="G9" s="50"/>
      <c r="H9" s="5">
        <v>0</v>
      </c>
      <c r="I9" s="101" t="s">
        <v>44</v>
      </c>
      <c r="J9" s="101"/>
      <c r="K9" s="101"/>
      <c r="L9" s="96"/>
      <c r="M9" s="96"/>
      <c r="N9" s="96"/>
      <c r="O9" s="96"/>
    </row>
    <row r="10" spans="1:19" s="13" customFormat="1" ht="9" x14ac:dyDescent="0.35">
      <c r="B10" s="15"/>
      <c r="C10" s="15"/>
      <c r="D10" s="15"/>
      <c r="E10" s="15"/>
      <c r="F10" s="15"/>
      <c r="G10" s="15"/>
      <c r="H10" s="15"/>
      <c r="I10" s="15"/>
      <c r="J10" s="15"/>
      <c r="K10" s="15"/>
      <c r="M10" s="15"/>
      <c r="N10" s="15"/>
      <c r="O10" s="15"/>
    </row>
    <row r="11" spans="1:19" s="12" customFormat="1" ht="24.5" customHeight="1" x14ac:dyDescent="0.35">
      <c r="A11" s="11"/>
      <c r="B11" s="95" t="s">
        <v>6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</row>
    <row r="12" spans="1:19" s="12" customFormat="1" ht="23.5" customHeight="1" x14ac:dyDescent="0.35">
      <c r="A12" s="11"/>
      <c r="B12" s="80" t="s">
        <v>22</v>
      </c>
      <c r="C12" s="80" t="s">
        <v>20</v>
      </c>
      <c r="D12" s="80" t="s">
        <v>21</v>
      </c>
      <c r="E12" s="80" t="s">
        <v>25</v>
      </c>
      <c r="F12" s="81" t="s">
        <v>23</v>
      </c>
      <c r="G12" s="82" t="s">
        <v>24</v>
      </c>
      <c r="H12" s="77" t="s">
        <v>57</v>
      </c>
      <c r="I12" s="79"/>
      <c r="J12" s="80" t="s">
        <v>61</v>
      </c>
      <c r="K12" s="42" t="s">
        <v>1</v>
      </c>
      <c r="L12" s="44" t="s">
        <v>7</v>
      </c>
      <c r="M12" s="45"/>
      <c r="N12" s="45"/>
      <c r="O12" s="46"/>
    </row>
    <row r="13" spans="1:19" s="16" customFormat="1" ht="20" customHeight="1" x14ac:dyDescent="0.35">
      <c r="A13" s="11"/>
      <c r="B13" s="80"/>
      <c r="C13" s="80"/>
      <c r="D13" s="80"/>
      <c r="E13" s="80"/>
      <c r="F13" s="81"/>
      <c r="G13" s="82"/>
      <c r="H13" s="4" t="s">
        <v>59</v>
      </c>
      <c r="I13" s="4" t="s">
        <v>60</v>
      </c>
      <c r="J13" s="80"/>
      <c r="K13" s="43"/>
      <c r="L13" s="47"/>
      <c r="M13" s="48"/>
      <c r="N13" s="48"/>
      <c r="O13" s="49"/>
      <c r="R13" s="61"/>
      <c r="S13" s="61"/>
    </row>
    <row r="14" spans="1:19" s="12" customFormat="1" ht="32" customHeight="1" x14ac:dyDescent="0.35">
      <c r="A14" s="11"/>
      <c r="B14" s="9" t="s">
        <v>8</v>
      </c>
      <c r="C14" s="8" t="s">
        <v>80</v>
      </c>
      <c r="D14" s="8" t="s">
        <v>81</v>
      </c>
      <c r="E14" s="9">
        <v>450</v>
      </c>
      <c r="F14" s="8" t="s">
        <v>9</v>
      </c>
      <c r="G14" s="5" t="s">
        <v>40</v>
      </c>
      <c r="H14" s="5">
        <v>40</v>
      </c>
      <c r="I14" s="41">
        <v>83</v>
      </c>
      <c r="J14" s="33">
        <f>SUM(H14*2,I14)*4 *0.8</f>
        <v>521.6</v>
      </c>
      <c r="K14" s="1" t="s">
        <v>72</v>
      </c>
      <c r="L14" s="50" t="s">
        <v>39</v>
      </c>
      <c r="M14" s="50"/>
      <c r="N14" s="50"/>
      <c r="O14" s="50"/>
      <c r="R14" s="61"/>
      <c r="S14" s="61"/>
    </row>
    <row r="15" spans="1:19" s="12" customFormat="1" ht="32" customHeight="1" x14ac:dyDescent="0.35">
      <c r="A15" s="11"/>
      <c r="B15" s="9" t="s">
        <v>8</v>
      </c>
      <c r="C15" s="9" t="s">
        <v>43</v>
      </c>
      <c r="D15" s="8" t="s">
        <v>82</v>
      </c>
      <c r="E15" s="9">
        <v>250</v>
      </c>
      <c r="F15" s="8" t="s">
        <v>9</v>
      </c>
      <c r="G15" s="5" t="s">
        <v>38</v>
      </c>
      <c r="H15" s="34">
        <v>68</v>
      </c>
      <c r="I15" s="5">
        <v>0</v>
      </c>
      <c r="J15" s="40">
        <f>SUM(H15*2,I15)*4 *0.8</f>
        <v>435.20000000000005</v>
      </c>
      <c r="K15" s="1" t="s">
        <v>73</v>
      </c>
      <c r="L15" s="51" t="s">
        <v>58</v>
      </c>
      <c r="M15" s="52"/>
      <c r="N15" s="52"/>
      <c r="O15" s="53"/>
      <c r="R15" s="61"/>
      <c r="S15" s="61"/>
    </row>
    <row r="16" spans="1:19" s="12" customFormat="1" ht="32" customHeight="1" x14ac:dyDescent="0.35">
      <c r="A16" s="11"/>
      <c r="B16" s="8" t="s">
        <v>42</v>
      </c>
      <c r="C16" s="9" t="s">
        <v>41</v>
      </c>
      <c r="D16" s="8" t="s">
        <v>43</v>
      </c>
      <c r="E16" s="9">
        <v>75</v>
      </c>
      <c r="F16" s="35" t="s">
        <v>44</v>
      </c>
      <c r="G16" s="5" t="s">
        <v>38</v>
      </c>
      <c r="H16" s="36" t="s">
        <v>44</v>
      </c>
      <c r="I16" s="36" t="s">
        <v>44</v>
      </c>
      <c r="J16" s="33">
        <f>SUM(J14:J15)*1.22*0.66</f>
        <v>770.41536000000008</v>
      </c>
      <c r="K16" s="1" t="s">
        <v>73</v>
      </c>
      <c r="L16" s="60" t="s">
        <v>44</v>
      </c>
      <c r="M16" s="60"/>
      <c r="N16" s="60"/>
      <c r="O16" s="60"/>
      <c r="R16" s="61"/>
      <c r="S16" s="61"/>
    </row>
    <row r="17" spans="1:19" s="12" customFormat="1" ht="32" customHeight="1" x14ac:dyDescent="0.35">
      <c r="A17" s="11"/>
      <c r="B17" s="8" t="s">
        <v>42</v>
      </c>
      <c r="C17" s="9" t="s">
        <v>83</v>
      </c>
      <c r="D17" s="8" t="s">
        <v>84</v>
      </c>
      <c r="E17" s="9">
        <v>300</v>
      </c>
      <c r="F17" s="35" t="s">
        <v>44</v>
      </c>
      <c r="G17" s="5" t="s">
        <v>85</v>
      </c>
      <c r="H17" s="36" t="s">
        <v>44</v>
      </c>
      <c r="I17" s="36" t="s">
        <v>44</v>
      </c>
      <c r="J17" s="33">
        <f>SUM(J14:J15)*1.22*0.34</f>
        <v>396.88064000000003</v>
      </c>
      <c r="K17" s="1" t="s">
        <v>73</v>
      </c>
      <c r="L17" s="60" t="s">
        <v>44</v>
      </c>
      <c r="M17" s="60"/>
      <c r="N17" s="60"/>
      <c r="O17" s="60"/>
      <c r="R17" s="17"/>
      <c r="S17" s="17"/>
    </row>
    <row r="18" spans="1:19" s="12" customFormat="1" ht="32" customHeight="1" x14ac:dyDescent="0.35">
      <c r="A18" s="11"/>
      <c r="B18" s="5" t="s">
        <v>63</v>
      </c>
      <c r="C18" s="36" t="s">
        <v>44</v>
      </c>
      <c r="D18" s="36" t="s">
        <v>44</v>
      </c>
      <c r="E18" s="36" t="s">
        <v>44</v>
      </c>
      <c r="F18" s="36" t="s">
        <v>44</v>
      </c>
      <c r="G18" s="36" t="s">
        <v>44</v>
      </c>
      <c r="H18" s="36" t="s">
        <v>44</v>
      </c>
      <c r="I18" s="36" t="s">
        <v>44</v>
      </c>
      <c r="J18" s="36" t="s">
        <v>44</v>
      </c>
      <c r="K18" s="1" t="s">
        <v>73</v>
      </c>
      <c r="L18" s="60" t="s">
        <v>44</v>
      </c>
      <c r="M18" s="60"/>
      <c r="N18" s="60"/>
      <c r="O18" s="60"/>
      <c r="R18" s="17"/>
      <c r="S18" s="17"/>
    </row>
    <row r="19" spans="1:19" s="13" customFormat="1" ht="9" x14ac:dyDescent="0.35">
      <c r="B19" s="19"/>
      <c r="C19" s="19"/>
      <c r="D19" s="20"/>
      <c r="E19" s="19"/>
      <c r="F19" s="20"/>
      <c r="H19" s="19"/>
      <c r="I19" s="19"/>
      <c r="J19" s="19"/>
    </row>
    <row r="20" spans="1:19" s="12" customFormat="1" ht="19.5" customHeight="1" x14ac:dyDescent="0.35">
      <c r="A20" s="11"/>
      <c r="B20" s="76" t="s">
        <v>27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9" s="16" customFormat="1" ht="47" customHeight="1" x14ac:dyDescent="0.35">
      <c r="A21" s="11"/>
      <c r="B21" s="4" t="s">
        <v>26</v>
      </c>
      <c r="C21" s="4" t="s">
        <v>28</v>
      </c>
      <c r="D21" s="4" t="s">
        <v>29</v>
      </c>
      <c r="E21" s="4" t="s">
        <v>67</v>
      </c>
      <c r="F21" s="4" t="s">
        <v>30</v>
      </c>
      <c r="G21" s="7" t="s">
        <v>53</v>
      </c>
      <c r="H21" s="7" t="s">
        <v>54</v>
      </c>
      <c r="I21" s="7" t="s">
        <v>55</v>
      </c>
      <c r="J21" s="68" t="s">
        <v>56</v>
      </c>
      <c r="K21" s="70"/>
      <c r="L21" s="77" t="s">
        <v>7</v>
      </c>
      <c r="M21" s="78"/>
      <c r="N21" s="78"/>
      <c r="O21" s="79"/>
    </row>
    <row r="22" spans="1:19" s="12" customFormat="1" ht="21" customHeight="1" x14ac:dyDescent="0.35">
      <c r="A22" s="11"/>
      <c r="B22" s="9" t="s">
        <v>45</v>
      </c>
      <c r="C22" s="37">
        <v>1</v>
      </c>
      <c r="D22" s="37">
        <v>3</v>
      </c>
      <c r="E22" s="5">
        <v>0</v>
      </c>
      <c r="F22" s="37">
        <f>SUM(C22:E22)</f>
        <v>4</v>
      </c>
      <c r="G22" s="5">
        <v>40</v>
      </c>
      <c r="H22" s="5">
        <v>0</v>
      </c>
      <c r="I22" s="5">
        <f>SUM(G22:H22)</f>
        <v>40</v>
      </c>
      <c r="J22" s="51">
        <v>0</v>
      </c>
      <c r="K22" s="53"/>
      <c r="L22" s="57" t="s">
        <v>44</v>
      </c>
      <c r="M22" s="58"/>
      <c r="N22" s="58"/>
      <c r="O22" s="59"/>
    </row>
    <row r="23" spans="1:19" s="12" customFormat="1" ht="21" customHeight="1" x14ac:dyDescent="0.35">
      <c r="A23" s="11"/>
      <c r="B23" s="5" t="s">
        <v>12</v>
      </c>
      <c r="C23" s="37">
        <v>0</v>
      </c>
      <c r="D23" s="37">
        <v>1</v>
      </c>
      <c r="E23" s="5">
        <v>1</v>
      </c>
      <c r="F23" s="37">
        <f t="shared" ref="F23:F30" si="0">SUM(C23:E23)</f>
        <v>2</v>
      </c>
      <c r="G23" s="5">
        <v>18</v>
      </c>
      <c r="H23" s="5">
        <v>0</v>
      </c>
      <c r="I23" s="5">
        <f>SUM(G23:H23)</f>
        <v>18</v>
      </c>
      <c r="J23" s="51">
        <v>0</v>
      </c>
      <c r="K23" s="53"/>
      <c r="L23" s="57" t="s">
        <v>44</v>
      </c>
      <c r="M23" s="58"/>
      <c r="N23" s="58"/>
      <c r="O23" s="59"/>
    </row>
    <row r="24" spans="1:19" s="12" customFormat="1" ht="21" customHeight="1" x14ac:dyDescent="0.35">
      <c r="A24" s="11"/>
      <c r="B24" s="5" t="s">
        <v>13</v>
      </c>
      <c r="C24" s="5">
        <v>3</v>
      </c>
      <c r="D24" s="5">
        <v>0</v>
      </c>
      <c r="E24" s="5">
        <v>3</v>
      </c>
      <c r="F24" s="37">
        <f t="shared" si="0"/>
        <v>6</v>
      </c>
      <c r="G24" s="5">
        <v>54</v>
      </c>
      <c r="H24" s="5">
        <v>0</v>
      </c>
      <c r="I24" s="5">
        <f>SUM(G24:H24)</f>
        <v>54</v>
      </c>
      <c r="J24" s="51">
        <v>0</v>
      </c>
      <c r="K24" s="53"/>
      <c r="L24" s="57" t="s">
        <v>44</v>
      </c>
      <c r="M24" s="58"/>
      <c r="N24" s="58"/>
      <c r="O24" s="59"/>
    </row>
    <row r="25" spans="1:19" s="12" customFormat="1" ht="21" customHeight="1" x14ac:dyDescent="0.35">
      <c r="A25" s="11"/>
      <c r="B25" s="5" t="s">
        <v>10</v>
      </c>
      <c r="C25" s="5">
        <v>1</v>
      </c>
      <c r="D25" s="5">
        <v>0</v>
      </c>
      <c r="E25" s="5">
        <v>0</v>
      </c>
      <c r="F25" s="37">
        <f t="shared" si="0"/>
        <v>1</v>
      </c>
      <c r="G25" s="5">
        <v>8</v>
      </c>
      <c r="H25" s="5">
        <v>0</v>
      </c>
      <c r="I25" s="5">
        <f t="shared" ref="I25:I28" si="1">SUM(G25:H25)</f>
        <v>8</v>
      </c>
      <c r="J25" s="51">
        <v>0</v>
      </c>
      <c r="K25" s="53"/>
      <c r="L25" s="57" t="s">
        <v>44</v>
      </c>
      <c r="M25" s="58"/>
      <c r="N25" s="58"/>
      <c r="O25" s="59"/>
    </row>
    <row r="26" spans="1:19" s="12" customFormat="1" ht="21" customHeight="1" x14ac:dyDescent="0.35">
      <c r="A26" s="11"/>
      <c r="B26" s="5" t="s">
        <v>11</v>
      </c>
      <c r="C26" s="5">
        <v>3</v>
      </c>
      <c r="D26" s="5">
        <v>0</v>
      </c>
      <c r="E26" s="5">
        <v>0</v>
      </c>
      <c r="F26" s="37">
        <f t="shared" si="0"/>
        <v>3</v>
      </c>
      <c r="G26" s="5">
        <v>20</v>
      </c>
      <c r="H26" s="5">
        <v>0</v>
      </c>
      <c r="I26" s="5">
        <f t="shared" si="1"/>
        <v>20</v>
      </c>
      <c r="J26" s="51">
        <v>10</v>
      </c>
      <c r="K26" s="53"/>
      <c r="L26" s="57" t="s">
        <v>44</v>
      </c>
      <c r="M26" s="58"/>
      <c r="N26" s="58"/>
      <c r="O26" s="59"/>
    </row>
    <row r="27" spans="1:19" s="12" customFormat="1" ht="21" customHeight="1" x14ac:dyDescent="0.35">
      <c r="A27" s="11"/>
      <c r="B27" s="5" t="s">
        <v>31</v>
      </c>
      <c r="C27" s="5">
        <v>2</v>
      </c>
      <c r="D27" s="5">
        <v>0</v>
      </c>
      <c r="E27" s="5">
        <v>0</v>
      </c>
      <c r="F27" s="37">
        <f t="shared" si="0"/>
        <v>2</v>
      </c>
      <c r="G27" s="5">
        <v>8</v>
      </c>
      <c r="H27" s="5">
        <v>0</v>
      </c>
      <c r="I27" s="5">
        <f t="shared" si="1"/>
        <v>8</v>
      </c>
      <c r="J27" s="51">
        <v>10</v>
      </c>
      <c r="K27" s="53"/>
      <c r="L27" s="57" t="s">
        <v>44</v>
      </c>
      <c r="M27" s="58"/>
      <c r="N27" s="58"/>
      <c r="O27" s="59"/>
    </row>
    <row r="28" spans="1:19" s="12" customFormat="1" ht="21" customHeight="1" x14ac:dyDescent="0.35">
      <c r="A28" s="11"/>
      <c r="B28" s="5" t="s">
        <v>32</v>
      </c>
      <c r="C28" s="5">
        <v>2</v>
      </c>
      <c r="D28" s="5">
        <v>0</v>
      </c>
      <c r="E28" s="5">
        <v>0</v>
      </c>
      <c r="F28" s="37">
        <f t="shared" si="0"/>
        <v>2</v>
      </c>
      <c r="G28" s="5">
        <v>0</v>
      </c>
      <c r="H28" s="5">
        <v>0</v>
      </c>
      <c r="I28" s="5">
        <f t="shared" si="1"/>
        <v>0</v>
      </c>
      <c r="J28" s="51">
        <v>0</v>
      </c>
      <c r="K28" s="53"/>
      <c r="L28" s="57" t="s">
        <v>44</v>
      </c>
      <c r="M28" s="58"/>
      <c r="N28" s="58"/>
      <c r="O28" s="59"/>
    </row>
    <row r="29" spans="1:19" s="12" customFormat="1" ht="21" customHeight="1" x14ac:dyDescent="0.35">
      <c r="A29" s="11"/>
      <c r="B29" s="5" t="s">
        <v>66</v>
      </c>
      <c r="C29" s="5">
        <v>0</v>
      </c>
      <c r="D29" s="5">
        <v>0</v>
      </c>
      <c r="E29" s="5">
        <v>0</v>
      </c>
      <c r="F29" s="37">
        <f t="shared" si="0"/>
        <v>0</v>
      </c>
      <c r="G29" s="5">
        <v>0</v>
      </c>
      <c r="H29" s="5"/>
      <c r="I29" s="5">
        <f t="shared" ref="I29" si="2">SUM(G29:H29)</f>
        <v>0</v>
      </c>
      <c r="J29" s="51">
        <v>0</v>
      </c>
      <c r="K29" s="53"/>
      <c r="L29" s="57" t="s">
        <v>44</v>
      </c>
      <c r="M29" s="58"/>
      <c r="N29" s="58"/>
      <c r="O29" s="59"/>
    </row>
    <row r="30" spans="1:19" s="12" customFormat="1" ht="21" customHeight="1" x14ac:dyDescent="0.35">
      <c r="A30" s="11"/>
      <c r="B30" s="5" t="s">
        <v>33</v>
      </c>
      <c r="C30" s="5">
        <v>1</v>
      </c>
      <c r="D30" s="5">
        <v>0</v>
      </c>
      <c r="E30" s="5">
        <v>0</v>
      </c>
      <c r="F30" s="37">
        <f t="shared" si="0"/>
        <v>1</v>
      </c>
      <c r="G30" s="5">
        <v>0</v>
      </c>
      <c r="H30" s="5">
        <v>0</v>
      </c>
      <c r="I30" s="5">
        <f>SUM(G30:H30)</f>
        <v>0</v>
      </c>
      <c r="J30" s="51">
        <v>0</v>
      </c>
      <c r="K30" s="53"/>
      <c r="L30" s="57" t="s">
        <v>44</v>
      </c>
      <c r="M30" s="58"/>
      <c r="N30" s="58"/>
      <c r="O30" s="59"/>
    </row>
    <row r="31" spans="1:19" s="13" customFormat="1" ht="9" x14ac:dyDescent="0.35">
      <c r="B31" s="23"/>
      <c r="O31" s="24"/>
    </row>
    <row r="32" spans="1:19" s="12" customFormat="1" ht="21" customHeight="1" x14ac:dyDescent="0.35">
      <c r="A32" s="11"/>
      <c r="B32" s="65" t="s">
        <v>34</v>
      </c>
      <c r="C32" s="66"/>
      <c r="D32" s="66"/>
      <c r="E32" s="66"/>
      <c r="F32" s="66"/>
      <c r="G32" s="66"/>
      <c r="H32" s="66"/>
      <c r="I32" s="66"/>
      <c r="J32" s="66"/>
      <c r="K32" s="67"/>
      <c r="L32" s="54" t="s">
        <v>48</v>
      </c>
      <c r="M32" s="55"/>
      <c r="N32" s="55"/>
      <c r="O32" s="56"/>
    </row>
    <row r="33" spans="1:21" s="12" customFormat="1" ht="30.5" customHeight="1" x14ac:dyDescent="0.35">
      <c r="A33" s="11"/>
      <c r="B33" s="7" t="s">
        <v>35</v>
      </c>
      <c r="C33" s="7" t="s">
        <v>36</v>
      </c>
      <c r="D33" s="7" t="s">
        <v>1</v>
      </c>
      <c r="E33" s="21" t="s">
        <v>47</v>
      </c>
      <c r="F33" s="7" t="s">
        <v>74</v>
      </c>
      <c r="G33" s="7" t="s">
        <v>37</v>
      </c>
      <c r="H33" s="68" t="s">
        <v>7</v>
      </c>
      <c r="I33" s="69"/>
      <c r="J33" s="69"/>
      <c r="K33" s="70"/>
      <c r="L33" s="7" t="s">
        <v>52</v>
      </c>
      <c r="M33" s="7" t="s">
        <v>51</v>
      </c>
      <c r="N33" s="7" t="s">
        <v>50</v>
      </c>
      <c r="O33" s="7" t="s">
        <v>49</v>
      </c>
    </row>
    <row r="34" spans="1:21" s="12" customFormat="1" ht="31" customHeight="1" x14ac:dyDescent="0.8">
      <c r="A34" s="11"/>
      <c r="B34" s="5" t="s">
        <v>64</v>
      </c>
      <c r="C34" s="36" t="s">
        <v>44</v>
      </c>
      <c r="D34" s="5" t="s">
        <v>65</v>
      </c>
      <c r="E34" s="33">
        <v>54300</v>
      </c>
      <c r="F34" s="33">
        <v>0</v>
      </c>
      <c r="G34" s="33">
        <f>E34-U34</f>
        <v>28874</v>
      </c>
      <c r="H34" s="71" t="s">
        <v>44</v>
      </c>
      <c r="I34" s="72"/>
      <c r="J34" s="72"/>
      <c r="K34" s="73"/>
      <c r="L34" s="5" t="s">
        <v>69</v>
      </c>
      <c r="M34" s="38">
        <v>989</v>
      </c>
      <c r="N34" s="33">
        <f>SUM(J14:J15)</f>
        <v>956.80000000000007</v>
      </c>
      <c r="O34" s="33">
        <f>P35</f>
        <v>14431.8</v>
      </c>
      <c r="U34" s="25">
        <v>25426</v>
      </c>
    </row>
    <row r="35" spans="1:21" s="12" customFormat="1" ht="31" customHeight="1" x14ac:dyDescent="0.35">
      <c r="A35" s="11"/>
      <c r="B35" s="26"/>
      <c r="C35" s="26"/>
      <c r="D35" s="22"/>
      <c r="E35" s="22"/>
      <c r="F35" s="22"/>
      <c r="G35" s="22"/>
      <c r="H35" s="62"/>
      <c r="I35" s="63"/>
      <c r="J35" s="63"/>
      <c r="K35" s="64"/>
      <c r="L35" s="39" t="s">
        <v>70</v>
      </c>
      <c r="M35" s="33">
        <v>1206</v>
      </c>
      <c r="N35" s="33">
        <f>J16+J17</f>
        <v>1167.296</v>
      </c>
      <c r="O35" s="33">
        <f>P36</f>
        <v>17606.795999999998</v>
      </c>
      <c r="P35" s="30">
        <f>SUM(Q35,N34)</f>
        <v>14431.8</v>
      </c>
      <c r="Q35" s="18">
        <v>13475</v>
      </c>
    </row>
    <row r="36" spans="1:21" s="12" customFormat="1" ht="31" customHeight="1" x14ac:dyDescent="0.35">
      <c r="A36" s="11"/>
      <c r="B36" s="26"/>
      <c r="C36" s="26"/>
      <c r="D36" s="22"/>
      <c r="E36" s="22"/>
      <c r="F36" s="22"/>
      <c r="G36" s="22"/>
      <c r="H36" s="27"/>
      <c r="I36" s="28"/>
      <c r="J36" s="28"/>
      <c r="K36" s="29"/>
      <c r="L36" s="39" t="s">
        <v>71</v>
      </c>
      <c r="M36" s="33">
        <v>82</v>
      </c>
      <c r="N36" s="33" t="str">
        <f>J18</f>
        <v>_</v>
      </c>
      <c r="O36" s="33">
        <v>82</v>
      </c>
      <c r="P36" s="30">
        <f>SUM(Q36,N35)</f>
        <v>17606.795999999998</v>
      </c>
      <c r="Q36" s="18">
        <f>Q35*1.22</f>
        <v>16439.5</v>
      </c>
    </row>
    <row r="37" spans="1:21" s="12" customFormat="1" ht="31" customHeight="1" x14ac:dyDescent="0.35">
      <c r="A37" s="11"/>
      <c r="B37" s="26"/>
      <c r="C37" s="26"/>
      <c r="D37" s="22"/>
      <c r="E37" s="22"/>
      <c r="F37" s="22"/>
      <c r="G37" s="22"/>
      <c r="H37" s="62"/>
      <c r="I37" s="63"/>
      <c r="J37" s="63"/>
      <c r="K37" s="64"/>
      <c r="L37" s="10"/>
      <c r="M37" s="10"/>
      <c r="N37" s="10"/>
      <c r="O37" s="10"/>
    </row>
    <row r="38" spans="1:21" s="12" customFormat="1" ht="31" customHeight="1" x14ac:dyDescent="0.35">
      <c r="A38" s="31"/>
      <c r="B38" s="74" t="s">
        <v>5</v>
      </c>
      <c r="C38" s="74"/>
      <c r="D38" s="74"/>
      <c r="E38" s="74"/>
      <c r="F38" s="74"/>
      <c r="G38" s="74"/>
      <c r="H38" s="75" t="s">
        <v>4</v>
      </c>
      <c r="I38" s="75"/>
      <c r="J38" s="75"/>
      <c r="K38" s="75"/>
      <c r="L38" s="75"/>
      <c r="M38" s="75"/>
      <c r="N38" s="75"/>
      <c r="O38" s="75"/>
    </row>
  </sheetData>
  <mergeCells count="73">
    <mergeCell ref="F6:G6"/>
    <mergeCell ref="F5:K5"/>
    <mergeCell ref="B5:E5"/>
    <mergeCell ref="B7:D8"/>
    <mergeCell ref="E7:E8"/>
    <mergeCell ref="B9:D9"/>
    <mergeCell ref="F9:G9"/>
    <mergeCell ref="I9:K9"/>
    <mergeCell ref="I7:K7"/>
    <mergeCell ref="I8:K8"/>
    <mergeCell ref="F7:G7"/>
    <mergeCell ref="G12:G13"/>
    <mergeCell ref="J12:J13"/>
    <mergeCell ref="B3:E3"/>
    <mergeCell ref="B1:O1"/>
    <mergeCell ref="B2:O2"/>
    <mergeCell ref="N3:O3"/>
    <mergeCell ref="I3:J3"/>
    <mergeCell ref="K3:L3"/>
    <mergeCell ref="G3:H3"/>
    <mergeCell ref="B6:D6"/>
    <mergeCell ref="L5:O6"/>
    <mergeCell ref="L7:O9"/>
    <mergeCell ref="F8:G8"/>
    <mergeCell ref="I6:K6"/>
    <mergeCell ref="B4:O4"/>
    <mergeCell ref="B11:O11"/>
    <mergeCell ref="B38:G38"/>
    <mergeCell ref="H38:O38"/>
    <mergeCell ref="R13:S13"/>
    <mergeCell ref="B20:O20"/>
    <mergeCell ref="L21:O21"/>
    <mergeCell ref="L24:O24"/>
    <mergeCell ref="L25:O25"/>
    <mergeCell ref="L26:O26"/>
    <mergeCell ref="B12:B13"/>
    <mergeCell ref="C12:C13"/>
    <mergeCell ref="D12:D13"/>
    <mergeCell ref="E12:E13"/>
    <mergeCell ref="F12:F13"/>
    <mergeCell ref="R14:S14"/>
    <mergeCell ref="R15:S15"/>
    <mergeCell ref="H12:I12"/>
    <mergeCell ref="R16:S16"/>
    <mergeCell ref="L16:O16"/>
    <mergeCell ref="L18:O18"/>
    <mergeCell ref="H37:K37"/>
    <mergeCell ref="B32:K32"/>
    <mergeCell ref="H33:K33"/>
    <mergeCell ref="H34:K34"/>
    <mergeCell ref="H35:K35"/>
    <mergeCell ref="J21:K21"/>
    <mergeCell ref="L22:O22"/>
    <mergeCell ref="L23:O23"/>
    <mergeCell ref="L30:O30"/>
    <mergeCell ref="J22:K22"/>
    <mergeCell ref="J23:K23"/>
    <mergeCell ref="J24:K24"/>
    <mergeCell ref="J25:K25"/>
    <mergeCell ref="K12:K13"/>
    <mergeCell ref="L12:O13"/>
    <mergeCell ref="L14:O14"/>
    <mergeCell ref="L15:O15"/>
    <mergeCell ref="L32:O32"/>
    <mergeCell ref="J26:K26"/>
    <mergeCell ref="J27:K27"/>
    <mergeCell ref="J30:K30"/>
    <mergeCell ref="J29:K29"/>
    <mergeCell ref="L29:O29"/>
    <mergeCell ref="J28:K28"/>
    <mergeCell ref="L27:O27"/>
    <mergeCell ref="L28:O28"/>
    <mergeCell ref="L17:O17"/>
  </mergeCells>
  <phoneticPr fontId="2" type="noConversion"/>
  <printOptions horizontalCentered="1"/>
  <pageMargins left="3.937007874015748E-2" right="3.937007874015748E-2" top="0.19685039370078741" bottom="3.937007874015748E-2" header="0.31496062992125984" footer="0.31496062992125984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Zarei</dc:creator>
  <cp:keywords>Abadrahan</cp:keywords>
  <cp:lastModifiedBy>Behnam Zarei</cp:lastModifiedBy>
  <cp:lastPrinted>2024-04-22T06:33:31Z</cp:lastPrinted>
  <dcterms:created xsi:type="dcterms:W3CDTF">2024-02-17T07:51:47Z</dcterms:created>
  <dcterms:modified xsi:type="dcterms:W3CDTF">2024-04-24T12:15:30Z</dcterms:modified>
</cp:coreProperties>
</file>