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2BA0E44E-5BC1-45D1-BB09-ACDCE96C8F09}" xr6:coauthVersionLast="47" xr6:coauthVersionMax="47" xr10:uidLastSave="{00000000-0000-0000-0000-000000000000}"/>
  <bookViews>
    <workbookView xWindow="7275" yWindow="570" windowWidth="11010" windowHeight="9675" firstSheet="1" activeTab="1" xr2:uid="{00000000-000D-0000-FFFF-FFFF00000000}"/>
  </bookViews>
  <sheets>
    <sheet name="VLOOKUP" sheetId="1" r:id="rId1"/>
    <sheet name="HLOOKUP" sheetId="2" r:id="rId2"/>
    <sheet name="INDEX&amp;MATCH_1" sheetId="3" r:id="rId3"/>
    <sheet name="INDEX&amp;MATCH_2" sheetId="4" r:id="rId4"/>
    <sheet name="XLOOKUP&amp;XMATC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3" i="5"/>
  <c r="M16" i="4"/>
  <c r="M14" i="4"/>
  <c r="M12" i="4"/>
  <c r="M13" i="4"/>
  <c r="C17" i="4"/>
  <c r="C16" i="4"/>
  <c r="D12" i="4"/>
  <c r="D11" i="4"/>
  <c r="D10" i="4"/>
  <c r="D9" i="4"/>
  <c r="O8" i="4"/>
  <c r="N8" i="4"/>
  <c r="M8" i="4"/>
  <c r="P8" i="4" s="1"/>
  <c r="D8" i="4"/>
  <c r="P7" i="4"/>
  <c r="D7" i="4"/>
  <c r="P6" i="4"/>
  <c r="D6" i="4"/>
  <c r="P5" i="4"/>
  <c r="D5" i="4"/>
  <c r="P4" i="4"/>
  <c r="D4" i="4"/>
  <c r="P3" i="4"/>
  <c r="D3" i="4"/>
  <c r="D4" i="3"/>
  <c r="D5" i="3"/>
  <c r="D6" i="3"/>
  <c r="D7" i="3"/>
  <c r="D8" i="3"/>
  <c r="D9" i="3"/>
  <c r="D10" i="3"/>
  <c r="D11" i="3"/>
  <c r="D12" i="3"/>
  <c r="D3" i="3"/>
  <c r="I16" i="3"/>
  <c r="C17" i="3"/>
  <c r="C16" i="3"/>
  <c r="O8" i="3"/>
  <c r="N8" i="3"/>
  <c r="M8" i="3"/>
  <c r="P8" i="3" s="1"/>
  <c r="P7" i="3"/>
  <c r="P6" i="3"/>
  <c r="P5" i="3"/>
  <c r="P4" i="3"/>
  <c r="P3" i="3"/>
  <c r="D13" i="2"/>
  <c r="D12" i="2"/>
  <c r="B11" i="2"/>
  <c r="F4" i="2"/>
  <c r="F5" i="2"/>
  <c r="F6" i="2"/>
  <c r="F7" i="2"/>
  <c r="F8" i="2"/>
  <c r="F3" i="2"/>
  <c r="D8" i="2"/>
  <c r="E8" i="2"/>
  <c r="C8" i="2"/>
  <c r="L1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<sst xmlns="http://schemas.openxmlformats.org/spreadsheetml/2006/main" count="163" uniqueCount="58">
  <si>
    <t>Student</t>
  </si>
  <si>
    <t>Average Score</t>
  </si>
  <si>
    <t>Grade</t>
  </si>
  <si>
    <t>Score</t>
  </si>
  <si>
    <t>Patricia Reid</t>
  </si>
  <si>
    <t>F</t>
  </si>
  <si>
    <t>Jared Torres</t>
  </si>
  <si>
    <t>E</t>
  </si>
  <si>
    <t>Tanya Peters</t>
  </si>
  <si>
    <t>D</t>
  </si>
  <si>
    <t>Celia Delgado</t>
  </si>
  <si>
    <t>C</t>
  </si>
  <si>
    <t>Gary Davis</t>
  </si>
  <si>
    <t>B</t>
  </si>
  <si>
    <t>Carol Miller</t>
  </si>
  <si>
    <t>A</t>
  </si>
  <si>
    <t>Craig Nelson</t>
  </si>
  <si>
    <t>A+</t>
  </si>
  <si>
    <t>Matthew Lee</t>
  </si>
  <si>
    <t>Richard Brown</t>
  </si>
  <si>
    <t>Roy Anderson</t>
  </si>
  <si>
    <t>States</t>
  </si>
  <si>
    <t>Washington DC</t>
  </si>
  <si>
    <t>State Codes</t>
  </si>
  <si>
    <t>DC</t>
  </si>
  <si>
    <t>CA</t>
  </si>
  <si>
    <t>IL</t>
  </si>
  <si>
    <t>NY</t>
  </si>
  <si>
    <t>California</t>
  </si>
  <si>
    <t>Illinois</t>
  </si>
  <si>
    <t>New York</t>
  </si>
  <si>
    <t>Pennsylvania</t>
  </si>
  <si>
    <t>PA</t>
  </si>
  <si>
    <t>State Code</t>
  </si>
  <si>
    <t>State</t>
  </si>
  <si>
    <t>Region</t>
  </si>
  <si>
    <t>Midwest</t>
  </si>
  <si>
    <t>Northeast</t>
  </si>
  <si>
    <t>Southeast</t>
  </si>
  <si>
    <t>Southwest</t>
  </si>
  <si>
    <t>West</t>
  </si>
  <si>
    <t>Product Total</t>
  </si>
  <si>
    <t>CFL</t>
  </si>
  <si>
    <t>FL</t>
  </si>
  <si>
    <t>LED</t>
  </si>
  <si>
    <t>Region Total</t>
  </si>
  <si>
    <t>HLOOKUP</t>
  </si>
  <si>
    <t>VLOOKUP</t>
  </si>
  <si>
    <t>MATCH()</t>
  </si>
  <si>
    <t>position number</t>
  </si>
  <si>
    <t>Index Number</t>
  </si>
  <si>
    <t>INDEX()</t>
  </si>
  <si>
    <t>XLOOKUP</t>
  </si>
  <si>
    <t>XMATCH</t>
  </si>
  <si>
    <t>THIS EXCEL VERSION HAS NO XLOOKUP AND XMATCH</t>
  </si>
  <si>
    <t>-&gt;</t>
  </si>
  <si>
    <t>XLOOKUP(C3;G$3:G$9;H$3:H$9;"Out of Range";-1;2)</t>
  </si>
  <si>
    <t>XMATCH(C3;G3:G9;-1;1)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</si>
</sst>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workbookViewId="0">
      <selection activeCell="B2" sqref="B2:H12"/>
    </sheetView>
  </sheetViews>
  <sheetFormatPr defaultRowHeight="15" x14ac:dyDescent="0.25"/>
  <cols>
    <col min="2" max="2" width="13.85546875" bestFit="1" customWidth="1"/>
    <col min="3" max="3" width="13.7109375" bestFit="1" customWidth="1"/>
    <col min="4" max="4" width="6.28515625" bestFit="1" customWidth="1"/>
    <col min="11" max="11" width="10.5703125" bestFit="1" customWidth="1"/>
    <col min="12" max="12" width="14.5703125" bestFit="1" customWidth="1"/>
    <col min="13" max="13" width="11.4257812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G2" s="2" t="s">
        <v>3</v>
      </c>
      <c r="H2" s="2" t="s">
        <v>2</v>
      </c>
      <c r="L2" t="s">
        <v>21</v>
      </c>
      <c r="M2" t="s">
        <v>23</v>
      </c>
    </row>
    <row r="3" spans="2:19" x14ac:dyDescent="0.25">
      <c r="B3" s="3" t="s">
        <v>4</v>
      </c>
      <c r="C3" s="4">
        <v>72.5</v>
      </c>
      <c r="D3" s="5" t="str">
        <f>VLOOKUP(C3,G$3:H$9,2,TRUE)</f>
        <v>C</v>
      </c>
      <c r="G3" s="5">
        <v>0</v>
      </c>
      <c r="H3" s="5" t="s">
        <v>5</v>
      </c>
      <c r="L3" t="s">
        <v>22</v>
      </c>
      <c r="M3" t="s">
        <v>24</v>
      </c>
      <c r="S3" t="s">
        <v>22</v>
      </c>
    </row>
    <row r="4" spans="2:19" x14ac:dyDescent="0.25">
      <c r="B4" s="3" t="s">
        <v>6</v>
      </c>
      <c r="C4" s="4">
        <v>62.75</v>
      </c>
      <c r="D4" s="5" t="str">
        <f t="shared" ref="D4:D12" si="0">VLOOKUP(C4,G$3:H$9,2,TRUE)</f>
        <v>D</v>
      </c>
      <c r="G4" s="5">
        <v>50</v>
      </c>
      <c r="H4" s="5" t="s">
        <v>7</v>
      </c>
      <c r="L4" t="s">
        <v>28</v>
      </c>
      <c r="M4" t="s">
        <v>25</v>
      </c>
      <c r="S4" t="s">
        <v>28</v>
      </c>
    </row>
    <row r="5" spans="2:19" x14ac:dyDescent="0.25">
      <c r="B5" s="3" t="s">
        <v>8</v>
      </c>
      <c r="C5" s="4">
        <v>81.25</v>
      </c>
      <c r="D5" s="5" t="str">
        <f t="shared" si="0"/>
        <v>B</v>
      </c>
      <c r="G5" s="5">
        <v>60</v>
      </c>
      <c r="H5" s="5" t="s">
        <v>9</v>
      </c>
      <c r="L5" t="s">
        <v>29</v>
      </c>
      <c r="M5" t="s">
        <v>26</v>
      </c>
      <c r="S5" t="s">
        <v>29</v>
      </c>
    </row>
    <row r="6" spans="2:19" x14ac:dyDescent="0.25">
      <c r="B6" s="3" t="s">
        <v>10</v>
      </c>
      <c r="C6" s="4">
        <v>69.25</v>
      </c>
      <c r="D6" s="5" t="str">
        <f t="shared" si="0"/>
        <v>D</v>
      </c>
      <c r="G6" s="5">
        <v>70</v>
      </c>
      <c r="H6" s="5" t="s">
        <v>11</v>
      </c>
      <c r="L6" t="s">
        <v>30</v>
      </c>
      <c r="M6" t="s">
        <v>27</v>
      </c>
      <c r="S6" t="s">
        <v>30</v>
      </c>
    </row>
    <row r="7" spans="2:19" x14ac:dyDescent="0.25">
      <c r="B7" s="3" t="s">
        <v>12</v>
      </c>
      <c r="C7" s="4">
        <v>68</v>
      </c>
      <c r="D7" s="5" t="str">
        <f t="shared" si="0"/>
        <v>D</v>
      </c>
      <c r="G7" s="5">
        <v>80</v>
      </c>
      <c r="H7" s="5" t="s">
        <v>13</v>
      </c>
      <c r="L7" t="s">
        <v>31</v>
      </c>
      <c r="M7" t="s">
        <v>32</v>
      </c>
      <c r="S7" t="s">
        <v>31</v>
      </c>
    </row>
    <row r="8" spans="2:19" x14ac:dyDescent="0.25">
      <c r="B8" s="3" t="s">
        <v>14</v>
      </c>
      <c r="C8" s="4">
        <v>69.75</v>
      </c>
      <c r="D8" s="5" t="str">
        <f t="shared" si="0"/>
        <v>D</v>
      </c>
      <c r="G8" s="5">
        <v>90</v>
      </c>
      <c r="H8" s="5" t="s">
        <v>15</v>
      </c>
    </row>
    <row r="9" spans="2:19" x14ac:dyDescent="0.25">
      <c r="B9" s="3" t="s">
        <v>16</v>
      </c>
      <c r="C9" s="4">
        <v>59.5</v>
      </c>
      <c r="D9" s="5" t="str">
        <f t="shared" si="0"/>
        <v>E</v>
      </c>
      <c r="G9" s="5">
        <v>100</v>
      </c>
      <c r="H9" s="5" t="s">
        <v>17</v>
      </c>
    </row>
    <row r="10" spans="2:19" x14ac:dyDescent="0.25">
      <c r="B10" s="3" t="s">
        <v>18</v>
      </c>
      <c r="C10" s="4">
        <v>62.5</v>
      </c>
      <c r="D10" s="5" t="str">
        <f t="shared" si="0"/>
        <v>D</v>
      </c>
    </row>
    <row r="11" spans="2:19" x14ac:dyDescent="0.25">
      <c r="B11" s="3" t="s">
        <v>19</v>
      </c>
      <c r="C11" s="4">
        <v>82.75</v>
      </c>
      <c r="D11" s="5" t="str">
        <f t="shared" si="0"/>
        <v>B</v>
      </c>
    </row>
    <row r="12" spans="2:19" x14ac:dyDescent="0.25">
      <c r="B12" s="3" t="s">
        <v>20</v>
      </c>
      <c r="C12" s="4">
        <v>49.5</v>
      </c>
      <c r="D12" s="5" t="str">
        <f t="shared" si="0"/>
        <v>F</v>
      </c>
      <c r="L12" t="s">
        <v>34</v>
      </c>
      <c r="M12" t="s">
        <v>33</v>
      </c>
    </row>
    <row r="13" spans="2:19" x14ac:dyDescent="0.25">
      <c r="L13" t="str">
        <f>VLOOKUP(M13,M3:S7,7,FALSE)</f>
        <v>New York</v>
      </c>
      <c r="M1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CF37-EC87-4411-9F09-6129F8283C22}">
  <dimension ref="B2:F13"/>
  <sheetViews>
    <sheetView tabSelected="1" workbookViewId="0">
      <selection activeCell="I8" sqref="I8"/>
    </sheetView>
  </sheetViews>
  <sheetFormatPr defaultRowHeight="15" x14ac:dyDescent="0.25"/>
  <cols>
    <col min="2" max="2" width="12.7109375" bestFit="1" customWidth="1"/>
    <col min="6" max="6" width="12" bestFit="1" customWidth="1"/>
  </cols>
  <sheetData>
    <row r="2" spans="2:6" x14ac:dyDescent="0.25">
      <c r="B2" s="2" t="s">
        <v>35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2:6" x14ac:dyDescent="0.25">
      <c r="B3" s="6" t="s">
        <v>36</v>
      </c>
      <c r="C3" s="3">
        <v>320</v>
      </c>
      <c r="D3" s="3">
        <v>195</v>
      </c>
      <c r="E3" s="3">
        <v>150</v>
      </c>
      <c r="F3" s="6">
        <f>SUM(C3:E3)</f>
        <v>665</v>
      </c>
    </row>
    <row r="4" spans="2:6" x14ac:dyDescent="0.25">
      <c r="B4" s="6" t="s">
        <v>37</v>
      </c>
      <c r="C4" s="3">
        <v>240</v>
      </c>
      <c r="D4" s="3">
        <v>280</v>
      </c>
      <c r="E4" s="3">
        <v>305</v>
      </c>
      <c r="F4" s="6">
        <f t="shared" ref="F4:F8" si="0">SUM(C4:E4)</f>
        <v>825</v>
      </c>
    </row>
    <row r="5" spans="2:6" x14ac:dyDescent="0.25">
      <c r="B5" s="6" t="s">
        <v>38</v>
      </c>
      <c r="C5" s="3">
        <v>225</v>
      </c>
      <c r="D5" s="3">
        <v>295</v>
      </c>
      <c r="E5" s="3">
        <v>330</v>
      </c>
      <c r="F5" s="6">
        <f t="shared" si="0"/>
        <v>850</v>
      </c>
    </row>
    <row r="6" spans="2:6" x14ac:dyDescent="0.25">
      <c r="B6" s="6" t="s">
        <v>39</v>
      </c>
      <c r="C6" s="3">
        <v>355</v>
      </c>
      <c r="D6" s="3">
        <v>190</v>
      </c>
      <c r="E6" s="3">
        <v>345</v>
      </c>
      <c r="F6" s="6">
        <f t="shared" si="0"/>
        <v>890</v>
      </c>
    </row>
    <row r="7" spans="2:6" x14ac:dyDescent="0.25">
      <c r="B7" s="6" t="s">
        <v>40</v>
      </c>
      <c r="C7" s="3">
        <v>185</v>
      </c>
      <c r="D7" s="3">
        <v>235</v>
      </c>
      <c r="E7" s="3">
        <v>290</v>
      </c>
      <c r="F7" s="6">
        <f t="shared" si="0"/>
        <v>710</v>
      </c>
    </row>
    <row r="8" spans="2:6" x14ac:dyDescent="0.25">
      <c r="B8" s="6" t="s">
        <v>41</v>
      </c>
      <c r="C8" s="6">
        <f>SUM(C3:C7)</f>
        <v>1325</v>
      </c>
      <c r="D8" s="6">
        <f t="shared" ref="D8:E8" si="1">SUM(D3:D7)</f>
        <v>1195</v>
      </c>
      <c r="E8" s="6">
        <f t="shared" si="1"/>
        <v>1420</v>
      </c>
      <c r="F8" s="6">
        <f t="shared" si="0"/>
        <v>3940</v>
      </c>
    </row>
    <row r="11" spans="2:6" x14ac:dyDescent="0.25">
      <c r="B11">
        <f>HLOOKUP("FL",B2:F8,6,FALSE)</f>
        <v>235</v>
      </c>
    </row>
    <row r="12" spans="2:6" x14ac:dyDescent="0.25">
      <c r="B12" s="8" t="s">
        <v>46</v>
      </c>
      <c r="C12" s="7" t="s">
        <v>44</v>
      </c>
      <c r="D12">
        <f>HLOOKUP(C12,B2:F8,7,FALSE)</f>
        <v>1420</v>
      </c>
    </row>
    <row r="13" spans="2:6" x14ac:dyDescent="0.25">
      <c r="B13" s="8" t="s">
        <v>47</v>
      </c>
      <c r="C13" s="7" t="s">
        <v>40</v>
      </c>
      <c r="D13">
        <f>VLOOKUP(C13,B2:F8,5,FALSE)</f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920D-FBFD-440B-BFC9-DD059BA14F6B}">
  <dimension ref="B2:P17"/>
  <sheetViews>
    <sheetView zoomScale="90" zoomScaleNormal="90" workbookViewId="0">
      <selection activeCell="B2" sqref="B2:H12"/>
    </sheetView>
  </sheetViews>
  <sheetFormatPr defaultRowHeight="15" x14ac:dyDescent="0.25"/>
  <cols>
    <col min="2" max="2" width="14" bestFit="1" customWidth="1"/>
    <col min="3" max="3" width="13.7109375" bestFit="1" customWidth="1"/>
    <col min="16" max="16" width="12" bestFit="1" customWidth="1"/>
  </cols>
  <sheetData>
    <row r="2" spans="2:16" x14ac:dyDescent="0.25">
      <c r="B2" s="1" t="s">
        <v>0</v>
      </c>
      <c r="C2" s="1" t="s">
        <v>1</v>
      </c>
      <c r="D2" s="1" t="s">
        <v>2</v>
      </c>
      <c r="G2" s="2" t="s">
        <v>3</v>
      </c>
      <c r="H2" s="2" t="s">
        <v>2</v>
      </c>
      <c r="L2" s="2" t="s">
        <v>35</v>
      </c>
      <c r="M2" s="2" t="s">
        <v>42</v>
      </c>
      <c r="N2" s="2" t="s">
        <v>43</v>
      </c>
      <c r="O2" s="2" t="s">
        <v>44</v>
      </c>
      <c r="P2" s="2" t="s">
        <v>45</v>
      </c>
    </row>
    <row r="3" spans="2:16" x14ac:dyDescent="0.25">
      <c r="B3" s="3" t="s">
        <v>4</v>
      </c>
      <c r="C3" s="4">
        <v>72.5</v>
      </c>
      <c r="D3" s="5" t="str">
        <f>INDEX(G$3:H$9,MATCH(C3,G$3:G$9,1),2)</f>
        <v>C</v>
      </c>
      <c r="G3" s="5">
        <v>0</v>
      </c>
      <c r="H3" s="5" t="s">
        <v>5</v>
      </c>
      <c r="L3" s="6" t="s">
        <v>36</v>
      </c>
      <c r="M3" s="3">
        <v>320</v>
      </c>
      <c r="N3" s="3">
        <v>195</v>
      </c>
      <c r="O3" s="3">
        <v>150</v>
      </c>
      <c r="P3" s="6">
        <f>SUM(M3:O3)</f>
        <v>665</v>
      </c>
    </row>
    <row r="4" spans="2:16" x14ac:dyDescent="0.25">
      <c r="B4" s="3" t="s">
        <v>6</v>
      </c>
      <c r="C4" s="4">
        <v>62.75</v>
      </c>
      <c r="D4" s="5" t="str">
        <f t="shared" ref="D4:D12" si="0">INDEX(G$3:H$9,MATCH(C4,G$3:G$9,1),2)</f>
        <v>D</v>
      </c>
      <c r="G4" s="5">
        <v>50</v>
      </c>
      <c r="H4" s="5" t="s">
        <v>7</v>
      </c>
      <c r="L4" s="6" t="s">
        <v>37</v>
      </c>
      <c r="M4" s="3">
        <v>240</v>
      </c>
      <c r="N4" s="3">
        <v>280</v>
      </c>
      <c r="O4" s="3">
        <v>305</v>
      </c>
      <c r="P4" s="6">
        <f t="shared" ref="P4:P8" si="1">SUM(M4:O4)</f>
        <v>825</v>
      </c>
    </row>
    <row r="5" spans="2:16" x14ac:dyDescent="0.25">
      <c r="B5" s="3" t="s">
        <v>8</v>
      </c>
      <c r="C5" s="4">
        <v>81.25</v>
      </c>
      <c r="D5" s="5" t="str">
        <f t="shared" si="0"/>
        <v>B</v>
      </c>
      <c r="G5" s="5">
        <v>60</v>
      </c>
      <c r="H5" s="5" t="s">
        <v>9</v>
      </c>
      <c r="L5" s="6" t="s">
        <v>38</v>
      </c>
      <c r="M5" s="3">
        <v>225</v>
      </c>
      <c r="N5" s="3">
        <v>295</v>
      </c>
      <c r="O5" s="3">
        <v>330</v>
      </c>
      <c r="P5" s="6">
        <f t="shared" si="1"/>
        <v>850</v>
      </c>
    </row>
    <row r="6" spans="2:16" x14ac:dyDescent="0.25">
      <c r="B6" s="3" t="s">
        <v>10</v>
      </c>
      <c r="C6" s="4">
        <v>69.25</v>
      </c>
      <c r="D6" s="5" t="str">
        <f t="shared" si="0"/>
        <v>D</v>
      </c>
      <c r="G6" s="5">
        <v>70</v>
      </c>
      <c r="H6" s="5" t="s">
        <v>11</v>
      </c>
      <c r="L6" s="6" t="s">
        <v>39</v>
      </c>
      <c r="M6" s="3">
        <v>355</v>
      </c>
      <c r="N6" s="3">
        <v>190</v>
      </c>
      <c r="O6" s="3">
        <v>345</v>
      </c>
      <c r="P6" s="6">
        <f t="shared" si="1"/>
        <v>890</v>
      </c>
    </row>
    <row r="7" spans="2:16" x14ac:dyDescent="0.25">
      <c r="B7" s="3" t="s">
        <v>12</v>
      </c>
      <c r="C7" s="4">
        <v>68</v>
      </c>
      <c r="D7" s="5" t="str">
        <f t="shared" si="0"/>
        <v>D</v>
      </c>
      <c r="G7" s="5">
        <v>80</v>
      </c>
      <c r="H7" s="5" t="s">
        <v>13</v>
      </c>
      <c r="L7" s="6" t="s">
        <v>40</v>
      </c>
      <c r="M7" s="3">
        <v>185</v>
      </c>
      <c r="N7" s="3">
        <v>235</v>
      </c>
      <c r="O7" s="3">
        <v>290</v>
      </c>
      <c r="P7" s="6">
        <f t="shared" si="1"/>
        <v>710</v>
      </c>
    </row>
    <row r="8" spans="2:16" x14ac:dyDescent="0.25">
      <c r="B8" s="3" t="s">
        <v>14</v>
      </c>
      <c r="C8" s="4">
        <v>69.75</v>
      </c>
      <c r="D8" s="5" t="str">
        <f t="shared" si="0"/>
        <v>D</v>
      </c>
      <c r="G8" s="5">
        <v>90</v>
      </c>
      <c r="H8" s="5" t="s">
        <v>15</v>
      </c>
      <c r="L8" s="6" t="s">
        <v>41</v>
      </c>
      <c r="M8" s="6">
        <f>SUM(M3:M7)</f>
        <v>1325</v>
      </c>
      <c r="N8" s="6">
        <f t="shared" ref="N8:O8" si="2">SUM(N3:N7)</f>
        <v>1195</v>
      </c>
      <c r="O8" s="6">
        <f t="shared" si="2"/>
        <v>1420</v>
      </c>
      <c r="P8" s="6">
        <f t="shared" si="1"/>
        <v>3940</v>
      </c>
    </row>
    <row r="9" spans="2:16" x14ac:dyDescent="0.25">
      <c r="B9" s="3" t="s">
        <v>16</v>
      </c>
      <c r="C9" s="4">
        <v>59.5</v>
      </c>
      <c r="D9" s="5" t="str">
        <f t="shared" si="0"/>
        <v>E</v>
      </c>
      <c r="G9" s="5">
        <v>100</v>
      </c>
      <c r="H9" s="5" t="s">
        <v>17</v>
      </c>
    </row>
    <row r="10" spans="2:16" x14ac:dyDescent="0.25">
      <c r="B10" s="3" t="s">
        <v>18</v>
      </c>
      <c r="C10" s="4">
        <v>62.5</v>
      </c>
      <c r="D10" s="5" t="str">
        <f t="shared" si="0"/>
        <v>D</v>
      </c>
    </row>
    <row r="11" spans="2:16" x14ac:dyDescent="0.25">
      <c r="B11" s="3" t="s">
        <v>19</v>
      </c>
      <c r="C11" s="4">
        <v>82.75</v>
      </c>
      <c r="D11" s="5" t="str">
        <f t="shared" si="0"/>
        <v>B</v>
      </c>
    </row>
    <row r="12" spans="2:16" x14ac:dyDescent="0.25">
      <c r="B12" s="3" t="s">
        <v>20</v>
      </c>
      <c r="C12" s="4">
        <v>49.5</v>
      </c>
      <c r="D12" s="5" t="str">
        <f t="shared" si="0"/>
        <v>F</v>
      </c>
    </row>
    <row r="15" spans="2:16" x14ac:dyDescent="0.25">
      <c r="B15" t="s">
        <v>48</v>
      </c>
      <c r="C15" t="s">
        <v>49</v>
      </c>
      <c r="E15" t="s">
        <v>50</v>
      </c>
      <c r="I15" t="s">
        <v>51</v>
      </c>
    </row>
    <row r="16" spans="2:16" x14ac:dyDescent="0.25">
      <c r="B16">
        <v>82</v>
      </c>
      <c r="C16">
        <f>MATCH(B16,G3:G9,1)</f>
        <v>5</v>
      </c>
      <c r="H16">
        <v>4</v>
      </c>
      <c r="I16">
        <f>INDEX(L2:P8,H16,H17)</f>
        <v>850</v>
      </c>
    </row>
    <row r="17" spans="2:8" x14ac:dyDescent="0.25">
      <c r="B17" t="s">
        <v>43</v>
      </c>
      <c r="C17">
        <f>MATCH(B17,L2:P2,0)</f>
        <v>3</v>
      </c>
      <c r="H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4A79-E31A-4A8C-AF53-F366BAD98165}">
  <dimension ref="B2:P17"/>
  <sheetViews>
    <sheetView topLeftCell="F1" zoomScale="90" zoomScaleNormal="90" workbookViewId="0">
      <selection activeCell="K18" sqref="K18"/>
    </sheetView>
  </sheetViews>
  <sheetFormatPr defaultRowHeight="15" x14ac:dyDescent="0.25"/>
  <cols>
    <col min="2" max="2" width="14" bestFit="1" customWidth="1"/>
    <col min="3" max="3" width="13.7109375" bestFit="1" customWidth="1"/>
    <col min="16" max="16" width="12" bestFit="1" customWidth="1"/>
  </cols>
  <sheetData>
    <row r="2" spans="2:16" x14ac:dyDescent="0.25">
      <c r="B2" s="1" t="s">
        <v>0</v>
      </c>
      <c r="C2" s="1" t="s">
        <v>1</v>
      </c>
      <c r="D2" s="1" t="s">
        <v>2</v>
      </c>
      <c r="G2" s="2" t="s">
        <v>3</v>
      </c>
      <c r="H2" s="2" t="s">
        <v>2</v>
      </c>
      <c r="L2" s="2" t="s">
        <v>35</v>
      </c>
      <c r="M2" s="2" t="s">
        <v>42</v>
      </c>
      <c r="N2" s="2" t="s">
        <v>43</v>
      </c>
      <c r="O2" s="2" t="s">
        <v>44</v>
      </c>
      <c r="P2" s="2" t="s">
        <v>45</v>
      </c>
    </row>
    <row r="3" spans="2:16" x14ac:dyDescent="0.25">
      <c r="B3" s="3" t="s">
        <v>4</v>
      </c>
      <c r="C3" s="4">
        <v>72.5</v>
      </c>
      <c r="D3" s="5" t="str">
        <f>INDEX(G$3:H$9,MATCH(C3,G$3:G$9,1),2)</f>
        <v>C</v>
      </c>
      <c r="G3" s="5">
        <v>0</v>
      </c>
      <c r="H3" s="5" t="s">
        <v>5</v>
      </c>
      <c r="L3" s="6" t="s">
        <v>36</v>
      </c>
      <c r="M3" s="3">
        <v>320</v>
      </c>
      <c r="N3" s="3">
        <v>195</v>
      </c>
      <c r="O3" s="3">
        <v>150</v>
      </c>
      <c r="P3" s="6">
        <f>SUM(M3:O3)</f>
        <v>665</v>
      </c>
    </row>
    <row r="4" spans="2:16" x14ac:dyDescent="0.25">
      <c r="B4" s="3" t="s">
        <v>6</v>
      </c>
      <c r="C4" s="4">
        <v>62.75</v>
      </c>
      <c r="D4" s="5" t="str">
        <f t="shared" ref="D4:D12" si="0">INDEX(G$3:H$9,MATCH(C4,G$3:G$9,1),2)</f>
        <v>D</v>
      </c>
      <c r="G4" s="5">
        <v>50</v>
      </c>
      <c r="H4" s="5" t="s">
        <v>7</v>
      </c>
      <c r="L4" s="6" t="s">
        <v>37</v>
      </c>
      <c r="M4" s="3">
        <v>240</v>
      </c>
      <c r="N4" s="3">
        <v>280</v>
      </c>
      <c r="O4" s="3">
        <v>305</v>
      </c>
      <c r="P4" s="6">
        <f t="shared" ref="P4:P8" si="1">SUM(M4:O4)</f>
        <v>825</v>
      </c>
    </row>
    <row r="5" spans="2:16" x14ac:dyDescent="0.25">
      <c r="B5" s="3" t="s">
        <v>8</v>
      </c>
      <c r="C5" s="4">
        <v>81.25</v>
      </c>
      <c r="D5" s="5" t="str">
        <f t="shared" si="0"/>
        <v>B</v>
      </c>
      <c r="G5" s="5">
        <v>60</v>
      </c>
      <c r="H5" s="5" t="s">
        <v>9</v>
      </c>
      <c r="L5" s="6" t="s">
        <v>38</v>
      </c>
      <c r="M5" s="3">
        <v>225</v>
      </c>
      <c r="N5" s="3">
        <v>295</v>
      </c>
      <c r="O5" s="3">
        <v>330</v>
      </c>
      <c r="P5" s="6">
        <f t="shared" si="1"/>
        <v>850</v>
      </c>
    </row>
    <row r="6" spans="2:16" x14ac:dyDescent="0.25">
      <c r="B6" s="3" t="s">
        <v>10</v>
      </c>
      <c r="C6" s="4">
        <v>69.25</v>
      </c>
      <c r="D6" s="5" t="str">
        <f t="shared" si="0"/>
        <v>D</v>
      </c>
      <c r="G6" s="5">
        <v>70</v>
      </c>
      <c r="H6" s="5" t="s">
        <v>11</v>
      </c>
      <c r="L6" s="6" t="s">
        <v>39</v>
      </c>
      <c r="M6" s="3">
        <v>355</v>
      </c>
      <c r="N6" s="3">
        <v>190</v>
      </c>
      <c r="O6" s="3">
        <v>345</v>
      </c>
      <c r="P6" s="6">
        <f t="shared" si="1"/>
        <v>890</v>
      </c>
    </row>
    <row r="7" spans="2:16" x14ac:dyDescent="0.25">
      <c r="B7" s="3" t="s">
        <v>12</v>
      </c>
      <c r="C7" s="4">
        <v>68</v>
      </c>
      <c r="D7" s="5" t="str">
        <f t="shared" si="0"/>
        <v>D</v>
      </c>
      <c r="G7" s="5">
        <v>80</v>
      </c>
      <c r="H7" s="5" t="s">
        <v>13</v>
      </c>
      <c r="L7" s="6" t="s">
        <v>40</v>
      </c>
      <c r="M7" s="3">
        <v>185</v>
      </c>
      <c r="N7" s="3">
        <v>235</v>
      </c>
      <c r="O7" s="3">
        <v>290</v>
      </c>
      <c r="P7" s="6">
        <f t="shared" si="1"/>
        <v>710</v>
      </c>
    </row>
    <row r="8" spans="2:16" x14ac:dyDescent="0.25">
      <c r="B8" s="3" t="s">
        <v>14</v>
      </c>
      <c r="C8" s="4">
        <v>69.75</v>
      </c>
      <c r="D8" s="5" t="str">
        <f t="shared" si="0"/>
        <v>D</v>
      </c>
      <c r="G8" s="5">
        <v>90</v>
      </c>
      <c r="H8" s="5" t="s">
        <v>15</v>
      </c>
      <c r="L8" s="6" t="s">
        <v>41</v>
      </c>
      <c r="M8" s="6">
        <f>SUM(M3:M7)</f>
        <v>1325</v>
      </c>
      <c r="N8" s="6">
        <f t="shared" ref="N8:O8" si="2">SUM(N3:N7)</f>
        <v>1195</v>
      </c>
      <c r="O8" s="6">
        <f t="shared" si="2"/>
        <v>1420</v>
      </c>
      <c r="P8" s="6">
        <f t="shared" si="1"/>
        <v>3940</v>
      </c>
    </row>
    <row r="9" spans="2:16" x14ac:dyDescent="0.25">
      <c r="B9" s="3" t="s">
        <v>16</v>
      </c>
      <c r="C9" s="4">
        <v>59.5</v>
      </c>
      <c r="D9" s="5" t="str">
        <f t="shared" si="0"/>
        <v>E</v>
      </c>
      <c r="G9" s="5">
        <v>100</v>
      </c>
      <c r="H9" s="5" t="s">
        <v>17</v>
      </c>
    </row>
    <row r="10" spans="2:16" x14ac:dyDescent="0.25">
      <c r="B10" s="3" t="s">
        <v>18</v>
      </c>
      <c r="C10" s="4">
        <v>62.5</v>
      </c>
      <c r="D10" s="5" t="str">
        <f t="shared" si="0"/>
        <v>D</v>
      </c>
    </row>
    <row r="11" spans="2:16" x14ac:dyDescent="0.25">
      <c r="B11" s="3" t="s">
        <v>19</v>
      </c>
      <c r="C11" s="4">
        <v>82.75</v>
      </c>
      <c r="D11" s="5" t="str">
        <f t="shared" si="0"/>
        <v>B</v>
      </c>
    </row>
    <row r="12" spans="2:16" x14ac:dyDescent="0.25">
      <c r="B12" s="3" t="s">
        <v>20</v>
      </c>
      <c r="C12" s="4">
        <v>49.5</v>
      </c>
      <c r="D12" s="5" t="str">
        <f t="shared" si="0"/>
        <v>F</v>
      </c>
      <c r="L12" s="7" t="s">
        <v>40</v>
      </c>
      <c r="M12">
        <f>MATCH(L12,L2:L8,0)</f>
        <v>6</v>
      </c>
    </row>
    <row r="13" spans="2:16" x14ac:dyDescent="0.25">
      <c r="L13" s="7" t="s">
        <v>44</v>
      </c>
      <c r="M13">
        <f>MATCH(L13,L2:P2,0)</f>
        <v>4</v>
      </c>
    </row>
    <row r="14" spans="2:16" x14ac:dyDescent="0.25">
      <c r="M14">
        <f>INDEX(L2:P8,MATCH(L12,L2:L8,0),MATCH(L13,L2:P2,0))</f>
        <v>290</v>
      </c>
    </row>
    <row r="15" spans="2:16" x14ac:dyDescent="0.25">
      <c r="B15" t="s">
        <v>48</v>
      </c>
      <c r="C15" t="s">
        <v>49</v>
      </c>
      <c r="E15" t="s">
        <v>50</v>
      </c>
    </row>
    <row r="16" spans="2:16" x14ac:dyDescent="0.25">
      <c r="B16">
        <v>82</v>
      </c>
      <c r="C16">
        <f>MATCH(B16,G3:G9,1)</f>
        <v>5</v>
      </c>
      <c r="L16">
        <v>1300</v>
      </c>
      <c r="M16" t="str">
        <f>INDEX(L2:P8,1,MATCH(L16,L8:P8,1))</f>
        <v>FL</v>
      </c>
    </row>
    <row r="17" spans="2:3" x14ac:dyDescent="0.25">
      <c r="B17" t="s">
        <v>43</v>
      </c>
      <c r="C17">
        <f>MATCH(B17,L2:P2,0)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C34B-CE6A-43D4-8CBD-00FC03DD803F}">
  <dimension ref="B2:H16"/>
  <sheetViews>
    <sheetView topLeftCell="D1" workbookViewId="0">
      <selection activeCell="L10" sqref="L10"/>
    </sheetView>
  </sheetViews>
  <sheetFormatPr defaultRowHeight="15" x14ac:dyDescent="0.25"/>
  <cols>
    <col min="3" max="3" width="13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G2" s="2" t="s">
        <v>3</v>
      </c>
      <c r="H2" s="2" t="s">
        <v>2</v>
      </c>
    </row>
    <row r="3" spans="2:8" x14ac:dyDescent="0.25">
      <c r="B3" s="3" t="s">
        <v>4</v>
      </c>
      <c r="C3" s="4">
        <v>72.5</v>
      </c>
      <c r="D3" s="5" t="e">
        <f ca="1">XLOOKUP(C3,G$3:G$9,H$3:H$9,"Out of Range",-1,2)</f>
        <v>#NAME?</v>
      </c>
      <c r="G3" s="5">
        <v>0</v>
      </c>
      <c r="H3" s="5" t="s">
        <v>5</v>
      </c>
    </row>
    <row r="4" spans="2:8" x14ac:dyDescent="0.25">
      <c r="B4" s="3" t="s">
        <v>6</v>
      </c>
      <c r="C4" s="4">
        <v>62.75</v>
      </c>
      <c r="D4" s="5" t="e">
        <f t="shared" ref="D4:D12" ca="1" si="0">XLOOKUP(C4,G$3:G$9,H$3:H$9,"Out of Range",-1,2)</f>
        <v>#NAME?</v>
      </c>
      <c r="G4" s="5">
        <v>50</v>
      </c>
      <c r="H4" s="5" t="s">
        <v>7</v>
      </c>
    </row>
    <row r="5" spans="2:8" x14ac:dyDescent="0.25">
      <c r="B5" s="3" t="s">
        <v>8</v>
      </c>
      <c r="C5" s="4">
        <v>81.25</v>
      </c>
      <c r="D5" s="5" t="e">
        <f t="shared" ca="1" si="0"/>
        <v>#NAME?</v>
      </c>
      <c r="G5" s="5">
        <v>60</v>
      </c>
      <c r="H5" s="5" t="s">
        <v>9</v>
      </c>
    </row>
    <row r="6" spans="2:8" x14ac:dyDescent="0.25">
      <c r="B6" s="3" t="s">
        <v>10</v>
      </c>
      <c r="C6" s="4">
        <v>69.25</v>
      </c>
      <c r="D6" s="5" t="e">
        <f t="shared" ca="1" si="0"/>
        <v>#NAME?</v>
      </c>
      <c r="G6" s="5">
        <v>70</v>
      </c>
      <c r="H6" s="5" t="s">
        <v>11</v>
      </c>
    </row>
    <row r="7" spans="2:8" x14ac:dyDescent="0.25">
      <c r="B7" s="3" t="s">
        <v>12</v>
      </c>
      <c r="C7" s="4">
        <v>68</v>
      </c>
      <c r="D7" s="5" t="e">
        <f t="shared" ca="1" si="0"/>
        <v>#NAME?</v>
      </c>
      <c r="G7" s="5">
        <v>80</v>
      </c>
      <c r="H7" s="5" t="s">
        <v>13</v>
      </c>
    </row>
    <row r="8" spans="2:8" x14ac:dyDescent="0.25">
      <c r="B8" s="3" t="s">
        <v>14</v>
      </c>
      <c r="C8" s="4">
        <v>69.75</v>
      </c>
      <c r="D8" s="5" t="e">
        <f t="shared" ca="1" si="0"/>
        <v>#NAME?</v>
      </c>
      <c r="G8" s="5">
        <v>90</v>
      </c>
      <c r="H8" s="5" t="s">
        <v>15</v>
      </c>
    </row>
    <row r="9" spans="2:8" x14ac:dyDescent="0.25">
      <c r="B9" s="3" t="s">
        <v>16</v>
      </c>
      <c r="C9" s="4">
        <v>59.5</v>
      </c>
      <c r="D9" s="5" t="e">
        <f t="shared" ca="1" si="0"/>
        <v>#NAME?</v>
      </c>
      <c r="G9" s="5">
        <v>100</v>
      </c>
      <c r="H9" s="5" t="s">
        <v>17</v>
      </c>
    </row>
    <row r="10" spans="2:8" x14ac:dyDescent="0.25">
      <c r="B10" s="3" t="s">
        <v>18</v>
      </c>
      <c r="C10" s="4">
        <v>62.5</v>
      </c>
      <c r="D10" s="5" t="e">
        <f t="shared" ca="1" si="0"/>
        <v>#NAME?</v>
      </c>
    </row>
    <row r="11" spans="2:8" x14ac:dyDescent="0.25">
      <c r="B11" s="3" t="s">
        <v>19</v>
      </c>
      <c r="C11" s="4">
        <v>82.75</v>
      </c>
      <c r="D11" s="5" t="e">
        <f t="shared" ca="1" si="0"/>
        <v>#NAME?</v>
      </c>
    </row>
    <row r="12" spans="2:8" ht="18.75" x14ac:dyDescent="0.3">
      <c r="B12" s="3" t="s">
        <v>20</v>
      </c>
      <c r="C12" s="4">
        <v>49.5</v>
      </c>
      <c r="D12" s="5" t="e">
        <f t="shared" ca="1" si="0"/>
        <v>#NAME?</v>
      </c>
      <c r="F12" s="9" t="s">
        <v>54</v>
      </c>
    </row>
    <row r="15" spans="2:8" ht="18.75" x14ac:dyDescent="0.3">
      <c r="B15" t="s">
        <v>52</v>
      </c>
      <c r="C15" s="10" t="s">
        <v>55</v>
      </c>
      <c r="D15" t="s">
        <v>56</v>
      </c>
      <c r="F15" s="9"/>
      <c r="G15" s="9"/>
      <c r="H15" s="9"/>
    </row>
    <row r="16" spans="2:8" x14ac:dyDescent="0.25">
      <c r="B16" t="s">
        <v>53</v>
      </c>
      <c r="C16" s="10" t="s">
        <v>55</v>
      </c>
      <c r="D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INDEX&amp;MATCH_1</vt:lpstr>
      <vt:lpstr>INDEX&amp;MATCH_2</vt:lpstr>
      <vt:lpstr>XLOOKUP&amp;XMATCH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2023-11-05T06:53:32Z</dcterms:modified>
</cp:coreProperties>
</file>