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esktop\VM Shared Folder\New folder\"/>
    </mc:Choice>
  </mc:AlternateContent>
  <bookViews>
    <workbookView xWindow="120" yWindow="36" windowWidth="17172" windowHeight="9468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J20" i="2" l="1"/>
  <c r="J38" i="2"/>
  <c r="J39" i="2"/>
  <c r="J57" i="2"/>
  <c r="J58" i="2"/>
  <c r="J21" i="2"/>
  <c r="J40" i="2"/>
  <c r="J59" i="2"/>
  <c r="J22" i="2"/>
  <c r="J41" i="2"/>
  <c r="J60" i="2"/>
  <c r="J23" i="2"/>
  <c r="J42" i="2"/>
  <c r="J61" i="2"/>
  <c r="J24" i="2"/>
  <c r="J43" i="2"/>
  <c r="J62" i="2"/>
  <c r="J25" i="2"/>
  <c r="J44" i="2"/>
  <c r="J63" i="2"/>
  <c r="J26" i="2"/>
  <c r="J45" i="2"/>
  <c r="J64" i="2"/>
  <c r="J27" i="2"/>
  <c r="J28" i="2"/>
  <c r="J46" i="2"/>
  <c r="J47" i="2"/>
  <c r="J65" i="2"/>
  <c r="J66" i="2"/>
  <c r="J29" i="2"/>
  <c r="J48" i="2"/>
  <c r="J67" i="2"/>
  <c r="J30" i="2"/>
  <c r="J49" i="2"/>
  <c r="J68" i="2"/>
  <c r="J31" i="2"/>
  <c r="J50" i="2"/>
  <c r="J69" i="2"/>
  <c r="J32" i="2"/>
  <c r="J51" i="2"/>
  <c r="J70" i="2"/>
  <c r="J33" i="2"/>
  <c r="J52" i="2"/>
  <c r="J71" i="2"/>
  <c r="J34" i="2"/>
  <c r="J53" i="2"/>
  <c r="J72" i="2"/>
  <c r="J35" i="2"/>
  <c r="J54" i="2"/>
  <c r="J73" i="2"/>
  <c r="J36" i="2"/>
  <c r="J55" i="2"/>
  <c r="J74" i="2"/>
  <c r="J37" i="2"/>
  <c r="J56" i="2"/>
  <c r="J75" i="2"/>
  <c r="J19" i="2"/>
  <c r="C82" i="2"/>
  <c r="D82" i="2"/>
  <c r="E82" i="2"/>
  <c r="F82" i="2"/>
  <c r="G82" i="2"/>
  <c r="H82" i="2"/>
  <c r="I82" i="2"/>
  <c r="C81" i="2"/>
  <c r="D81" i="2"/>
  <c r="E81" i="2"/>
  <c r="F81" i="2"/>
  <c r="G81" i="2"/>
  <c r="H81" i="2"/>
  <c r="I81" i="2"/>
  <c r="C80" i="2"/>
  <c r="D80" i="2"/>
  <c r="E80" i="2"/>
  <c r="F80" i="2"/>
  <c r="G80" i="2"/>
  <c r="H80" i="2"/>
  <c r="I80" i="2"/>
  <c r="C79" i="2"/>
  <c r="D79" i="2"/>
  <c r="E79" i="2"/>
  <c r="F79" i="2"/>
  <c r="G79" i="2"/>
  <c r="H79" i="2"/>
  <c r="I79" i="2"/>
  <c r="C78" i="2"/>
  <c r="D78" i="2"/>
  <c r="E78" i="2"/>
  <c r="F78" i="2"/>
  <c r="G78" i="2"/>
  <c r="H78" i="2"/>
  <c r="I78" i="2"/>
  <c r="C77" i="2"/>
  <c r="D77" i="2"/>
  <c r="E77" i="2"/>
  <c r="F77" i="2"/>
  <c r="G77" i="2"/>
  <c r="H77" i="2"/>
  <c r="I77" i="2"/>
  <c r="B82" i="2"/>
  <c r="B81" i="2"/>
  <c r="B80" i="2"/>
  <c r="B79" i="2"/>
  <c r="B78" i="2"/>
  <c r="B77" i="2"/>
</calcChain>
</file>

<file path=xl/sharedStrings.xml><?xml version="1.0" encoding="utf-8"?>
<sst xmlns="http://schemas.openxmlformats.org/spreadsheetml/2006/main" count="98" uniqueCount="88">
  <si>
    <t>New Project (analysis done Today 06:02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</si>
  <si>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</si>
  <si>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</si>
  <si>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</si>
  <si>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</si>
  <si>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</si>
  <si>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</si>
  <si>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</si>
  <si>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</si>
  <si>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</si>
  <si>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</si>
  <si>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</si>
  <si>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</si>
  <si>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</si>
  <si>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</si>
  <si>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</si>
  <si>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</si>
  <si>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</si>
  <si>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</si>
  <si>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</si>
  <si>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</si>
  <si>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</si>
  <si>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</si>
  <si>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angelix-gzip-884ef-buggy</t>
  </si>
  <si>
    <t>angelix-gzip-884ef-buggy-1</t>
  </si>
  <si>
    <t>angelix-gzip-884ef-fixed</t>
  </si>
  <si>
    <t>angelix-gzip-884ef-fixed-1</t>
  </si>
  <si>
    <t>angelix-gzip-884ef-repaired</t>
  </si>
  <si>
    <t>angelix-gzip-884ef-repaired-1</t>
  </si>
  <si>
    <t>angelix-libtiff-2e42d-buggy</t>
  </si>
  <si>
    <t>angelix-libtiff-2e42d-fixed</t>
  </si>
  <si>
    <t>angelix-libtiff-2e42d-repaired</t>
  </si>
  <si>
    <t>angelix-libtiff-3edb9-buggy</t>
  </si>
  <si>
    <t>angelix-libtiff-3edb9-fixed</t>
  </si>
  <si>
    <t>angelix-libtiff-3edb9-repaired</t>
  </si>
  <si>
    <t>angelix-libtiff-865f7-buggy</t>
  </si>
  <si>
    <t>angelix-libtiff-865f7-fixed</t>
  </si>
  <si>
    <t>angelix-libtiff-865f7-repaired</t>
  </si>
  <si>
    <t>angelix-php-2adf5-buggy</t>
  </si>
  <si>
    <t>angelix-php-2adf5-fixed</t>
  </si>
  <si>
    <t>angelix-php-2adf5-repaired</t>
  </si>
  <si>
    <t>prophet-gzip-f17cb-buggy</t>
  </si>
  <si>
    <t>prophet-gzip-f17cb-fixed</t>
  </si>
  <si>
    <t>prophet-gzip-f17cb-repaired</t>
  </si>
  <si>
    <t>prophet-libtiff-2e42d-buggy</t>
  </si>
  <si>
    <t>prophet-libtiff-2e42d-fixed</t>
  </si>
  <si>
    <t>prophet-libtiff-2e42d-repaired</t>
  </si>
  <si>
    <t>prophet-libtiff-865f7-buggy</t>
  </si>
  <si>
    <t>prophet-libtiff-865f7-buggy-1</t>
  </si>
  <si>
    <t>prophet-libtiff-865f7-fixed</t>
  </si>
  <si>
    <t>prophet-libtiff-865f7-fixed-1</t>
  </si>
  <si>
    <t>prophet-libtiff-865f7-repaired</t>
  </si>
  <si>
    <t>prophet-libtiff-865f7-repaired-1</t>
  </si>
  <si>
    <t>prophet-lighttpd-2662-buggy</t>
  </si>
  <si>
    <t>prophet-lighttpd-2662-fixed</t>
  </si>
  <si>
    <t>prophet-lighttpd-2662-repaired</t>
  </si>
  <si>
    <t>prophet-php-3acdc-buggy</t>
  </si>
  <si>
    <t>prophet-php-3acdc-fixed</t>
  </si>
  <si>
    <t>prophet-php-3acdc-repaired</t>
  </si>
  <si>
    <t>prophet-php-821d7-buggy</t>
  </si>
  <si>
    <t>prophet-php-821d7-fixed</t>
  </si>
  <si>
    <t>prophet-php-821d7-repaired</t>
  </si>
  <si>
    <t>prophet-php-b8496-buggy</t>
  </si>
  <si>
    <t>prophet-php-b8496-fixed</t>
  </si>
  <si>
    <t>prophet-php-b8496-repaired</t>
  </si>
  <si>
    <t>prophet-php-d3b20-buggy</t>
  </si>
  <si>
    <t>prophet-php-d3b20-fixed</t>
  </si>
  <si>
    <t>prophet-php-d3b20-repaired</t>
  </si>
  <si>
    <t>prophet-php-d4ae4-buggy</t>
  </si>
  <si>
    <t>prophet-php-d4ae4-fixed</t>
  </si>
  <si>
    <t>prophet-php-d4ae4-repaired</t>
  </si>
  <si>
    <t>prophet-php-daecb-buggy</t>
  </si>
  <si>
    <t>prophet-php-daecb-fixed</t>
  </si>
  <si>
    <t>prophet-php-daecb-repaired</t>
  </si>
  <si>
    <t>prophet-php-f330c-buggy</t>
  </si>
  <si>
    <t>prophet-php-f330c-fixed</t>
  </si>
  <si>
    <t>prophet-php-f330c-repaired</t>
  </si>
  <si>
    <t>prophet-python-69935-buggy</t>
  </si>
  <si>
    <t>prophet-python-69935-fixed</t>
  </si>
  <si>
    <t>prophet-python-69935-repaired</t>
  </si>
  <si>
    <t>Sum:</t>
  </si>
  <si>
    <t>Average:</t>
  </si>
  <si>
    <t>Minimum:</t>
  </si>
  <si>
    <t>Maximum:</t>
  </si>
  <si>
    <t>Standard deviation:</t>
  </si>
  <si>
    <t>Variance:</t>
  </si>
  <si>
    <t>Version</t>
  </si>
  <si>
    <t>57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</si>
</sst>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" fontId="24" fillId="39" borderId="10" xfId="0" applyNumberFormat="1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6" borderId="12" xfId="0" applyFont="1" applyFill="1" applyBorder="1" applyAlignment="1">
      <alignment horizontal="left" wrapText="1"/>
    </xf>
    <xf numFmtId="0" fontId="24" fillId="36" borderId="12" xfId="0" applyFont="1" applyFill="1" applyBorder="1" applyAlignment="1">
      <alignment horizontal="right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showGridLines="0" tabSelected="1" topLeftCell="A18" zoomScale="55" zoomScaleNormal="55" workbookViewId="0">
      <selection activeCell="A19" sqref="A19:A37"/>
    </sheetView>
  </sheetViews>
  <sheetFormatPr defaultColWidth="9.109375" defaultRowHeight="14.4" x14ac:dyDescent="0.35"/>
  <cols>
    <col min="1" max="1" width="29.66406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16.77734375" style="1" customWidth="1"/>
    <col min="11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8" spans="1:10" s="13" customFormat="1" ht="28.8" x14ac:dyDescent="0.3">
      <c r="A18" s="12" t="s">
        <v>87</v>
      </c>
      <c r="B18" s="12" t="s">
        <v>15</v>
      </c>
      <c r="C18" s="12" t="s">
        <v>16</v>
      </c>
      <c r="D18" s="12" t="s">
        <v>17</v>
      </c>
      <c r="E18" s="12" t="s">
        <v>18</v>
      </c>
      <c r="F18" s="12" t="s">
        <v>19</v>
      </c>
      <c r="G18" s="12" t="s">
        <v>20</v>
      </c>
      <c r="H18" s="12" t="s">
        <v>21</v>
      </c>
      <c r="I18" s="12" t="s">
        <v>22</v>
      </c>
      <c r="J18" s="12" t="s">
        <v>86</v>
      </c>
    </row>
    <row r="19" spans="1:10" x14ac:dyDescent="0.35">
      <c r="A19" s="5" t="s">
        <v>23</v>
      </c>
      <c r="B19" s="6">
        <v>18.57</v>
      </c>
      <c r="C19" s="6">
        <v>57.57</v>
      </c>
      <c r="D19" s="6">
        <v>55</v>
      </c>
      <c r="E19" s="6">
        <v>6</v>
      </c>
      <c r="F19" s="6">
        <v>0.86</v>
      </c>
      <c r="G19" s="6">
        <v>1.1399999999999999</v>
      </c>
      <c r="H19" s="6">
        <v>1.1399999999999999</v>
      </c>
      <c r="I19" s="6">
        <v>0.28999999999999998</v>
      </c>
      <c r="J19" s="16" t="str">
        <f t="shared" ref="J19:J30" si="0">IF(NOT(ISERR(SEARCH("*-buggy",$A19))), "Buggy", IF(NOT(ISERR(SEARCH("*-fixed",$A19))), "Fixed", IF(NOT(ISERR(SEARCH("*-repaired",$A19))), "Repaired", "")))</f>
        <v>Buggy</v>
      </c>
    </row>
    <row r="20" spans="1:10" x14ac:dyDescent="0.35">
      <c r="A20" s="7" t="s">
        <v>24</v>
      </c>
      <c r="B20" s="8">
        <v>18.57</v>
      </c>
      <c r="C20" s="8">
        <v>57.57</v>
      </c>
      <c r="D20" s="8">
        <v>55</v>
      </c>
      <c r="E20" s="8">
        <v>6</v>
      </c>
      <c r="F20" s="8">
        <v>0.86</v>
      </c>
      <c r="G20" s="8">
        <v>1.1399999999999999</v>
      </c>
      <c r="H20" s="8">
        <v>1.1399999999999999</v>
      </c>
      <c r="I20" s="8">
        <v>0.28999999999999998</v>
      </c>
      <c r="J20" s="16" t="str">
        <f t="shared" si="0"/>
        <v>Buggy</v>
      </c>
    </row>
    <row r="21" spans="1:10" x14ac:dyDescent="0.35">
      <c r="A21" s="5" t="s">
        <v>29</v>
      </c>
      <c r="B21" s="6">
        <v>15.22</v>
      </c>
      <c r="C21" s="6">
        <v>7.02</v>
      </c>
      <c r="D21" s="6">
        <v>116</v>
      </c>
      <c r="E21" s="6">
        <v>98</v>
      </c>
      <c r="F21" s="6">
        <v>4.37</v>
      </c>
      <c r="G21" s="6">
        <v>5.26</v>
      </c>
      <c r="H21" s="6">
        <v>0.89</v>
      </c>
      <c r="I21" s="6">
        <v>0.28999999999999998</v>
      </c>
      <c r="J21" s="16" t="str">
        <f t="shared" si="0"/>
        <v>Buggy</v>
      </c>
    </row>
    <row r="22" spans="1:10" x14ac:dyDescent="0.35">
      <c r="A22" s="7" t="s">
        <v>32</v>
      </c>
      <c r="B22" s="8">
        <v>10.52</v>
      </c>
      <c r="C22" s="8">
        <v>13.63</v>
      </c>
      <c r="D22" s="8">
        <v>0</v>
      </c>
      <c r="E22" s="8">
        <v>26</v>
      </c>
      <c r="F22" s="8">
        <v>2.63</v>
      </c>
      <c r="G22" s="8">
        <v>3.07</v>
      </c>
      <c r="H22" s="8">
        <v>0</v>
      </c>
      <c r="I22" s="8">
        <v>0</v>
      </c>
      <c r="J22" s="16" t="str">
        <f t="shared" si="0"/>
        <v>Buggy</v>
      </c>
    </row>
    <row r="23" spans="1:10" x14ac:dyDescent="0.35">
      <c r="A23" s="5" t="s">
        <v>35</v>
      </c>
      <c r="B23" s="6">
        <v>6.62</v>
      </c>
      <c r="C23" s="6">
        <v>1.68</v>
      </c>
      <c r="D23" s="6">
        <v>0</v>
      </c>
      <c r="E23" s="6">
        <v>76</v>
      </c>
      <c r="F23" s="6">
        <v>5.08</v>
      </c>
      <c r="G23" s="6">
        <v>1.77</v>
      </c>
      <c r="H23" s="6">
        <v>0</v>
      </c>
      <c r="I23" s="6">
        <v>0</v>
      </c>
      <c r="J23" s="16" t="str">
        <f t="shared" si="0"/>
        <v>Buggy</v>
      </c>
    </row>
    <row r="24" spans="1:10" x14ac:dyDescent="0.35">
      <c r="A24" s="7" t="s">
        <v>38</v>
      </c>
      <c r="B24" s="8">
        <v>19.38</v>
      </c>
      <c r="C24" s="8">
        <v>58.75</v>
      </c>
      <c r="D24" s="8">
        <v>30</v>
      </c>
      <c r="E24" s="8">
        <v>7</v>
      </c>
      <c r="F24" s="8">
        <v>1.88</v>
      </c>
      <c r="G24" s="8">
        <v>1.88</v>
      </c>
      <c r="H24" s="8">
        <v>0.12</v>
      </c>
      <c r="I24" s="8">
        <v>0</v>
      </c>
      <c r="J24" s="16" t="str">
        <f t="shared" si="0"/>
        <v>Buggy</v>
      </c>
    </row>
    <row r="25" spans="1:10" x14ac:dyDescent="0.35">
      <c r="A25" s="5" t="s">
        <v>41</v>
      </c>
      <c r="B25" s="6">
        <v>4.67</v>
      </c>
      <c r="C25" s="6">
        <v>67.67</v>
      </c>
      <c r="D25" s="6">
        <v>56</v>
      </c>
      <c r="E25" s="6">
        <v>5</v>
      </c>
      <c r="F25" s="6">
        <v>0.67</v>
      </c>
      <c r="G25" s="6">
        <v>0.83</v>
      </c>
      <c r="H25" s="6">
        <v>1</v>
      </c>
      <c r="I25" s="6">
        <v>0.17</v>
      </c>
      <c r="J25" s="16" t="str">
        <f t="shared" si="0"/>
        <v>Buggy</v>
      </c>
    </row>
    <row r="26" spans="1:10" x14ac:dyDescent="0.35">
      <c r="A26" s="7" t="s">
        <v>44</v>
      </c>
      <c r="B26" s="8">
        <v>15.22</v>
      </c>
      <c r="C26" s="8">
        <v>7.02</v>
      </c>
      <c r="D26" s="8">
        <v>116</v>
      </c>
      <c r="E26" s="8">
        <v>98</v>
      </c>
      <c r="F26" s="8">
        <v>4.37</v>
      </c>
      <c r="G26" s="8">
        <v>5.26</v>
      </c>
      <c r="H26" s="8">
        <v>0.89</v>
      </c>
      <c r="I26" s="8">
        <v>0.28999999999999998</v>
      </c>
      <c r="J26" s="16" t="str">
        <f t="shared" si="0"/>
        <v>Buggy</v>
      </c>
    </row>
    <row r="27" spans="1:10" x14ac:dyDescent="0.35">
      <c r="A27" s="5" t="s">
        <v>47</v>
      </c>
      <c r="B27" s="6">
        <v>6.62</v>
      </c>
      <c r="C27" s="6">
        <v>1.68</v>
      </c>
      <c r="D27" s="6">
        <v>0</v>
      </c>
      <c r="E27" s="6">
        <v>76</v>
      </c>
      <c r="F27" s="6">
        <v>5.08</v>
      </c>
      <c r="G27" s="6">
        <v>1.77</v>
      </c>
      <c r="H27" s="6">
        <v>0</v>
      </c>
      <c r="I27" s="6">
        <v>0</v>
      </c>
      <c r="J27" s="16" t="str">
        <f t="shared" si="0"/>
        <v>Buggy</v>
      </c>
    </row>
    <row r="28" spans="1:10" x14ac:dyDescent="0.35">
      <c r="A28" s="7" t="s">
        <v>48</v>
      </c>
      <c r="B28" s="8">
        <v>6.62</v>
      </c>
      <c r="C28" s="8">
        <v>1.68</v>
      </c>
      <c r="D28" s="8">
        <v>0</v>
      </c>
      <c r="E28" s="8">
        <v>76</v>
      </c>
      <c r="F28" s="8">
        <v>5.08</v>
      </c>
      <c r="G28" s="8">
        <v>1.77</v>
      </c>
      <c r="H28" s="8">
        <v>0</v>
      </c>
      <c r="I28" s="8">
        <v>0</v>
      </c>
      <c r="J28" s="16" t="str">
        <f t="shared" si="0"/>
        <v>Buggy</v>
      </c>
    </row>
    <row r="29" spans="1:10" x14ac:dyDescent="0.35">
      <c r="A29" s="5" t="s">
        <v>53</v>
      </c>
      <c r="B29" s="6">
        <v>3</v>
      </c>
      <c r="C29" s="6">
        <v>19</v>
      </c>
      <c r="D29" s="6">
        <v>55</v>
      </c>
      <c r="E29" s="6">
        <v>2</v>
      </c>
      <c r="F29" s="6">
        <v>1.67</v>
      </c>
      <c r="G29" s="6">
        <v>1.33</v>
      </c>
      <c r="H29" s="6">
        <v>0</v>
      </c>
      <c r="I29" s="6">
        <v>0</v>
      </c>
      <c r="J29" s="16" t="str">
        <f t="shared" si="0"/>
        <v>Buggy</v>
      </c>
    </row>
    <row r="30" spans="1:10" x14ac:dyDescent="0.35">
      <c r="A30" s="7" t="s">
        <v>56</v>
      </c>
      <c r="B30" s="8">
        <v>7.5</v>
      </c>
      <c r="C30" s="8">
        <v>123.25</v>
      </c>
      <c r="D30" s="8">
        <v>5</v>
      </c>
      <c r="E30" s="8">
        <v>3</v>
      </c>
      <c r="F30" s="8">
        <v>2.25</v>
      </c>
      <c r="G30" s="8">
        <v>2</v>
      </c>
      <c r="H30" s="8">
        <v>0</v>
      </c>
      <c r="I30" s="8">
        <v>0</v>
      </c>
      <c r="J30" s="16" t="str">
        <f t="shared" si="0"/>
        <v>Buggy</v>
      </c>
    </row>
    <row r="31" spans="1:10" x14ac:dyDescent="0.35">
      <c r="A31" s="5" t="s">
        <v>59</v>
      </c>
      <c r="B31" s="6">
        <v>2.67</v>
      </c>
      <c r="C31" s="6">
        <v>24</v>
      </c>
      <c r="D31" s="6">
        <v>7</v>
      </c>
      <c r="E31" s="6">
        <v>2</v>
      </c>
      <c r="F31" s="6">
        <v>1</v>
      </c>
      <c r="G31" s="6">
        <v>1</v>
      </c>
      <c r="H31" s="6">
        <v>0</v>
      </c>
      <c r="I31" s="6">
        <v>0</v>
      </c>
      <c r="J31" s="16" t="str">
        <f t="shared" ref="J31:J43" si="1">IF(NOT(ISERR(SEARCH("*-buggy",$A31))), "Buggy", IF(NOT(ISERR(SEARCH("*-fixed",$A31))), "Fixed", IF(NOT(ISERR(SEARCH("*-repaired",$A31))), "Repaired", "")))</f>
        <v>Buggy</v>
      </c>
    </row>
    <row r="32" spans="1:10" x14ac:dyDescent="0.35">
      <c r="A32" s="7" t="s">
        <v>62</v>
      </c>
      <c r="B32" s="8">
        <v>0</v>
      </c>
      <c r="C32" s="8">
        <v>61</v>
      </c>
      <c r="D32" s="8">
        <v>2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16" t="str">
        <f t="shared" si="1"/>
        <v>Buggy</v>
      </c>
    </row>
    <row r="33" spans="1:10" x14ac:dyDescent="0.35">
      <c r="A33" s="5" t="s">
        <v>65</v>
      </c>
      <c r="B33" s="6">
        <v>8.2899999999999991</v>
      </c>
      <c r="C33" s="6">
        <v>56.14</v>
      </c>
      <c r="D33" s="6">
        <v>7</v>
      </c>
      <c r="E33" s="6">
        <v>6</v>
      </c>
      <c r="F33" s="6">
        <v>1.57</v>
      </c>
      <c r="G33" s="6">
        <v>3</v>
      </c>
      <c r="H33" s="6">
        <v>0</v>
      </c>
      <c r="I33" s="6">
        <v>0</v>
      </c>
      <c r="J33" s="16" t="str">
        <f t="shared" si="1"/>
        <v>Buggy</v>
      </c>
    </row>
    <row r="34" spans="1:10" x14ac:dyDescent="0.35">
      <c r="A34" s="7" t="s">
        <v>68</v>
      </c>
      <c r="B34" s="8">
        <v>0</v>
      </c>
      <c r="C34" s="8">
        <v>69</v>
      </c>
      <c r="D34" s="8">
        <v>10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16" t="str">
        <f t="shared" si="1"/>
        <v>Buggy</v>
      </c>
    </row>
    <row r="35" spans="1:10" x14ac:dyDescent="0.35">
      <c r="A35" s="5" t="s">
        <v>71</v>
      </c>
      <c r="B35" s="6">
        <v>1.86</v>
      </c>
      <c r="C35" s="6">
        <v>2.21</v>
      </c>
      <c r="D35" s="6">
        <v>0</v>
      </c>
      <c r="E35" s="6">
        <v>13</v>
      </c>
      <c r="F35" s="6">
        <v>1.29</v>
      </c>
      <c r="G35" s="6">
        <v>0.64</v>
      </c>
      <c r="H35" s="6">
        <v>0</v>
      </c>
      <c r="I35" s="6">
        <v>0</v>
      </c>
      <c r="J35" s="16" t="str">
        <f t="shared" si="1"/>
        <v>Buggy</v>
      </c>
    </row>
    <row r="36" spans="1:10" x14ac:dyDescent="0.35">
      <c r="A36" s="7" t="s">
        <v>74</v>
      </c>
      <c r="B36" s="8">
        <v>8.2899999999999991</v>
      </c>
      <c r="C36" s="8">
        <v>56.14</v>
      </c>
      <c r="D36" s="8">
        <v>7</v>
      </c>
      <c r="E36" s="8">
        <v>6</v>
      </c>
      <c r="F36" s="8">
        <v>1.57</v>
      </c>
      <c r="G36" s="8">
        <v>3</v>
      </c>
      <c r="H36" s="8">
        <v>0</v>
      </c>
      <c r="I36" s="8">
        <v>0</v>
      </c>
      <c r="J36" s="16" t="str">
        <f t="shared" si="1"/>
        <v>Buggy</v>
      </c>
    </row>
    <row r="37" spans="1:10" ht="15" thickBot="1" x14ac:dyDescent="0.4">
      <c r="A37" s="23" t="s">
        <v>77</v>
      </c>
      <c r="B37" s="24">
        <v>4.47</v>
      </c>
      <c r="C37" s="24">
        <v>5.82</v>
      </c>
      <c r="D37" s="24">
        <v>12</v>
      </c>
      <c r="E37" s="24">
        <v>16</v>
      </c>
      <c r="F37" s="24">
        <v>0.71</v>
      </c>
      <c r="G37" s="24">
        <v>1.29</v>
      </c>
      <c r="H37" s="24">
        <v>0.18</v>
      </c>
      <c r="I37" s="24">
        <v>0.18</v>
      </c>
      <c r="J37" s="22" t="str">
        <f t="shared" si="1"/>
        <v>Buggy</v>
      </c>
    </row>
    <row r="38" spans="1:10" x14ac:dyDescent="0.35">
      <c r="A38" s="17" t="s">
        <v>25</v>
      </c>
      <c r="B38" s="18">
        <v>18.57</v>
      </c>
      <c r="C38" s="18">
        <v>57.57</v>
      </c>
      <c r="D38" s="18">
        <v>55</v>
      </c>
      <c r="E38" s="18">
        <v>6</v>
      </c>
      <c r="F38" s="18">
        <v>0.86</v>
      </c>
      <c r="G38" s="18">
        <v>1.1399999999999999</v>
      </c>
      <c r="H38" s="18">
        <v>1.1399999999999999</v>
      </c>
      <c r="I38" s="18">
        <v>0.28999999999999998</v>
      </c>
      <c r="J38" s="19" t="str">
        <f t="shared" si="1"/>
        <v>Fixed</v>
      </c>
    </row>
    <row r="39" spans="1:10" x14ac:dyDescent="0.35">
      <c r="A39" s="7" t="s">
        <v>26</v>
      </c>
      <c r="B39" s="8">
        <v>18.57</v>
      </c>
      <c r="C39" s="8">
        <v>57.57</v>
      </c>
      <c r="D39" s="8">
        <v>55</v>
      </c>
      <c r="E39" s="8">
        <v>6</v>
      </c>
      <c r="F39" s="8">
        <v>0.86</v>
      </c>
      <c r="G39" s="8">
        <v>1.1399999999999999</v>
      </c>
      <c r="H39" s="8">
        <v>1.1399999999999999</v>
      </c>
      <c r="I39" s="8">
        <v>0.28999999999999998</v>
      </c>
      <c r="J39" s="16" t="str">
        <f t="shared" si="1"/>
        <v>Fixed</v>
      </c>
    </row>
    <row r="40" spans="1:10" x14ac:dyDescent="0.35">
      <c r="A40" s="7" t="s">
        <v>30</v>
      </c>
      <c r="B40" s="8">
        <v>15.22</v>
      </c>
      <c r="C40" s="8">
        <v>7.02</v>
      </c>
      <c r="D40" s="8">
        <v>116</v>
      </c>
      <c r="E40" s="8">
        <v>98</v>
      </c>
      <c r="F40" s="8">
        <v>4.37</v>
      </c>
      <c r="G40" s="8">
        <v>5.26</v>
      </c>
      <c r="H40" s="8">
        <v>0.89</v>
      </c>
      <c r="I40" s="8">
        <v>0.28999999999999998</v>
      </c>
      <c r="J40" s="16" t="str">
        <f t="shared" si="1"/>
        <v>Fixed</v>
      </c>
    </row>
    <row r="41" spans="1:10" x14ac:dyDescent="0.35">
      <c r="A41" s="5" t="s">
        <v>33</v>
      </c>
      <c r="B41" s="6">
        <v>10.52</v>
      </c>
      <c r="C41" s="6">
        <v>13.63</v>
      </c>
      <c r="D41" s="6">
        <v>0</v>
      </c>
      <c r="E41" s="6">
        <v>26</v>
      </c>
      <c r="F41" s="6">
        <v>2.63</v>
      </c>
      <c r="G41" s="6">
        <v>3.07</v>
      </c>
      <c r="H41" s="6">
        <v>0</v>
      </c>
      <c r="I41" s="6">
        <v>0</v>
      </c>
      <c r="J41" s="16" t="str">
        <f t="shared" si="1"/>
        <v>Fixed</v>
      </c>
    </row>
    <row r="42" spans="1:10" x14ac:dyDescent="0.35">
      <c r="A42" s="7" t="s">
        <v>36</v>
      </c>
      <c r="B42" s="8">
        <v>6.61</v>
      </c>
      <c r="C42" s="8">
        <v>1.64</v>
      </c>
      <c r="D42" s="8">
        <v>0</v>
      </c>
      <c r="E42" s="8">
        <v>76</v>
      </c>
      <c r="F42" s="8">
        <v>5.08</v>
      </c>
      <c r="G42" s="8">
        <v>1.75</v>
      </c>
      <c r="H42" s="8">
        <v>0</v>
      </c>
      <c r="I42" s="8">
        <v>0</v>
      </c>
      <c r="J42" s="16" t="str">
        <f t="shared" si="1"/>
        <v>Fixed</v>
      </c>
    </row>
    <row r="43" spans="1:10" x14ac:dyDescent="0.35">
      <c r="A43" s="5" t="s">
        <v>39</v>
      </c>
      <c r="B43" s="6">
        <v>19.38</v>
      </c>
      <c r="C43" s="6">
        <v>58.75</v>
      </c>
      <c r="D43" s="6">
        <v>30</v>
      </c>
      <c r="E43" s="6">
        <v>7</v>
      </c>
      <c r="F43" s="6">
        <v>1.88</v>
      </c>
      <c r="G43" s="6">
        <v>1.88</v>
      </c>
      <c r="H43" s="6">
        <v>0.12</v>
      </c>
      <c r="I43" s="6">
        <v>0</v>
      </c>
      <c r="J43" s="16" t="str">
        <f t="shared" si="1"/>
        <v>Fixed</v>
      </c>
    </row>
    <row r="44" spans="1:10" x14ac:dyDescent="0.35">
      <c r="A44" s="7" t="s">
        <v>42</v>
      </c>
      <c r="B44" s="8">
        <v>4.67</v>
      </c>
      <c r="C44" s="8">
        <v>67.67</v>
      </c>
      <c r="D44" s="8">
        <v>56</v>
      </c>
      <c r="E44" s="8">
        <v>5</v>
      </c>
      <c r="F44" s="8">
        <v>0.67</v>
      </c>
      <c r="G44" s="8">
        <v>0.83</v>
      </c>
      <c r="H44" s="8">
        <v>1</v>
      </c>
      <c r="I44" s="8">
        <v>0.17</v>
      </c>
      <c r="J44" s="16" t="str">
        <f t="shared" ref="J44:J62" si="2">IF(NOT(ISERR(SEARCH("*-buggy",$A44))), "Buggy", IF(NOT(ISERR(SEARCH("*-fixed",$A44))), "Fixed", IF(NOT(ISERR(SEARCH("*-repaired",$A44))), "Repaired", "")))</f>
        <v>Fixed</v>
      </c>
    </row>
    <row r="45" spans="1:10" x14ac:dyDescent="0.35">
      <c r="A45" s="5" t="s">
        <v>45</v>
      </c>
      <c r="B45" s="6">
        <v>15.22</v>
      </c>
      <c r="C45" s="6">
        <v>7.02</v>
      </c>
      <c r="D45" s="6">
        <v>116</v>
      </c>
      <c r="E45" s="6">
        <v>98</v>
      </c>
      <c r="F45" s="6">
        <v>4.37</v>
      </c>
      <c r="G45" s="6">
        <v>5.26</v>
      </c>
      <c r="H45" s="6">
        <v>0.89</v>
      </c>
      <c r="I45" s="6">
        <v>0.28999999999999998</v>
      </c>
      <c r="J45" s="16" t="str">
        <f t="shared" si="2"/>
        <v>Fixed</v>
      </c>
    </row>
    <row r="46" spans="1:10" x14ac:dyDescent="0.35">
      <c r="A46" s="5" t="s">
        <v>49</v>
      </c>
      <c r="B46" s="6">
        <v>6.61</v>
      </c>
      <c r="C46" s="6">
        <v>1.64</v>
      </c>
      <c r="D46" s="6">
        <v>0</v>
      </c>
      <c r="E46" s="6">
        <v>76</v>
      </c>
      <c r="F46" s="6">
        <v>5.08</v>
      </c>
      <c r="G46" s="6">
        <v>1.75</v>
      </c>
      <c r="H46" s="6">
        <v>0</v>
      </c>
      <c r="I46" s="6">
        <v>0</v>
      </c>
      <c r="J46" s="16" t="str">
        <f t="shared" si="2"/>
        <v>Fixed</v>
      </c>
    </row>
    <row r="47" spans="1:10" x14ac:dyDescent="0.35">
      <c r="A47" s="7" t="s">
        <v>50</v>
      </c>
      <c r="B47" s="8">
        <v>6.61</v>
      </c>
      <c r="C47" s="8">
        <v>1.64</v>
      </c>
      <c r="D47" s="8">
        <v>0</v>
      </c>
      <c r="E47" s="8">
        <v>76</v>
      </c>
      <c r="F47" s="8">
        <v>5.08</v>
      </c>
      <c r="G47" s="8">
        <v>1.75</v>
      </c>
      <c r="H47" s="8">
        <v>0</v>
      </c>
      <c r="I47" s="8">
        <v>0</v>
      </c>
      <c r="J47" s="16" t="str">
        <f t="shared" si="2"/>
        <v>Fixed</v>
      </c>
    </row>
    <row r="48" spans="1:10" x14ac:dyDescent="0.35">
      <c r="A48" s="7" t="s">
        <v>54</v>
      </c>
      <c r="B48" s="8">
        <v>3.67</v>
      </c>
      <c r="C48" s="8">
        <v>19</v>
      </c>
      <c r="D48" s="8">
        <v>55</v>
      </c>
      <c r="E48" s="8">
        <v>2</v>
      </c>
      <c r="F48" s="8">
        <v>1.67</v>
      </c>
      <c r="G48" s="8">
        <v>1.33</v>
      </c>
      <c r="H48" s="8">
        <v>0</v>
      </c>
      <c r="I48" s="8">
        <v>0</v>
      </c>
      <c r="J48" s="16" t="str">
        <f t="shared" si="2"/>
        <v>Fixed</v>
      </c>
    </row>
    <row r="49" spans="1:10" x14ac:dyDescent="0.35">
      <c r="A49" s="5" t="s">
        <v>57</v>
      </c>
      <c r="B49" s="6">
        <v>7.5</v>
      </c>
      <c r="C49" s="6">
        <v>123.25</v>
      </c>
      <c r="D49" s="6">
        <v>5</v>
      </c>
      <c r="E49" s="6">
        <v>3</v>
      </c>
      <c r="F49" s="6">
        <v>2.25</v>
      </c>
      <c r="G49" s="6">
        <v>2</v>
      </c>
      <c r="H49" s="6">
        <v>0</v>
      </c>
      <c r="I49" s="6">
        <v>0</v>
      </c>
      <c r="J49" s="16" t="str">
        <f t="shared" si="2"/>
        <v>Fixed</v>
      </c>
    </row>
    <row r="50" spans="1:10" x14ac:dyDescent="0.35">
      <c r="A50" s="7" t="s">
        <v>60</v>
      </c>
      <c r="B50" s="8">
        <v>2.67</v>
      </c>
      <c r="C50" s="8">
        <v>24</v>
      </c>
      <c r="D50" s="8">
        <v>7</v>
      </c>
      <c r="E50" s="8">
        <v>2</v>
      </c>
      <c r="F50" s="8">
        <v>1</v>
      </c>
      <c r="G50" s="8">
        <v>1</v>
      </c>
      <c r="H50" s="8">
        <v>0</v>
      </c>
      <c r="I50" s="8">
        <v>0</v>
      </c>
      <c r="J50" s="16" t="str">
        <f t="shared" si="2"/>
        <v>Fixed</v>
      </c>
    </row>
    <row r="51" spans="1:10" x14ac:dyDescent="0.35">
      <c r="A51" s="5" t="s">
        <v>63</v>
      </c>
      <c r="B51" s="6">
        <v>0</v>
      </c>
      <c r="C51" s="6">
        <v>61</v>
      </c>
      <c r="D51" s="6">
        <v>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16" t="str">
        <f t="shared" si="2"/>
        <v>Fixed</v>
      </c>
    </row>
    <row r="52" spans="1:10" x14ac:dyDescent="0.35">
      <c r="A52" s="7" t="s">
        <v>66</v>
      </c>
      <c r="B52" s="8">
        <v>8.2899999999999991</v>
      </c>
      <c r="C52" s="8">
        <v>56.14</v>
      </c>
      <c r="D52" s="8">
        <v>7</v>
      </c>
      <c r="E52" s="8">
        <v>6</v>
      </c>
      <c r="F52" s="8">
        <v>1.57</v>
      </c>
      <c r="G52" s="8">
        <v>3</v>
      </c>
      <c r="H52" s="8">
        <v>0</v>
      </c>
      <c r="I52" s="8">
        <v>0</v>
      </c>
      <c r="J52" s="16" t="str">
        <f t="shared" si="2"/>
        <v>Fixed</v>
      </c>
    </row>
    <row r="53" spans="1:10" x14ac:dyDescent="0.35">
      <c r="A53" s="5" t="s">
        <v>69</v>
      </c>
      <c r="B53" s="6">
        <v>0</v>
      </c>
      <c r="C53" s="6">
        <v>69</v>
      </c>
      <c r="D53" s="6">
        <v>10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6" t="str">
        <f t="shared" si="2"/>
        <v>Fixed</v>
      </c>
    </row>
    <row r="54" spans="1:10" x14ac:dyDescent="0.35">
      <c r="A54" s="7" t="s">
        <v>72</v>
      </c>
      <c r="B54" s="8">
        <v>1.86</v>
      </c>
      <c r="C54" s="8">
        <v>2.21</v>
      </c>
      <c r="D54" s="8">
        <v>0</v>
      </c>
      <c r="E54" s="8">
        <v>13</v>
      </c>
      <c r="F54" s="8">
        <v>1.29</v>
      </c>
      <c r="G54" s="8">
        <v>0.64</v>
      </c>
      <c r="H54" s="8">
        <v>0</v>
      </c>
      <c r="I54" s="8">
        <v>0</v>
      </c>
      <c r="J54" s="16" t="str">
        <f t="shared" si="2"/>
        <v>Fixed</v>
      </c>
    </row>
    <row r="55" spans="1:10" x14ac:dyDescent="0.35">
      <c r="A55" s="5" t="s">
        <v>75</v>
      </c>
      <c r="B55" s="6">
        <v>8.2899999999999991</v>
      </c>
      <c r="C55" s="6">
        <v>56.14</v>
      </c>
      <c r="D55" s="6">
        <v>7</v>
      </c>
      <c r="E55" s="6">
        <v>6</v>
      </c>
      <c r="F55" s="6">
        <v>1.57</v>
      </c>
      <c r="G55" s="6">
        <v>3</v>
      </c>
      <c r="H55" s="6">
        <v>0</v>
      </c>
      <c r="I55" s="6">
        <v>0</v>
      </c>
      <c r="J55" s="16" t="str">
        <f t="shared" si="2"/>
        <v>Fixed</v>
      </c>
    </row>
    <row r="56" spans="1:10" ht="15" thickBot="1" x14ac:dyDescent="0.4">
      <c r="A56" s="20" t="s">
        <v>78</v>
      </c>
      <c r="B56" s="21">
        <v>4.6500000000000004</v>
      </c>
      <c r="C56" s="21">
        <v>5.82</v>
      </c>
      <c r="D56" s="21">
        <v>12</v>
      </c>
      <c r="E56" s="21">
        <v>16</v>
      </c>
      <c r="F56" s="21">
        <v>0.71</v>
      </c>
      <c r="G56" s="21">
        <v>1.35</v>
      </c>
      <c r="H56" s="21">
        <v>0.18</v>
      </c>
      <c r="I56" s="21">
        <v>0.18</v>
      </c>
      <c r="J56" s="22" t="str">
        <f t="shared" si="2"/>
        <v>Fixed</v>
      </c>
    </row>
    <row r="57" spans="1:10" x14ac:dyDescent="0.35">
      <c r="A57" s="17" t="s">
        <v>27</v>
      </c>
      <c r="B57" s="18">
        <v>18.57</v>
      </c>
      <c r="C57" s="18">
        <v>57.57</v>
      </c>
      <c r="D57" s="18">
        <v>55</v>
      </c>
      <c r="E57" s="18">
        <v>6</v>
      </c>
      <c r="F57" s="18">
        <v>0.86</v>
      </c>
      <c r="G57" s="18">
        <v>1.1399999999999999</v>
      </c>
      <c r="H57" s="18">
        <v>1.1399999999999999</v>
      </c>
      <c r="I57" s="18">
        <v>0.28999999999999998</v>
      </c>
      <c r="J57" s="19" t="str">
        <f t="shared" si="2"/>
        <v>Repaired</v>
      </c>
    </row>
    <row r="58" spans="1:10" x14ac:dyDescent="0.35">
      <c r="A58" s="7" t="s">
        <v>28</v>
      </c>
      <c r="B58" s="8">
        <v>18.57</v>
      </c>
      <c r="C58" s="8">
        <v>57.57</v>
      </c>
      <c r="D58" s="8">
        <v>55</v>
      </c>
      <c r="E58" s="8">
        <v>6</v>
      </c>
      <c r="F58" s="8">
        <v>0.86</v>
      </c>
      <c r="G58" s="8">
        <v>1.1399999999999999</v>
      </c>
      <c r="H58" s="8">
        <v>1.1399999999999999</v>
      </c>
      <c r="I58" s="8">
        <v>0.28999999999999998</v>
      </c>
      <c r="J58" s="16" t="str">
        <f t="shared" si="2"/>
        <v>Repaired</v>
      </c>
    </row>
    <row r="59" spans="1:10" x14ac:dyDescent="0.35">
      <c r="A59" s="5" t="s">
        <v>31</v>
      </c>
      <c r="B59" s="6">
        <v>15.22</v>
      </c>
      <c r="C59" s="6">
        <v>7.02</v>
      </c>
      <c r="D59" s="6">
        <v>116</v>
      </c>
      <c r="E59" s="6">
        <v>98</v>
      </c>
      <c r="F59" s="6">
        <v>4.37</v>
      </c>
      <c r="G59" s="6">
        <v>5.26</v>
      </c>
      <c r="H59" s="6">
        <v>0.89</v>
      </c>
      <c r="I59" s="6">
        <v>0.28999999999999998</v>
      </c>
      <c r="J59" s="16" t="str">
        <f t="shared" si="2"/>
        <v>Repaired</v>
      </c>
    </row>
    <row r="60" spans="1:10" x14ac:dyDescent="0.35">
      <c r="A60" s="7" t="s">
        <v>34</v>
      </c>
      <c r="B60" s="8">
        <v>10.52</v>
      </c>
      <c r="C60" s="8">
        <v>13.63</v>
      </c>
      <c r="D60" s="8">
        <v>0</v>
      </c>
      <c r="E60" s="8">
        <v>26</v>
      </c>
      <c r="F60" s="8">
        <v>2.63</v>
      </c>
      <c r="G60" s="8">
        <v>3.07</v>
      </c>
      <c r="H60" s="8">
        <v>0</v>
      </c>
      <c r="I60" s="8">
        <v>0</v>
      </c>
      <c r="J60" s="16" t="str">
        <f t="shared" si="2"/>
        <v>Repaired</v>
      </c>
    </row>
    <row r="61" spans="1:10" x14ac:dyDescent="0.35">
      <c r="A61" s="5" t="s">
        <v>37</v>
      </c>
      <c r="B61" s="6">
        <v>6.62</v>
      </c>
      <c r="C61" s="6">
        <v>1.68</v>
      </c>
      <c r="D61" s="6">
        <v>0</v>
      </c>
      <c r="E61" s="6">
        <v>76</v>
      </c>
      <c r="F61" s="6">
        <v>5.08</v>
      </c>
      <c r="G61" s="6">
        <v>1.77</v>
      </c>
      <c r="H61" s="6">
        <v>0</v>
      </c>
      <c r="I61" s="6">
        <v>0</v>
      </c>
      <c r="J61" s="16" t="str">
        <f t="shared" si="2"/>
        <v>Repaired</v>
      </c>
    </row>
    <row r="62" spans="1:10" x14ac:dyDescent="0.35">
      <c r="A62" s="7" t="s">
        <v>40</v>
      </c>
      <c r="B62" s="8">
        <v>19.38</v>
      </c>
      <c r="C62" s="8">
        <v>58.75</v>
      </c>
      <c r="D62" s="8">
        <v>30</v>
      </c>
      <c r="E62" s="8">
        <v>7</v>
      </c>
      <c r="F62" s="8">
        <v>1.88</v>
      </c>
      <c r="G62" s="8">
        <v>1.88</v>
      </c>
      <c r="H62" s="8">
        <v>0.12</v>
      </c>
      <c r="I62" s="8">
        <v>0</v>
      </c>
      <c r="J62" s="16" t="str">
        <f t="shared" si="2"/>
        <v>Repaired</v>
      </c>
    </row>
    <row r="63" spans="1:10" x14ac:dyDescent="0.35">
      <c r="A63" s="5" t="s">
        <v>43</v>
      </c>
      <c r="B63" s="6">
        <v>4.67</v>
      </c>
      <c r="C63" s="6">
        <v>67.83</v>
      </c>
      <c r="D63" s="6">
        <v>56</v>
      </c>
      <c r="E63" s="6">
        <v>5</v>
      </c>
      <c r="F63" s="6">
        <v>0.67</v>
      </c>
      <c r="G63" s="6">
        <v>0.83</v>
      </c>
      <c r="H63" s="6">
        <v>1</v>
      </c>
      <c r="I63" s="6">
        <v>0.17</v>
      </c>
      <c r="J63" s="16" t="str">
        <f t="shared" ref="J63:J75" si="3">IF(NOT(ISERR(SEARCH("*-buggy",$A63))), "Buggy", IF(NOT(ISERR(SEARCH("*-fixed",$A63))), "Fixed", IF(NOT(ISERR(SEARCH("*-repaired",$A63))), "Repaired", "")))</f>
        <v>Repaired</v>
      </c>
    </row>
    <row r="64" spans="1:10" x14ac:dyDescent="0.35">
      <c r="A64" s="7" t="s">
        <v>46</v>
      </c>
      <c r="B64" s="8">
        <v>15.22</v>
      </c>
      <c r="C64" s="8">
        <v>7.03</v>
      </c>
      <c r="D64" s="8">
        <v>116</v>
      </c>
      <c r="E64" s="8">
        <v>98</v>
      </c>
      <c r="F64" s="8">
        <v>4.37</v>
      </c>
      <c r="G64" s="8">
        <v>5.26</v>
      </c>
      <c r="H64" s="8">
        <v>0.89</v>
      </c>
      <c r="I64" s="8">
        <v>0.28999999999999998</v>
      </c>
      <c r="J64" s="16" t="str">
        <f t="shared" si="3"/>
        <v>Repaired</v>
      </c>
    </row>
    <row r="65" spans="1:10" x14ac:dyDescent="0.35">
      <c r="A65" s="5" t="s">
        <v>51</v>
      </c>
      <c r="B65" s="6">
        <v>6.62</v>
      </c>
      <c r="C65" s="6">
        <v>1.69</v>
      </c>
      <c r="D65" s="6">
        <v>0</v>
      </c>
      <c r="E65" s="6">
        <v>76</v>
      </c>
      <c r="F65" s="6">
        <v>5.08</v>
      </c>
      <c r="G65" s="6">
        <v>1.77</v>
      </c>
      <c r="H65" s="6">
        <v>0</v>
      </c>
      <c r="I65" s="6">
        <v>0</v>
      </c>
      <c r="J65" s="16" t="str">
        <f t="shared" si="3"/>
        <v>Repaired</v>
      </c>
    </row>
    <row r="66" spans="1:10" x14ac:dyDescent="0.35">
      <c r="A66" s="7" t="s">
        <v>52</v>
      </c>
      <c r="B66" s="8">
        <v>6.64</v>
      </c>
      <c r="C66" s="8">
        <v>1.69</v>
      </c>
      <c r="D66" s="8">
        <v>0</v>
      </c>
      <c r="E66" s="8">
        <v>76</v>
      </c>
      <c r="F66" s="8">
        <v>5.08</v>
      </c>
      <c r="G66" s="8">
        <v>1.77</v>
      </c>
      <c r="H66" s="8">
        <v>0</v>
      </c>
      <c r="I66" s="8">
        <v>0</v>
      </c>
      <c r="J66" s="16" t="str">
        <f t="shared" si="3"/>
        <v>Repaired</v>
      </c>
    </row>
    <row r="67" spans="1:10" x14ac:dyDescent="0.35">
      <c r="A67" s="5" t="s">
        <v>55</v>
      </c>
      <c r="B67" s="6">
        <v>3.67</v>
      </c>
      <c r="C67" s="6">
        <v>19</v>
      </c>
      <c r="D67" s="6">
        <v>55</v>
      </c>
      <c r="E67" s="6">
        <v>2</v>
      </c>
      <c r="F67" s="6">
        <v>1.67</v>
      </c>
      <c r="G67" s="6">
        <v>1.33</v>
      </c>
      <c r="H67" s="6">
        <v>0</v>
      </c>
      <c r="I67" s="6">
        <v>0</v>
      </c>
      <c r="J67" s="16" t="str">
        <f t="shared" si="3"/>
        <v>Repaired</v>
      </c>
    </row>
    <row r="68" spans="1:10" x14ac:dyDescent="0.35">
      <c r="A68" s="7" t="s">
        <v>58</v>
      </c>
      <c r="B68" s="8">
        <v>7.5</v>
      </c>
      <c r="C68" s="8">
        <v>123.5</v>
      </c>
      <c r="D68" s="8">
        <v>5</v>
      </c>
      <c r="E68" s="8">
        <v>3</v>
      </c>
      <c r="F68" s="8">
        <v>2.25</v>
      </c>
      <c r="G68" s="8">
        <v>2</v>
      </c>
      <c r="H68" s="8">
        <v>0</v>
      </c>
      <c r="I68" s="8">
        <v>0</v>
      </c>
      <c r="J68" s="16" t="str">
        <f t="shared" si="3"/>
        <v>Repaired</v>
      </c>
    </row>
    <row r="69" spans="1:10" x14ac:dyDescent="0.35">
      <c r="A69" s="5" t="s">
        <v>61</v>
      </c>
      <c r="B69" s="6">
        <v>2.67</v>
      </c>
      <c r="C69" s="6">
        <v>24.33</v>
      </c>
      <c r="D69" s="6">
        <v>7</v>
      </c>
      <c r="E69" s="6">
        <v>2</v>
      </c>
      <c r="F69" s="6">
        <v>1</v>
      </c>
      <c r="G69" s="6">
        <v>1</v>
      </c>
      <c r="H69" s="6">
        <v>0</v>
      </c>
      <c r="I69" s="6">
        <v>0</v>
      </c>
      <c r="J69" s="16" t="str">
        <f t="shared" si="3"/>
        <v>Repaired</v>
      </c>
    </row>
    <row r="70" spans="1:10" x14ac:dyDescent="0.35">
      <c r="A70" s="7" t="s">
        <v>64</v>
      </c>
      <c r="B70" s="8">
        <v>0</v>
      </c>
      <c r="C70" s="8">
        <v>62</v>
      </c>
      <c r="D70" s="8">
        <v>2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16" t="str">
        <f t="shared" si="3"/>
        <v>Repaired</v>
      </c>
    </row>
    <row r="71" spans="1:10" x14ac:dyDescent="0.35">
      <c r="A71" s="5" t="s">
        <v>67</v>
      </c>
      <c r="B71" s="6">
        <v>8.86</v>
      </c>
      <c r="C71" s="6">
        <v>56.29</v>
      </c>
      <c r="D71" s="6">
        <v>7</v>
      </c>
      <c r="E71" s="6">
        <v>6</v>
      </c>
      <c r="F71" s="6">
        <v>1.57</v>
      </c>
      <c r="G71" s="6">
        <v>3</v>
      </c>
      <c r="H71" s="6">
        <v>0.43</v>
      </c>
      <c r="I71" s="6">
        <v>0</v>
      </c>
      <c r="J71" s="16" t="str">
        <f t="shared" si="3"/>
        <v>Repaired</v>
      </c>
    </row>
    <row r="72" spans="1:10" x14ac:dyDescent="0.35">
      <c r="A72" s="7" t="s">
        <v>70</v>
      </c>
      <c r="B72" s="8">
        <v>0</v>
      </c>
      <c r="C72" s="8">
        <v>70</v>
      </c>
      <c r="D72" s="8">
        <v>10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16" t="str">
        <f t="shared" si="3"/>
        <v>Repaired</v>
      </c>
    </row>
    <row r="73" spans="1:10" x14ac:dyDescent="0.35">
      <c r="A73" s="5" t="s">
        <v>73</v>
      </c>
      <c r="B73" s="6">
        <v>1.86</v>
      </c>
      <c r="C73" s="6">
        <v>2.29</v>
      </c>
      <c r="D73" s="6">
        <v>0</v>
      </c>
      <c r="E73" s="6">
        <v>13</v>
      </c>
      <c r="F73" s="6">
        <v>1.29</v>
      </c>
      <c r="G73" s="6">
        <v>0.64</v>
      </c>
      <c r="H73" s="6">
        <v>0</v>
      </c>
      <c r="I73" s="6">
        <v>0</v>
      </c>
      <c r="J73" s="16" t="str">
        <f t="shared" si="3"/>
        <v>Repaired</v>
      </c>
    </row>
    <row r="74" spans="1:10" x14ac:dyDescent="0.35">
      <c r="A74" s="7" t="s">
        <v>76</v>
      </c>
      <c r="B74" s="8">
        <v>8.86</v>
      </c>
      <c r="C74" s="8">
        <v>56.29</v>
      </c>
      <c r="D74" s="8">
        <v>7</v>
      </c>
      <c r="E74" s="8">
        <v>6</v>
      </c>
      <c r="F74" s="8">
        <v>1.57</v>
      </c>
      <c r="G74" s="8">
        <v>3</v>
      </c>
      <c r="H74" s="8">
        <v>0.43</v>
      </c>
      <c r="I74" s="8">
        <v>0</v>
      </c>
      <c r="J74" s="16" t="str">
        <f t="shared" si="3"/>
        <v>Repaired</v>
      </c>
    </row>
    <row r="75" spans="1:10" x14ac:dyDescent="0.35">
      <c r="A75" s="5" t="s">
        <v>79</v>
      </c>
      <c r="B75" s="6">
        <v>4.53</v>
      </c>
      <c r="C75" s="6">
        <v>5.88</v>
      </c>
      <c r="D75" s="6">
        <v>12</v>
      </c>
      <c r="E75" s="6">
        <v>16</v>
      </c>
      <c r="F75" s="6">
        <v>0.71</v>
      </c>
      <c r="G75" s="6">
        <v>1.29</v>
      </c>
      <c r="H75" s="6">
        <v>0.18</v>
      </c>
      <c r="I75" s="6">
        <v>0.18</v>
      </c>
      <c r="J75" s="16" t="str">
        <f t="shared" si="3"/>
        <v>Repaired</v>
      </c>
    </row>
    <row r="76" spans="1:10" s="13" customFormat="1" ht="28.8" x14ac:dyDescent="0.3">
      <c r="A76" s="12" t="s">
        <v>87</v>
      </c>
      <c r="B76" s="12" t="s">
        <v>15</v>
      </c>
      <c r="C76" s="12" t="s">
        <v>16</v>
      </c>
      <c r="D76" s="12" t="s">
        <v>17</v>
      </c>
      <c r="E76" s="12" t="s">
        <v>18</v>
      </c>
      <c r="F76" s="12" t="s">
        <v>19</v>
      </c>
      <c r="G76" s="12" t="s">
        <v>20</v>
      </c>
      <c r="H76" s="12" t="s">
        <v>21</v>
      </c>
      <c r="I76" s="12" t="s">
        <v>22</v>
      </c>
      <c r="J76" s="12" t="s">
        <v>86</v>
      </c>
    </row>
    <row r="77" spans="1:10" x14ac:dyDescent="0.35">
      <c r="A77" s="9" t="s">
        <v>80</v>
      </c>
      <c r="B77" s="14">
        <f>SUM(B19:B75)</f>
        <v>476.98000000000013</v>
      </c>
      <c r="C77" s="14">
        <f>SUM(C19:C75)</f>
        <v>2075.5800000000004</v>
      </c>
      <c r="D77" s="14">
        <f>SUM(D19:D75)</f>
        <v>1599</v>
      </c>
      <c r="E77" s="14">
        <f>SUM(E19:E75)</f>
        <v>1566</v>
      </c>
      <c r="F77" s="14">
        <f>SUM(F19:F75)</f>
        <v>122.81999999999998</v>
      </c>
      <c r="G77" s="14">
        <f>SUM(G19:G75)</f>
        <v>108.44999999999999</v>
      </c>
      <c r="H77" s="14">
        <f>SUM(H19:H75)</f>
        <v>16.940000000000001</v>
      </c>
      <c r="I77" s="14">
        <f>SUM(I19:I75)</f>
        <v>4.53</v>
      </c>
      <c r="J77" s="10"/>
    </row>
    <row r="78" spans="1:10" x14ac:dyDescent="0.35">
      <c r="A78" s="11" t="s">
        <v>81</v>
      </c>
      <c r="B78" s="15">
        <f>AVERAGE(B19:B75)</f>
        <v>8.3680701754385982</v>
      </c>
      <c r="C78" s="15">
        <f>AVERAGE(C19:C75)</f>
        <v>36.41368421052632</v>
      </c>
      <c r="D78" s="15">
        <f>AVERAGE(D19:D75)</f>
        <v>28.05263157894737</v>
      </c>
      <c r="E78" s="15">
        <f>AVERAGE(E19:E75)</f>
        <v>27.473684210526315</v>
      </c>
      <c r="F78" s="15">
        <f>AVERAGE(F19:F75)</f>
        <v>2.1547368421052626</v>
      </c>
      <c r="G78" s="15">
        <f>AVERAGE(G19:G75)</f>
        <v>1.9026315789473682</v>
      </c>
      <c r="H78" s="15">
        <f>AVERAGE(H19:H75)</f>
        <v>0.2971929824561404</v>
      </c>
      <c r="I78" s="15">
        <f>AVERAGE(I19:I75)</f>
        <v>7.9473684210526321E-2</v>
      </c>
      <c r="J78" s="10"/>
    </row>
    <row r="79" spans="1:10" x14ac:dyDescent="0.35">
      <c r="A79" s="9" t="s">
        <v>82</v>
      </c>
      <c r="B79" s="14">
        <f>MIN(B19:B75)</f>
        <v>0</v>
      </c>
      <c r="C79" s="14">
        <f>MIN(C19:C75)</f>
        <v>1.64</v>
      </c>
      <c r="D79" s="14">
        <f>MIN(D19:D75)</f>
        <v>0</v>
      </c>
      <c r="E79" s="14">
        <f>MIN(E19:E75)</f>
        <v>0</v>
      </c>
      <c r="F79" s="14">
        <f>MIN(F19:F75)</f>
        <v>0</v>
      </c>
      <c r="G79" s="14">
        <f>MIN(G19:G75)</f>
        <v>0</v>
      </c>
      <c r="H79" s="14">
        <f>MIN(H19:H75)</f>
        <v>0</v>
      </c>
      <c r="I79" s="14">
        <f>MIN(I19:I75)</f>
        <v>0</v>
      </c>
      <c r="J79" s="10"/>
    </row>
    <row r="80" spans="1:10" x14ac:dyDescent="0.35">
      <c r="A80" s="11" t="s">
        <v>83</v>
      </c>
      <c r="B80" s="15">
        <f>MAX(B19:B75)</f>
        <v>19.38</v>
      </c>
      <c r="C80" s="15">
        <f>MAX(C19:C75)</f>
        <v>123.5</v>
      </c>
      <c r="D80" s="15">
        <f>MAX(D19:D75)</f>
        <v>116</v>
      </c>
      <c r="E80" s="15">
        <f>MAX(E19:E75)</f>
        <v>98</v>
      </c>
      <c r="F80" s="15">
        <f>MAX(F19:F75)</f>
        <v>5.08</v>
      </c>
      <c r="G80" s="15">
        <f>MAX(G19:G75)</f>
        <v>5.26</v>
      </c>
      <c r="H80" s="15">
        <f>MAX(H19:H75)</f>
        <v>1.1399999999999999</v>
      </c>
      <c r="I80" s="15">
        <f>MAX(I19:I75)</f>
        <v>0.28999999999999998</v>
      </c>
      <c r="J80" s="10"/>
    </row>
    <row r="81" spans="1:10" x14ac:dyDescent="0.35">
      <c r="A81" s="9" t="s">
        <v>84</v>
      </c>
      <c r="B81" s="14">
        <f>_xlfn.STDEV.S(B19:B75)</f>
        <v>6.147749134728814</v>
      </c>
      <c r="C81" s="14">
        <f>_xlfn.STDEV.S(C19:C75)</f>
        <v>33.415184509846235</v>
      </c>
      <c r="D81" s="14">
        <f>_xlfn.STDEV.S(D19:D75)</f>
        <v>36.953842373499043</v>
      </c>
      <c r="E81" s="14">
        <f>_xlfn.STDEV.S(E19:E75)</f>
        <v>35.504579816833839</v>
      </c>
      <c r="F81" s="14">
        <f>_xlfn.STDEV.S(F19:F75)</f>
        <v>1.7278218175155415</v>
      </c>
      <c r="G81" s="14">
        <f>_xlfn.STDEV.S(G19:G75)</f>
        <v>1.4459210192762821</v>
      </c>
      <c r="H81" s="14">
        <f>_xlfn.STDEV.S(H19:H75)</f>
        <v>0.44372511755576183</v>
      </c>
      <c r="I81" s="14">
        <f>_xlfn.STDEV.S(I19:I75)</f>
        <v>0.1219692738332015</v>
      </c>
      <c r="J81" s="10"/>
    </row>
    <row r="82" spans="1:10" x14ac:dyDescent="0.35">
      <c r="A82" s="11" t="s">
        <v>85</v>
      </c>
      <c r="B82" s="15">
        <f>_xlfn.VAR.S(B19:B75)</f>
        <v>37.794819423558877</v>
      </c>
      <c r="C82" s="15">
        <f t="shared" ref="C82:I82" si="4">_xlfn.VAR.S(C19:C75)</f>
        <v>1116.5745558270678</v>
      </c>
      <c r="D82" s="15">
        <f t="shared" si="4"/>
        <v>1365.5864661654136</v>
      </c>
      <c r="E82" s="15">
        <f t="shared" si="4"/>
        <v>1260.5751879699249</v>
      </c>
      <c r="F82" s="15">
        <f t="shared" si="4"/>
        <v>2.9853682330827089</v>
      </c>
      <c r="G82" s="15">
        <f t="shared" si="4"/>
        <v>2.090687593984963</v>
      </c>
      <c r="H82" s="15">
        <f t="shared" si="4"/>
        <v>0.19689197994987465</v>
      </c>
      <c r="I82" s="15">
        <f t="shared" si="4"/>
        <v>1.4876503759398493E-2</v>
      </c>
      <c r="J82" s="10"/>
    </row>
  </sheetData>
  <sortState ref="A21:J136">
    <sortCondition ref="J1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2023-09-13T13:19:29Z</dcterms:created>
  <dcterms:modified xsi:type="dcterms:W3CDTF">2023-09-15T14:12:07Z</dcterms:modified>
</cp:coreProperties>
</file>