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CoderGears\CppDepend\LICCA\"/>
    </mc:Choice>
  </mc:AlternateContent>
  <bookViews>
    <workbookView xWindow="120" yWindow="36" windowWidth="17172" windowHeight="9468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N61" i="2" l="1"/>
  <c r="N60" i="2"/>
  <c r="N59" i="2"/>
  <c r="N58" i="2"/>
  <c r="N57" i="2"/>
  <c r="N56" i="2"/>
  <c r="L61" i="2"/>
  <c r="L60" i="2"/>
  <c r="L59" i="2"/>
  <c r="L58" i="2"/>
  <c r="L57" i="2"/>
  <c r="L56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N22" i="2"/>
  <c r="N23" i="2"/>
  <c r="N24" i="2"/>
  <c r="N25" i="2"/>
  <c r="N26" i="2"/>
  <c r="N27" i="2"/>
  <c r="N21" i="2"/>
  <c r="L22" i="2"/>
  <c r="L23" i="2"/>
  <c r="L24" i="2"/>
  <c r="L25" i="2"/>
  <c r="L26" i="2"/>
  <c r="L27" i="2"/>
  <c r="L21" i="2"/>
</calcChain>
</file>

<file path=xl/sharedStrings.xml><?xml version="1.0" encoding="utf-8"?>
<sst xmlns="http://schemas.openxmlformats.org/spreadsheetml/2006/main" count="166" uniqueCount="101">
  <si>
    <t>LICCA_C (analysis done 4 hours ago, Today 07:42 most recent)</t>
  </si>
  <si>
    <r>
      <t>from</t>
    </r>
    <r>
      <rPr>
        <sz val="10"/>
        <color rgb="FF000000"/>
        <rFont val="Arial Unicode MS"/>
      </rPr>
      <t> m </t>
    </r>
    <r>
      <rPr>
        <sz val="10"/>
        <color rgb="FF0000FF"/>
        <rFont val="Arial Unicode MS"/>
      </rPr>
      <t>in</t>
    </r>
    <r>
      <rPr>
        <sz val="10"/>
        <color rgb="FF000000"/>
        <rFont val="Arial Unicode MS"/>
      </rPr>
      <t> </t>
    </r>
    <r>
      <rPr>
        <b/>
        <sz val="10"/>
        <color rgb="FF000064"/>
        <rFont val="Arial Unicode MS"/>
      </rPr>
      <t>Methods</t>
    </r>
    <r>
      <rPr>
        <sz val="10"/>
        <color rgb="FF000000"/>
        <rFont val="Arial Unicode MS"/>
      </rPr>
      <t> </t>
    </r>
    <r>
      <rPr>
        <sz val="10"/>
        <color rgb="FF0000FF"/>
        <rFont val="Arial Unicode MS"/>
      </rPr>
      <t>where</t>
    </r>
    <r>
      <rPr>
        <sz val="10"/>
        <color rgb="FF000000"/>
        <rFont val="Arial Unicode MS"/>
      </rPr>
      <t> !m.IsThirdParty</t>
    </r>
  </si>
  <si>
    <r>
      <t>select</t>
    </r>
    <r>
      <rPr>
        <sz val="10"/>
        <color rgb="FF000000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rgb="FF000000"/>
        <rFont val="Arial Unicode MS"/>
      </rPr>
      <t> { m,</t>
    </r>
  </si>
  <si>
    <t>  m.CyclomaticComplexity,</t>
  </si>
  <si>
    <t>  m.MaintainabilityIndex,</t>
  </si>
  <si>
    <t>  m.NbUniqueOperands,  </t>
  </si>
  <si>
    <t>  m.NbOperands,</t>
  </si>
  <si>
    <t>  m.NbUniqueOperators,</t>
  </si>
  <si>
    <t>  m.NbOperators,</t>
  </si>
  <si>
    <t>  m.ProgramLength,</t>
  </si>
  <si>
    <t>  m.VocabularySize,</t>
  </si>
  <si>
    <t>  m.ProgramVolume,</t>
  </si>
  <si>
    <t>  m.DifficultyLevel,</t>
  </si>
  <si>
    <t>  m.ProgramLevel,</t>
  </si>
  <si>
    <t>  m.EffortToImplement,</t>
  </si>
  <si>
    <t>  m.TimeToImplement</t>
  </si>
  <si>
    <t>}</t>
  </si>
  <si>
    <t>Cyclomatic Complexity (CC)</t>
  </si>
  <si>
    <t>MaintainabilityIndex</t>
  </si>
  <si>
    <t>NbUniqueOperands</t>
  </si>
  <si>
    <t>NbOperands</t>
  </si>
  <si>
    <t>NbUniqueOperators</t>
  </si>
  <si>
    <t>NbOperators</t>
  </si>
  <si>
    <t>ProgramLength</t>
  </si>
  <si>
    <t>VocabularySize</t>
  </si>
  <si>
    <t>ProgramVolume</t>
  </si>
  <si>
    <t>DifficultyLevel</t>
  </si>
  <si>
    <t>ProgramLevel</t>
  </si>
  <si>
    <t>EffortToImplement</t>
  </si>
  <si>
    <t>TimeToImplement</t>
  </si>
  <si>
    <t>Full Name</t>
  </si>
  <si>
    <t>foo(float,float)</t>
  </si>
  <si>
    <t>S1a/S1a.c/__Globals/foo(float,float)</t>
  </si>
  <si>
    <t>main(int)</t>
  </si>
  <si>
    <t>1 962</t>
  </si>
  <si>
    <t>S1a/S1a.c/__Globals/main(int)</t>
  </si>
  <si>
    <t>S1b/S1b.c/__Globals/foo(float,float)</t>
  </si>
  <si>
    <t>S1b/S1b.c/__Globals/main(int)</t>
  </si>
  <si>
    <t>S1c/S1c.c/__Globals/foo(float,float)</t>
  </si>
  <si>
    <t>S1c/S1c.c/__Globals/main(int)</t>
  </si>
  <si>
    <t>S2a/S2a.c/__Globals/foo(float,float)</t>
  </si>
  <si>
    <t>S2a/S2a.c/__Globals/main(int)</t>
  </si>
  <si>
    <t>S2b/S2b.c/__Globals/foo(float,float)</t>
  </si>
  <si>
    <t>S2b/S2b.c/__Globals/main(int)</t>
  </si>
  <si>
    <t>S2c/S2c.c/__Globals/foo(float,float)</t>
  </si>
  <si>
    <t>1 902</t>
  </si>
  <si>
    <t>S2c/S2c.c/__Globals/main(int)</t>
  </si>
  <si>
    <t>S2d/S2d.c/__Globals/foo(float,float)</t>
  </si>
  <si>
    <t>2 319</t>
  </si>
  <si>
    <t>S2d/S2d.c/__Globals/main(int)</t>
  </si>
  <si>
    <t>foo(float,float,int)</t>
  </si>
  <si>
    <t>S3a/S3a.c/__Globals/foo(float,float,int)</t>
  </si>
  <si>
    <t>2 051</t>
  </si>
  <si>
    <t>S3a/S3a.c/__Globals/main(int)</t>
  </si>
  <si>
    <t>foo(float)</t>
  </si>
  <si>
    <t>S3b/S3b.c/__Globals/foo(float)</t>
  </si>
  <si>
    <t>1 476</t>
  </si>
  <si>
    <t>S3b/S3b.c/__Globals/main(int)</t>
  </si>
  <si>
    <t>S3c/S3c.c/__Globals/foo(float,float)</t>
  </si>
  <si>
    <t>2 877</t>
  </si>
  <si>
    <t>S3c/S3c.c/__Globals/main(int)</t>
  </si>
  <si>
    <t>S3d/S3d.c/__Globals/foo(float,float)</t>
  </si>
  <si>
    <t>S3d/S3d.c/__Globals/main(int)</t>
  </si>
  <si>
    <t>S3e/S3e.c/__Globals/foo(float,float)</t>
  </si>
  <si>
    <t>2 820</t>
  </si>
  <si>
    <t>S3e/S3e.c/__Globals/main(int)</t>
  </si>
  <si>
    <t>S4a/S4a.c/__Globals/foo(float,float)</t>
  </si>
  <si>
    <t>S4a/S4a.c/__Globals/main(int)</t>
  </si>
  <si>
    <t>S4b/S4b.c/__Globals/foo(float,float)</t>
  </si>
  <si>
    <t>S4b/S4b.c/__Globals/main(int)</t>
  </si>
  <si>
    <t>S4c/S4c.c/__Globals/foo(float,float)</t>
  </si>
  <si>
    <t>S4c/S4c.c/__Globals/main(int)</t>
  </si>
  <si>
    <t>S4d/S4d.c/__Globals/foo(float,float)</t>
  </si>
  <si>
    <t>1 784</t>
  </si>
  <si>
    <t>S4d/S4d.c/__Globals/main(int)</t>
  </si>
  <si>
    <t>S4e/S4e.c/__Globals/foo(float,float)</t>
  </si>
  <si>
    <t>1 335</t>
  </si>
  <si>
    <t>S4e/S4e.c/__Globals/main(int)</t>
  </si>
  <si>
    <t>Sum:</t>
  </si>
  <si>
    <t>32 946</t>
  </si>
  <si>
    <t>1 830</t>
  </si>
  <si>
    <t>Average:</t>
  </si>
  <si>
    <t>Minimum:</t>
  </si>
  <si>
    <t>Maximum:</t>
  </si>
  <si>
    <t>Standard deviation:</t>
  </si>
  <si>
    <t>Variance:</t>
  </si>
  <si>
    <t>912 942</t>
  </si>
  <si>
    <t>2 818</t>
  </si>
  <si>
    <r>
      <t>n1</t>
    </r>
    <r>
      <rPr>
        <sz val="8"/>
        <color theme="1"/>
        <rFont val="Courier"/>
      </rPr>
      <t>: No. of Unique Operators</t>
    </r>
  </si>
  <si>
    <r>
      <t>n2</t>
    </r>
    <r>
      <rPr>
        <sz val="8"/>
        <color theme="1"/>
        <rFont val="Courier"/>
      </rPr>
      <t>: No. of Unique Operands</t>
    </r>
  </si>
  <si>
    <r>
      <t>N1</t>
    </r>
    <r>
      <rPr>
        <sz val="8"/>
        <color theme="1"/>
        <rFont val="Courier"/>
      </rPr>
      <t>: No. of Total Operators</t>
    </r>
  </si>
  <si>
    <r>
      <t>N2</t>
    </r>
    <r>
      <rPr>
        <sz val="8"/>
        <color theme="1"/>
        <rFont val="Courier"/>
      </rPr>
      <t>: No. of Total Operands</t>
    </r>
  </si>
  <si>
    <r>
      <t>Length</t>
    </r>
    <r>
      <rPr>
        <sz val="8"/>
        <color rgb="FF333333"/>
        <rFont val="Courier"/>
      </rPr>
      <t>: N = N1+N2</t>
    </r>
  </si>
  <si>
    <r>
      <t>Vocabulary</t>
    </r>
    <r>
      <rPr>
        <sz val="8"/>
        <color rgb="FF333333"/>
        <rFont val="Courier"/>
      </rPr>
      <t>: n = n1+n2</t>
    </r>
  </si>
  <si>
    <r>
      <t>Volume</t>
    </r>
    <r>
      <rPr>
        <sz val="8"/>
        <color rgb="FF333333"/>
        <rFont val="Courier"/>
      </rPr>
      <t>: V = N*log</t>
    </r>
    <r>
      <rPr>
        <vertAlign val="subscript"/>
        <sz val="8"/>
        <color rgb="FF333333"/>
        <rFont val="Courier"/>
      </rPr>
      <t>2</t>
    </r>
    <r>
      <rPr>
        <sz val="8"/>
        <color rgb="FF333333"/>
        <rFont val="Courier"/>
      </rPr>
      <t>n</t>
    </r>
  </si>
  <si>
    <r>
      <t>Level</t>
    </r>
    <r>
      <rPr>
        <sz val="8"/>
        <color rgb="FF333333"/>
        <rFont val="Courier"/>
      </rPr>
      <t xml:space="preserve">: </t>
    </r>
    <r>
      <rPr>
        <sz val="8"/>
        <color rgb="FF273239"/>
        <rFont val="Courier"/>
      </rPr>
      <t>L = n1/n2</t>
    </r>
  </si>
  <si>
    <r>
      <t>Difficulty</t>
    </r>
    <r>
      <rPr>
        <sz val="8"/>
        <color rgb="FF333333"/>
        <rFont val="Courier"/>
      </rPr>
      <t>: D = (n1/2)*(N2/n2)</t>
    </r>
  </si>
  <si>
    <r>
      <t>Effort</t>
    </r>
    <r>
      <rPr>
        <sz val="8"/>
        <color rgb="FF333333"/>
        <rFont val="Courier"/>
      </rPr>
      <t>: E = D*V</t>
    </r>
  </si>
  <si>
    <t>HLEV (manual)</t>
  </si>
  <si>
    <t>HDIFF (manual)</t>
  </si>
  <si>
    <t>34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</si>
</sst>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color rgb="FF000055"/>
      <name val="Trebuchet MS"/>
      <family val="2"/>
      <charset val="238"/>
    </font>
    <font>
      <b/>
      <sz val="8"/>
      <color theme="1"/>
      <name val="Courier"/>
    </font>
    <font>
      <sz val="8"/>
      <color theme="1"/>
      <name val="Courier"/>
    </font>
    <font>
      <b/>
      <sz val="8"/>
      <color rgb="FF333333"/>
      <name val="Courier"/>
    </font>
    <font>
      <sz val="8"/>
      <color rgb="FF333333"/>
      <name val="Courier"/>
    </font>
    <font>
      <vertAlign val="subscript"/>
      <sz val="8"/>
      <color rgb="FF333333"/>
      <name val="Courier"/>
    </font>
    <font>
      <sz val="8"/>
      <color rgb="FF273239"/>
      <name val="Courier"/>
    </font>
    <font>
      <b/>
      <sz val="10"/>
      <color rgb="FFFFFFFF"/>
      <name val="Trebuchet MS"/>
      <family val="2"/>
      <charset val="238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19" fillId="0" borderId="0" xfId="0" applyFont="1"/>
    <xf numFmtId="0" fontId="19" fillId="33" borderId="0" xfId="0" applyFont="1" applyFill="1"/>
    <xf numFmtId="0" fontId="20" fillId="33" borderId="0" xfId="0" applyFont="1" applyFill="1"/>
    <xf numFmtId="0" fontId="22" fillId="34" borderId="10" xfId="0" applyFont="1" applyFill="1" applyBorder="1" applyAlignment="1">
      <alignment horizontal="left" wrapText="1"/>
    </xf>
    <xf numFmtId="0" fontId="23" fillId="35" borderId="10" xfId="0" applyFont="1" applyFill="1" applyBorder="1" applyAlignment="1">
      <alignment horizontal="left" wrapText="1"/>
    </xf>
    <xf numFmtId="0" fontId="23" fillId="35" borderId="10" xfId="0" applyFont="1" applyFill="1" applyBorder="1" applyAlignment="1">
      <alignment horizontal="right" wrapText="1"/>
    </xf>
    <xf numFmtId="0" fontId="23" fillId="36" borderId="10" xfId="0" applyFont="1" applyFill="1" applyBorder="1" applyAlignment="1">
      <alignment horizontal="left" wrapText="1"/>
    </xf>
    <xf numFmtId="0" fontId="23" fillId="36" borderId="10" xfId="0" applyFont="1" applyFill="1" applyBorder="1" applyAlignment="1">
      <alignment horizontal="right" wrapText="1"/>
    </xf>
    <xf numFmtId="0" fontId="23" fillId="37" borderId="10" xfId="0" applyFont="1" applyFill="1" applyBorder="1" applyAlignment="1">
      <alignment horizontal="right" wrapText="1"/>
    </xf>
    <xf numFmtId="0" fontId="23" fillId="38" borderId="10" xfId="0" applyFont="1" applyFill="1" applyBorder="1" applyAlignment="1">
      <alignment horizontal="right" wrapText="1"/>
    </xf>
    <xf numFmtId="0" fontId="23" fillId="39" borderId="10" xfId="0" applyFont="1" applyFill="1" applyBorder="1" applyAlignment="1">
      <alignment horizontal="right" wrapText="1"/>
    </xf>
    <xf numFmtId="2" fontId="18" fillId="0" borderId="0" xfId="0" applyNumberFormat="1" applyFont="1"/>
    <xf numFmtId="1" fontId="23" fillId="37" borderId="10" xfId="0" applyNumberFormat="1" applyFont="1" applyFill="1" applyBorder="1" applyAlignment="1">
      <alignment horizontal="right" wrapText="1"/>
    </xf>
    <xf numFmtId="2" fontId="23" fillId="39" borderId="10" xfId="0" applyNumberFormat="1" applyFont="1" applyFill="1" applyBorder="1" applyAlignment="1">
      <alignment horizontal="right" wrapText="1"/>
    </xf>
    <xf numFmtId="2" fontId="23" fillId="37" borderId="10" xfId="0" applyNumberFormat="1" applyFont="1" applyFill="1" applyBorder="1" applyAlignment="1">
      <alignment horizontal="right" wrapText="1"/>
    </xf>
    <xf numFmtId="2" fontId="23" fillId="38" borderId="10" xfId="0" applyNumberFormat="1" applyFont="1" applyFill="1" applyBorder="1" applyAlignment="1">
      <alignment horizontal="right" wrapText="1"/>
    </xf>
    <xf numFmtId="0" fontId="24" fillId="35" borderId="10" xfId="0" applyFont="1" applyFill="1" applyBorder="1" applyAlignment="1">
      <alignment horizontal="right" wrapText="1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1" fillId="34" borderId="10" xfId="0" applyFont="1" applyFill="1" applyBorder="1" applyAlignment="1">
      <alignment horizontal="left" wrapText="1"/>
    </xf>
    <xf numFmtId="0" fontId="24" fillId="39" borderId="10" xfId="0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showGridLines="0" tabSelected="1" topLeftCell="A42" zoomScale="85" zoomScaleNormal="85" workbookViewId="0">
      <selection activeCell="A55" sqref="A55"/>
    </sheetView>
  </sheetViews>
  <sheetFormatPr defaultColWidth="9.109375" defaultRowHeight="14.4"/>
  <cols>
    <col min="1" max="1" width="26.6640625" style="1" bestFit="1" customWidth="1"/>
    <col min="2" max="2" width="25.6640625" style="1" bestFit="1" customWidth="1"/>
    <col min="3" max="3" width="19.33203125" style="1" bestFit="1" customWidth="1"/>
    <col min="4" max="4" width="18.44140625" style="1" bestFit="1" customWidth="1"/>
    <col min="5" max="5" width="11.88671875" style="1" bestFit="1" customWidth="1"/>
    <col min="6" max="6" width="18.6640625" style="1" bestFit="1" customWidth="1"/>
    <col min="7" max="7" width="12.109375" style="1" bestFit="1" customWidth="1"/>
    <col min="8" max="9" width="14.5546875" style="1" bestFit="1" customWidth="1"/>
    <col min="10" max="10" width="15" style="1" bestFit="1" customWidth="1"/>
    <col min="11" max="11" width="13.88671875" style="1" bestFit="1" customWidth="1"/>
    <col min="12" max="12" width="13.88671875" style="1" customWidth="1"/>
    <col min="13" max="13" width="13.109375" style="1" bestFit="1" customWidth="1"/>
    <col min="14" max="14" width="13.109375" style="1" customWidth="1"/>
    <col min="15" max="15" width="17.6640625" style="1" bestFit="1" customWidth="1"/>
    <col min="16" max="16" width="16.88671875" style="1" bestFit="1" customWidth="1"/>
    <col min="17" max="17" width="36.5546875" style="1" bestFit="1" customWidth="1"/>
    <col min="18" max="16384" width="9.109375" style="1"/>
  </cols>
  <sheetData>
    <row r="1" spans="1:10">
      <c r="A1" s="1" t="s">
        <v>0</v>
      </c>
    </row>
    <row r="3" spans="1:10">
      <c r="A3" s="2" t="s">
        <v>1</v>
      </c>
    </row>
    <row r="4" spans="1:10">
      <c r="A4" s="3" t="s">
        <v>2</v>
      </c>
    </row>
    <row r="5" spans="1:10">
      <c r="A5" s="4" t="s">
        <v>3</v>
      </c>
    </row>
    <row r="6" spans="1:10">
      <c r="A6" s="4" t="s">
        <v>4</v>
      </c>
    </row>
    <row r="7" spans="1:10">
      <c r="A7" s="4" t="s">
        <v>5</v>
      </c>
    </row>
    <row r="8" spans="1:10">
      <c r="A8" s="4" t="s">
        <v>6</v>
      </c>
      <c r="J8" s="19" t="s">
        <v>88</v>
      </c>
    </row>
    <row r="9" spans="1:10">
      <c r="A9" s="4" t="s">
        <v>7</v>
      </c>
      <c r="J9" s="19" t="s">
        <v>89</v>
      </c>
    </row>
    <row r="10" spans="1:10">
      <c r="A10" s="4" t="s">
        <v>8</v>
      </c>
      <c r="J10" s="19" t="s">
        <v>90</v>
      </c>
    </row>
    <row r="11" spans="1:10">
      <c r="A11" s="4" t="s">
        <v>9</v>
      </c>
      <c r="J11" s="19" t="s">
        <v>91</v>
      </c>
    </row>
    <row r="12" spans="1:10">
      <c r="A12" s="4" t="s">
        <v>10</v>
      </c>
      <c r="J12" s="20" t="s">
        <v>92</v>
      </c>
    </row>
    <row r="13" spans="1:10">
      <c r="A13" s="4" t="s">
        <v>11</v>
      </c>
      <c r="J13" s="20" t="s">
        <v>93</v>
      </c>
    </row>
    <row r="14" spans="1:10">
      <c r="A14" s="4" t="s">
        <v>12</v>
      </c>
      <c r="J14" s="20" t="s">
        <v>94</v>
      </c>
    </row>
    <row r="15" spans="1:10">
      <c r="A15" s="4" t="s">
        <v>13</v>
      </c>
      <c r="J15" s="20" t="s">
        <v>95</v>
      </c>
    </row>
    <row r="16" spans="1:10">
      <c r="A16" s="4" t="s">
        <v>14</v>
      </c>
      <c r="J16" s="20" t="s">
        <v>96</v>
      </c>
    </row>
    <row r="17" spans="1:17">
      <c r="A17" s="4" t="s">
        <v>15</v>
      </c>
      <c r="J17" s="20" t="s">
        <v>97</v>
      </c>
    </row>
    <row r="18" spans="1:17">
      <c r="A18" s="4" t="s">
        <v>16</v>
      </c>
    </row>
    <row r="20" spans="1:17" ht="16.2" customHeight="1">
      <c r="A20" s="5" t="s">
        <v>100</v>
      </c>
      <c r="B20" s="5" t="s">
        <v>17</v>
      </c>
      <c r="C20" s="5" t="s">
        <v>18</v>
      </c>
      <c r="D20" s="5" t="s">
        <v>19</v>
      </c>
      <c r="E20" s="5" t="s">
        <v>20</v>
      </c>
      <c r="F20" s="5" t="s">
        <v>21</v>
      </c>
      <c r="G20" s="5" t="s">
        <v>22</v>
      </c>
      <c r="H20" s="5" t="s">
        <v>23</v>
      </c>
      <c r="I20" s="5" t="s">
        <v>24</v>
      </c>
      <c r="J20" s="5" t="s">
        <v>25</v>
      </c>
      <c r="K20" s="5" t="s">
        <v>26</v>
      </c>
      <c r="L20" s="21" t="s">
        <v>99</v>
      </c>
      <c r="M20" s="5" t="s">
        <v>27</v>
      </c>
      <c r="N20" s="21" t="s">
        <v>98</v>
      </c>
      <c r="O20" s="5" t="s">
        <v>28</v>
      </c>
      <c r="P20" s="5" t="s">
        <v>29</v>
      </c>
      <c r="Q20" s="5" t="s">
        <v>30</v>
      </c>
    </row>
    <row r="21" spans="1:17">
      <c r="A21" s="6" t="s">
        <v>31</v>
      </c>
      <c r="B21" s="7">
        <v>1</v>
      </c>
      <c r="C21" s="7">
        <v>100</v>
      </c>
      <c r="D21" s="7">
        <v>6</v>
      </c>
      <c r="E21" s="7">
        <v>7</v>
      </c>
      <c r="F21" s="7">
        <v>1</v>
      </c>
      <c r="G21" s="7">
        <v>1</v>
      </c>
      <c r="H21" s="7">
        <v>8</v>
      </c>
      <c r="I21" s="7">
        <v>7</v>
      </c>
      <c r="J21" s="7">
        <v>22.46</v>
      </c>
      <c r="K21" s="7">
        <v>0</v>
      </c>
      <c r="L21" s="18">
        <f t="shared" ref="L21:L27" si="0">(F21/2)*(E21/D21)</f>
        <v>0.58333333333333337</v>
      </c>
      <c r="M21" s="7">
        <v>0</v>
      </c>
      <c r="N21" s="18">
        <f t="shared" ref="N21:N27" si="1">F21/D21</f>
        <v>0.16666666666666666</v>
      </c>
      <c r="O21" s="7">
        <v>0</v>
      </c>
      <c r="P21" s="7">
        <v>0</v>
      </c>
      <c r="Q21" s="6" t="s">
        <v>32</v>
      </c>
    </row>
    <row r="22" spans="1:17">
      <c r="A22" s="8" t="s">
        <v>33</v>
      </c>
      <c r="B22" s="9">
        <v>2</v>
      </c>
      <c r="C22" s="9">
        <v>63</v>
      </c>
      <c r="D22" s="9">
        <v>12</v>
      </c>
      <c r="E22" s="9">
        <v>26</v>
      </c>
      <c r="F22" s="9">
        <v>10</v>
      </c>
      <c r="G22" s="9">
        <v>18</v>
      </c>
      <c r="H22" s="9">
        <v>44</v>
      </c>
      <c r="I22" s="9">
        <v>22</v>
      </c>
      <c r="J22" s="9">
        <v>196.21</v>
      </c>
      <c r="K22" s="9">
        <v>10</v>
      </c>
      <c r="L22" s="18">
        <f t="shared" si="0"/>
        <v>10.833333333333332</v>
      </c>
      <c r="M22" s="9">
        <v>0.1</v>
      </c>
      <c r="N22" s="18">
        <f t="shared" si="1"/>
        <v>0.83333333333333337</v>
      </c>
      <c r="O22" s="9" t="s">
        <v>34</v>
      </c>
      <c r="P22" s="9">
        <v>109.01</v>
      </c>
      <c r="Q22" s="8" t="s">
        <v>35</v>
      </c>
    </row>
    <row r="23" spans="1:17">
      <c r="A23" s="8" t="s">
        <v>31</v>
      </c>
      <c r="B23" s="9">
        <v>1</v>
      </c>
      <c r="C23" s="9">
        <v>100</v>
      </c>
      <c r="D23" s="9">
        <v>6</v>
      </c>
      <c r="E23" s="9">
        <v>7</v>
      </c>
      <c r="F23" s="9">
        <v>1</v>
      </c>
      <c r="G23" s="9">
        <v>1</v>
      </c>
      <c r="H23" s="9">
        <v>8</v>
      </c>
      <c r="I23" s="9">
        <v>7</v>
      </c>
      <c r="J23" s="9">
        <v>22.46</v>
      </c>
      <c r="K23" s="9">
        <v>0</v>
      </c>
      <c r="L23" s="18">
        <f t="shared" si="0"/>
        <v>0.58333333333333337</v>
      </c>
      <c r="M23" s="9">
        <v>0</v>
      </c>
      <c r="N23" s="18">
        <f t="shared" si="1"/>
        <v>0.16666666666666666</v>
      </c>
      <c r="O23" s="9">
        <v>0</v>
      </c>
      <c r="P23" s="9">
        <v>0</v>
      </c>
      <c r="Q23" s="8" t="s">
        <v>36</v>
      </c>
    </row>
    <row r="24" spans="1:17">
      <c r="A24" s="6" t="s">
        <v>33</v>
      </c>
      <c r="B24" s="7">
        <v>2</v>
      </c>
      <c r="C24" s="7">
        <v>63</v>
      </c>
      <c r="D24" s="7">
        <v>12</v>
      </c>
      <c r="E24" s="7">
        <v>26</v>
      </c>
      <c r="F24" s="7">
        <v>10</v>
      </c>
      <c r="G24" s="7">
        <v>18</v>
      </c>
      <c r="H24" s="7">
        <v>44</v>
      </c>
      <c r="I24" s="7">
        <v>22</v>
      </c>
      <c r="J24" s="7">
        <v>196.21</v>
      </c>
      <c r="K24" s="7">
        <v>10</v>
      </c>
      <c r="L24" s="18">
        <f t="shared" si="0"/>
        <v>10.833333333333332</v>
      </c>
      <c r="M24" s="7">
        <v>0.1</v>
      </c>
      <c r="N24" s="18">
        <f t="shared" si="1"/>
        <v>0.83333333333333337</v>
      </c>
      <c r="O24" s="7" t="s">
        <v>34</v>
      </c>
      <c r="P24" s="7">
        <v>109.01</v>
      </c>
      <c r="Q24" s="6" t="s">
        <v>37</v>
      </c>
    </row>
    <row r="25" spans="1:17">
      <c r="A25" s="6" t="s">
        <v>31</v>
      </c>
      <c r="B25" s="7">
        <v>1</v>
      </c>
      <c r="C25" s="7">
        <v>100</v>
      </c>
      <c r="D25" s="7">
        <v>6</v>
      </c>
      <c r="E25" s="7">
        <v>7</v>
      </c>
      <c r="F25" s="7">
        <v>1</v>
      </c>
      <c r="G25" s="7">
        <v>1</v>
      </c>
      <c r="H25" s="7">
        <v>8</v>
      </c>
      <c r="I25" s="7">
        <v>7</v>
      </c>
      <c r="J25" s="7">
        <v>22.46</v>
      </c>
      <c r="K25" s="7">
        <v>0</v>
      </c>
      <c r="L25" s="18">
        <f t="shared" si="0"/>
        <v>0.58333333333333337</v>
      </c>
      <c r="M25" s="7">
        <v>0</v>
      </c>
      <c r="N25" s="18">
        <f t="shared" si="1"/>
        <v>0.16666666666666666</v>
      </c>
      <c r="O25" s="7">
        <v>0</v>
      </c>
      <c r="P25" s="7">
        <v>0</v>
      </c>
      <c r="Q25" s="6" t="s">
        <v>38</v>
      </c>
    </row>
    <row r="26" spans="1:17">
      <c r="A26" s="8" t="s">
        <v>33</v>
      </c>
      <c r="B26" s="9">
        <v>2</v>
      </c>
      <c r="C26" s="9">
        <v>63</v>
      </c>
      <c r="D26" s="9">
        <v>12</v>
      </c>
      <c r="E26" s="9">
        <v>26</v>
      </c>
      <c r="F26" s="9">
        <v>10</v>
      </c>
      <c r="G26" s="9">
        <v>18</v>
      </c>
      <c r="H26" s="9">
        <v>44</v>
      </c>
      <c r="I26" s="9">
        <v>22</v>
      </c>
      <c r="J26" s="9">
        <v>196.21</v>
      </c>
      <c r="K26" s="9">
        <v>10</v>
      </c>
      <c r="L26" s="18">
        <f t="shared" si="0"/>
        <v>10.833333333333332</v>
      </c>
      <c r="M26" s="9">
        <v>0.1</v>
      </c>
      <c r="N26" s="18">
        <f t="shared" si="1"/>
        <v>0.83333333333333337</v>
      </c>
      <c r="O26" s="9" t="s">
        <v>34</v>
      </c>
      <c r="P26" s="9">
        <v>109.01</v>
      </c>
      <c r="Q26" s="8" t="s">
        <v>39</v>
      </c>
    </row>
    <row r="27" spans="1:17">
      <c r="A27" s="8" t="s">
        <v>31</v>
      </c>
      <c r="B27" s="9">
        <v>1</v>
      </c>
      <c r="C27" s="9">
        <v>100</v>
      </c>
      <c r="D27" s="9">
        <v>6</v>
      </c>
      <c r="E27" s="9">
        <v>7</v>
      </c>
      <c r="F27" s="9">
        <v>1</v>
      </c>
      <c r="G27" s="9">
        <v>1</v>
      </c>
      <c r="H27" s="9">
        <v>8</v>
      </c>
      <c r="I27" s="9">
        <v>7</v>
      </c>
      <c r="J27" s="9">
        <v>22.46</v>
      </c>
      <c r="K27" s="9">
        <v>0</v>
      </c>
      <c r="L27" s="18">
        <f t="shared" si="0"/>
        <v>0.58333333333333337</v>
      </c>
      <c r="M27" s="9">
        <v>0</v>
      </c>
      <c r="N27" s="18">
        <f t="shared" si="1"/>
        <v>0.16666666666666666</v>
      </c>
      <c r="O27" s="9">
        <v>0</v>
      </c>
      <c r="P27" s="9">
        <v>0</v>
      </c>
      <c r="Q27" s="8" t="s">
        <v>40</v>
      </c>
    </row>
    <row r="28" spans="1:17">
      <c r="A28" s="6" t="s">
        <v>33</v>
      </c>
      <c r="B28" s="7">
        <v>2</v>
      </c>
      <c r="C28" s="7">
        <v>63</v>
      </c>
      <c r="D28" s="7">
        <v>12</v>
      </c>
      <c r="E28" s="7">
        <v>26</v>
      </c>
      <c r="F28" s="7">
        <v>10</v>
      </c>
      <c r="G28" s="7">
        <v>18</v>
      </c>
      <c r="H28" s="7">
        <v>44</v>
      </c>
      <c r="I28" s="7">
        <v>22</v>
      </c>
      <c r="J28" s="7">
        <v>196.21</v>
      </c>
      <c r="K28" s="7">
        <v>10</v>
      </c>
      <c r="L28" s="18">
        <f t="shared" ref="L28:L54" si="2">(F28/2)*(E28/D28)</f>
        <v>10.833333333333332</v>
      </c>
      <c r="M28" s="7">
        <v>0.1</v>
      </c>
      <c r="N28" s="18">
        <f t="shared" ref="N28:N54" si="3">F28/D28</f>
        <v>0.83333333333333337</v>
      </c>
      <c r="O28" s="7" t="s">
        <v>34</v>
      </c>
      <c r="P28" s="7">
        <v>109.01</v>
      </c>
      <c r="Q28" s="6" t="s">
        <v>41</v>
      </c>
    </row>
    <row r="29" spans="1:17">
      <c r="A29" s="6" t="s">
        <v>31</v>
      </c>
      <c r="B29" s="7">
        <v>1</v>
      </c>
      <c r="C29" s="7">
        <v>100</v>
      </c>
      <c r="D29" s="7">
        <v>6</v>
      </c>
      <c r="E29" s="7">
        <v>7</v>
      </c>
      <c r="F29" s="7">
        <v>1</v>
      </c>
      <c r="G29" s="7">
        <v>1</v>
      </c>
      <c r="H29" s="7">
        <v>8</v>
      </c>
      <c r="I29" s="7">
        <v>7</v>
      </c>
      <c r="J29" s="7">
        <v>22.46</v>
      </c>
      <c r="K29" s="7">
        <v>0</v>
      </c>
      <c r="L29" s="18">
        <f t="shared" si="2"/>
        <v>0.58333333333333337</v>
      </c>
      <c r="M29" s="7">
        <v>0</v>
      </c>
      <c r="N29" s="18">
        <f t="shared" si="3"/>
        <v>0.16666666666666666</v>
      </c>
      <c r="O29" s="7">
        <v>0</v>
      </c>
      <c r="P29" s="7">
        <v>0</v>
      </c>
      <c r="Q29" s="6" t="s">
        <v>42</v>
      </c>
    </row>
    <row r="30" spans="1:17">
      <c r="A30" s="8" t="s">
        <v>33</v>
      </c>
      <c r="B30" s="9">
        <v>2</v>
      </c>
      <c r="C30" s="9">
        <v>63</v>
      </c>
      <c r="D30" s="9">
        <v>12</v>
      </c>
      <c r="E30" s="9">
        <v>26</v>
      </c>
      <c r="F30" s="9">
        <v>10</v>
      </c>
      <c r="G30" s="9">
        <v>18</v>
      </c>
      <c r="H30" s="9">
        <v>44</v>
      </c>
      <c r="I30" s="9">
        <v>22</v>
      </c>
      <c r="J30" s="9">
        <v>196.21</v>
      </c>
      <c r="K30" s="9">
        <v>10</v>
      </c>
      <c r="L30" s="18">
        <f t="shared" si="2"/>
        <v>10.833333333333332</v>
      </c>
      <c r="M30" s="9">
        <v>0.1</v>
      </c>
      <c r="N30" s="18">
        <f t="shared" si="3"/>
        <v>0.83333333333333337</v>
      </c>
      <c r="O30" s="9" t="s">
        <v>34</v>
      </c>
      <c r="P30" s="9">
        <v>109.01</v>
      </c>
      <c r="Q30" s="8" t="s">
        <v>43</v>
      </c>
    </row>
    <row r="31" spans="1:17">
      <c r="A31" s="8" t="s">
        <v>31</v>
      </c>
      <c r="B31" s="9">
        <v>1</v>
      </c>
      <c r="C31" s="9">
        <v>100</v>
      </c>
      <c r="D31" s="9">
        <v>6</v>
      </c>
      <c r="E31" s="9">
        <v>7</v>
      </c>
      <c r="F31" s="9">
        <v>1</v>
      </c>
      <c r="G31" s="9">
        <v>1</v>
      </c>
      <c r="H31" s="9">
        <v>8</v>
      </c>
      <c r="I31" s="9">
        <v>7</v>
      </c>
      <c r="J31" s="9">
        <v>22.46</v>
      </c>
      <c r="K31" s="9">
        <v>0</v>
      </c>
      <c r="L31" s="18">
        <f t="shared" si="2"/>
        <v>0.58333333333333337</v>
      </c>
      <c r="M31" s="9">
        <v>0</v>
      </c>
      <c r="N31" s="18">
        <f t="shared" si="3"/>
        <v>0.16666666666666666</v>
      </c>
      <c r="O31" s="9">
        <v>0</v>
      </c>
      <c r="P31" s="9">
        <v>0</v>
      </c>
      <c r="Q31" s="8" t="s">
        <v>44</v>
      </c>
    </row>
    <row r="32" spans="1:17">
      <c r="A32" s="6" t="s">
        <v>33</v>
      </c>
      <c r="B32" s="7">
        <v>2</v>
      </c>
      <c r="C32" s="7">
        <v>63</v>
      </c>
      <c r="D32" s="7">
        <v>10</v>
      </c>
      <c r="E32" s="7">
        <v>26</v>
      </c>
      <c r="F32" s="7">
        <v>10</v>
      </c>
      <c r="G32" s="7">
        <v>18</v>
      </c>
      <c r="H32" s="7">
        <v>44</v>
      </c>
      <c r="I32" s="7">
        <v>20</v>
      </c>
      <c r="J32" s="7">
        <v>190.16</v>
      </c>
      <c r="K32" s="7">
        <v>10</v>
      </c>
      <c r="L32" s="18">
        <f t="shared" si="2"/>
        <v>13</v>
      </c>
      <c r="M32" s="7">
        <v>0.1</v>
      </c>
      <c r="N32" s="18">
        <f t="shared" si="3"/>
        <v>1</v>
      </c>
      <c r="O32" s="7" t="s">
        <v>45</v>
      </c>
      <c r="P32" s="7">
        <v>105.65</v>
      </c>
      <c r="Q32" s="6" t="s">
        <v>46</v>
      </c>
    </row>
    <row r="33" spans="1:17">
      <c r="A33" s="6" t="s">
        <v>31</v>
      </c>
      <c r="B33" s="7">
        <v>1</v>
      </c>
      <c r="C33" s="7">
        <v>100</v>
      </c>
      <c r="D33" s="7">
        <v>6</v>
      </c>
      <c r="E33" s="7">
        <v>7</v>
      </c>
      <c r="F33" s="7">
        <v>1</v>
      </c>
      <c r="G33" s="7">
        <v>1</v>
      </c>
      <c r="H33" s="7">
        <v>8</v>
      </c>
      <c r="I33" s="7">
        <v>7</v>
      </c>
      <c r="J33" s="7">
        <v>22.46</v>
      </c>
      <c r="K33" s="7">
        <v>0</v>
      </c>
      <c r="L33" s="18">
        <f t="shared" si="2"/>
        <v>0.58333333333333337</v>
      </c>
      <c r="M33" s="7">
        <v>0</v>
      </c>
      <c r="N33" s="18">
        <f t="shared" si="3"/>
        <v>0.16666666666666666</v>
      </c>
      <c r="O33" s="7">
        <v>0</v>
      </c>
      <c r="P33" s="7">
        <v>0</v>
      </c>
      <c r="Q33" s="6" t="s">
        <v>47</v>
      </c>
    </row>
    <row r="34" spans="1:17">
      <c r="A34" s="8" t="s">
        <v>33</v>
      </c>
      <c r="B34" s="9">
        <v>2</v>
      </c>
      <c r="C34" s="9">
        <v>62</v>
      </c>
      <c r="D34" s="9">
        <v>12</v>
      </c>
      <c r="E34" s="9">
        <v>28</v>
      </c>
      <c r="F34" s="9">
        <v>10</v>
      </c>
      <c r="G34" s="9">
        <v>24</v>
      </c>
      <c r="H34" s="9">
        <v>52</v>
      </c>
      <c r="I34" s="9">
        <v>22</v>
      </c>
      <c r="J34" s="9">
        <v>231.89</v>
      </c>
      <c r="K34" s="9">
        <v>10</v>
      </c>
      <c r="L34" s="18">
        <f t="shared" si="2"/>
        <v>11.666666666666668</v>
      </c>
      <c r="M34" s="9">
        <v>0.1</v>
      </c>
      <c r="N34" s="18">
        <f t="shared" si="3"/>
        <v>0.83333333333333337</v>
      </c>
      <c r="O34" s="9" t="s">
        <v>48</v>
      </c>
      <c r="P34" s="9">
        <v>128.83000000000001</v>
      </c>
      <c r="Q34" s="8" t="s">
        <v>49</v>
      </c>
    </row>
    <row r="35" spans="1:17">
      <c r="A35" s="8" t="s">
        <v>50</v>
      </c>
      <c r="B35" s="9">
        <v>1</v>
      </c>
      <c r="C35" s="9">
        <v>100</v>
      </c>
      <c r="D35" s="9">
        <v>8</v>
      </c>
      <c r="E35" s="9">
        <v>10</v>
      </c>
      <c r="F35" s="9">
        <v>1</v>
      </c>
      <c r="G35" s="9">
        <v>1</v>
      </c>
      <c r="H35" s="9">
        <v>11</v>
      </c>
      <c r="I35" s="9">
        <v>9</v>
      </c>
      <c r="J35" s="9">
        <v>34.869999999999997</v>
      </c>
      <c r="K35" s="9">
        <v>0</v>
      </c>
      <c r="L35" s="18">
        <f t="shared" si="2"/>
        <v>0.625</v>
      </c>
      <c r="M35" s="9">
        <v>0</v>
      </c>
      <c r="N35" s="18">
        <f t="shared" si="3"/>
        <v>0.125</v>
      </c>
      <c r="O35" s="9">
        <v>0</v>
      </c>
      <c r="P35" s="9">
        <v>0</v>
      </c>
      <c r="Q35" s="8" t="s">
        <v>51</v>
      </c>
    </row>
    <row r="36" spans="1:17">
      <c r="A36" s="6" t="s">
        <v>33</v>
      </c>
      <c r="B36" s="7">
        <v>2</v>
      </c>
      <c r="C36" s="7">
        <v>63</v>
      </c>
      <c r="D36" s="7">
        <v>12</v>
      </c>
      <c r="E36" s="7">
        <v>27</v>
      </c>
      <c r="F36" s="7">
        <v>10</v>
      </c>
      <c r="G36" s="7">
        <v>19</v>
      </c>
      <c r="H36" s="7">
        <v>46</v>
      </c>
      <c r="I36" s="7">
        <v>22</v>
      </c>
      <c r="J36" s="7">
        <v>205.13</v>
      </c>
      <c r="K36" s="7">
        <v>10</v>
      </c>
      <c r="L36" s="18">
        <f t="shared" si="2"/>
        <v>11.25</v>
      </c>
      <c r="M36" s="7">
        <v>0.1</v>
      </c>
      <c r="N36" s="18">
        <f t="shared" si="3"/>
        <v>0.83333333333333337</v>
      </c>
      <c r="O36" s="7" t="s">
        <v>52</v>
      </c>
      <c r="P36" s="7">
        <v>113.96</v>
      </c>
      <c r="Q36" s="6" t="s">
        <v>53</v>
      </c>
    </row>
    <row r="37" spans="1:17">
      <c r="A37" s="6" t="s">
        <v>54</v>
      </c>
      <c r="B37" s="7">
        <v>1</v>
      </c>
      <c r="C37" s="7">
        <v>100</v>
      </c>
      <c r="D37" s="7">
        <v>4</v>
      </c>
      <c r="E37" s="7">
        <v>4</v>
      </c>
      <c r="F37" s="7">
        <v>1</v>
      </c>
      <c r="G37" s="7">
        <v>1</v>
      </c>
      <c r="H37" s="7">
        <v>5</v>
      </c>
      <c r="I37" s="7">
        <v>5</v>
      </c>
      <c r="J37" s="7">
        <v>11.61</v>
      </c>
      <c r="K37" s="7">
        <v>0</v>
      </c>
      <c r="L37" s="18">
        <f t="shared" si="2"/>
        <v>0.5</v>
      </c>
      <c r="M37" s="7">
        <v>0</v>
      </c>
      <c r="N37" s="18">
        <f t="shared" si="3"/>
        <v>0.25</v>
      </c>
      <c r="O37" s="7">
        <v>0</v>
      </c>
      <c r="P37" s="7">
        <v>0</v>
      </c>
      <c r="Q37" s="6" t="s">
        <v>55</v>
      </c>
    </row>
    <row r="38" spans="1:17">
      <c r="A38" s="8" t="s">
        <v>33</v>
      </c>
      <c r="B38" s="9">
        <v>2</v>
      </c>
      <c r="C38" s="9">
        <v>63</v>
      </c>
      <c r="D38" s="9">
        <v>12</v>
      </c>
      <c r="E38" s="9">
        <v>25</v>
      </c>
      <c r="F38" s="9">
        <v>9</v>
      </c>
      <c r="G38" s="9">
        <v>17</v>
      </c>
      <c r="H38" s="9">
        <v>42</v>
      </c>
      <c r="I38" s="9">
        <v>21</v>
      </c>
      <c r="J38" s="9">
        <v>184.48</v>
      </c>
      <c r="K38" s="9">
        <v>8</v>
      </c>
      <c r="L38" s="18">
        <f t="shared" si="2"/>
        <v>9.375</v>
      </c>
      <c r="M38" s="9">
        <v>0.12</v>
      </c>
      <c r="N38" s="18">
        <f t="shared" si="3"/>
        <v>0.75</v>
      </c>
      <c r="O38" s="9" t="s">
        <v>56</v>
      </c>
      <c r="P38" s="9">
        <v>81.99</v>
      </c>
      <c r="Q38" s="8" t="s">
        <v>57</v>
      </c>
    </row>
    <row r="39" spans="1:17">
      <c r="A39" s="8" t="s">
        <v>31</v>
      </c>
      <c r="B39" s="9">
        <v>1</v>
      </c>
      <c r="C39" s="9">
        <v>100</v>
      </c>
      <c r="D39" s="9">
        <v>6</v>
      </c>
      <c r="E39" s="9">
        <v>7</v>
      </c>
      <c r="F39" s="9">
        <v>1</v>
      </c>
      <c r="G39" s="9">
        <v>1</v>
      </c>
      <c r="H39" s="9">
        <v>8</v>
      </c>
      <c r="I39" s="9">
        <v>7</v>
      </c>
      <c r="J39" s="9">
        <v>22.46</v>
      </c>
      <c r="K39" s="9">
        <v>0</v>
      </c>
      <c r="L39" s="18">
        <f t="shared" si="2"/>
        <v>0.58333333333333337</v>
      </c>
      <c r="M39" s="9">
        <v>0</v>
      </c>
      <c r="N39" s="18">
        <f t="shared" si="3"/>
        <v>0.16666666666666666</v>
      </c>
      <c r="O39" s="9">
        <v>0</v>
      </c>
      <c r="P39" s="9">
        <v>0</v>
      </c>
      <c r="Q39" s="8" t="s">
        <v>58</v>
      </c>
    </row>
    <row r="40" spans="1:17">
      <c r="A40" s="6" t="s">
        <v>33</v>
      </c>
      <c r="B40" s="7">
        <v>3</v>
      </c>
      <c r="C40" s="7">
        <v>61</v>
      </c>
      <c r="D40" s="7">
        <v>13</v>
      </c>
      <c r="E40" s="7">
        <v>29</v>
      </c>
      <c r="F40" s="7">
        <v>13</v>
      </c>
      <c r="G40" s="7">
        <v>22</v>
      </c>
      <c r="H40" s="7">
        <v>51</v>
      </c>
      <c r="I40" s="7">
        <v>26</v>
      </c>
      <c r="J40" s="7">
        <v>239.72</v>
      </c>
      <c r="K40" s="7">
        <v>12</v>
      </c>
      <c r="L40" s="18">
        <f t="shared" si="2"/>
        <v>14.5</v>
      </c>
      <c r="M40" s="7">
        <v>8.3000000000000004E-2</v>
      </c>
      <c r="N40" s="18">
        <f t="shared" si="3"/>
        <v>1</v>
      </c>
      <c r="O40" s="7" t="s">
        <v>59</v>
      </c>
      <c r="P40" s="7">
        <v>159.81</v>
      </c>
      <c r="Q40" s="6" t="s">
        <v>60</v>
      </c>
    </row>
    <row r="41" spans="1:17">
      <c r="A41" s="6" t="s">
        <v>31</v>
      </c>
      <c r="B41" s="7">
        <v>1</v>
      </c>
      <c r="C41" s="7">
        <v>100</v>
      </c>
      <c r="D41" s="7">
        <v>6</v>
      </c>
      <c r="E41" s="7">
        <v>7</v>
      </c>
      <c r="F41" s="7">
        <v>1</v>
      </c>
      <c r="G41" s="7">
        <v>1</v>
      </c>
      <c r="H41" s="7">
        <v>8</v>
      </c>
      <c r="I41" s="7">
        <v>7</v>
      </c>
      <c r="J41" s="7">
        <v>22.46</v>
      </c>
      <c r="K41" s="7">
        <v>0</v>
      </c>
      <c r="L41" s="18">
        <f t="shared" si="2"/>
        <v>0.58333333333333337</v>
      </c>
      <c r="M41" s="7">
        <v>0</v>
      </c>
      <c r="N41" s="18">
        <f t="shared" si="3"/>
        <v>0.16666666666666666</v>
      </c>
      <c r="O41" s="7">
        <v>0</v>
      </c>
      <c r="P41" s="7">
        <v>0</v>
      </c>
      <c r="Q41" s="6" t="s">
        <v>61</v>
      </c>
    </row>
    <row r="42" spans="1:17">
      <c r="A42" s="8" t="s">
        <v>33</v>
      </c>
      <c r="B42" s="9">
        <v>2</v>
      </c>
      <c r="C42" s="9">
        <v>64</v>
      </c>
      <c r="D42" s="9">
        <v>12</v>
      </c>
      <c r="E42" s="9">
        <v>23</v>
      </c>
      <c r="F42" s="9">
        <v>9</v>
      </c>
      <c r="G42" s="9">
        <v>16</v>
      </c>
      <c r="H42" s="9">
        <v>39</v>
      </c>
      <c r="I42" s="9">
        <v>21</v>
      </c>
      <c r="J42" s="9">
        <v>171.3</v>
      </c>
      <c r="K42" s="9">
        <v>4</v>
      </c>
      <c r="L42" s="18">
        <f t="shared" si="2"/>
        <v>8.625</v>
      </c>
      <c r="M42" s="9">
        <v>0.25</v>
      </c>
      <c r="N42" s="18">
        <f t="shared" si="3"/>
        <v>0.75</v>
      </c>
      <c r="O42" s="9">
        <v>685.2</v>
      </c>
      <c r="P42" s="9">
        <v>38.07</v>
      </c>
      <c r="Q42" s="8" t="s">
        <v>62</v>
      </c>
    </row>
    <row r="43" spans="1:17">
      <c r="A43" s="8" t="s">
        <v>31</v>
      </c>
      <c r="B43" s="9">
        <v>1</v>
      </c>
      <c r="C43" s="9">
        <v>100</v>
      </c>
      <c r="D43" s="9">
        <v>6</v>
      </c>
      <c r="E43" s="9">
        <v>7</v>
      </c>
      <c r="F43" s="9">
        <v>1</v>
      </c>
      <c r="G43" s="9">
        <v>1</v>
      </c>
      <c r="H43" s="9">
        <v>8</v>
      </c>
      <c r="I43" s="9">
        <v>7</v>
      </c>
      <c r="J43" s="9">
        <v>22.46</v>
      </c>
      <c r="K43" s="9">
        <v>0</v>
      </c>
      <c r="L43" s="18">
        <f t="shared" si="2"/>
        <v>0.58333333333333337</v>
      </c>
      <c r="M43" s="9">
        <v>0</v>
      </c>
      <c r="N43" s="18">
        <f t="shared" si="3"/>
        <v>0.16666666666666666</v>
      </c>
      <c r="O43" s="9">
        <v>0</v>
      </c>
      <c r="P43" s="9">
        <v>0</v>
      </c>
      <c r="Q43" s="8" t="s">
        <v>63</v>
      </c>
    </row>
    <row r="44" spans="1:17">
      <c r="A44" s="6" t="s">
        <v>33</v>
      </c>
      <c r="B44" s="7">
        <v>3</v>
      </c>
      <c r="C44" s="7">
        <v>61</v>
      </c>
      <c r="D44" s="7">
        <v>13</v>
      </c>
      <c r="E44" s="7">
        <v>29</v>
      </c>
      <c r="F44" s="7">
        <v>13</v>
      </c>
      <c r="G44" s="7">
        <v>21</v>
      </c>
      <c r="H44" s="7">
        <v>50</v>
      </c>
      <c r="I44" s="7">
        <v>26</v>
      </c>
      <c r="J44" s="7">
        <v>235.02</v>
      </c>
      <c r="K44" s="7">
        <v>12</v>
      </c>
      <c r="L44" s="18">
        <f t="shared" si="2"/>
        <v>14.5</v>
      </c>
      <c r="M44" s="7">
        <v>8.3000000000000004E-2</v>
      </c>
      <c r="N44" s="18">
        <f t="shared" si="3"/>
        <v>1</v>
      </c>
      <c r="O44" s="7" t="s">
        <v>64</v>
      </c>
      <c r="P44" s="7">
        <v>156.68</v>
      </c>
      <c r="Q44" s="6" t="s">
        <v>65</v>
      </c>
    </row>
    <row r="45" spans="1:17">
      <c r="A45" s="6" t="s">
        <v>31</v>
      </c>
      <c r="B45" s="7">
        <v>1</v>
      </c>
      <c r="C45" s="7">
        <v>100</v>
      </c>
      <c r="D45" s="7">
        <v>6</v>
      </c>
      <c r="E45" s="7">
        <v>7</v>
      </c>
      <c r="F45" s="7">
        <v>1</v>
      </c>
      <c r="G45" s="7">
        <v>1</v>
      </c>
      <c r="H45" s="7">
        <v>8</v>
      </c>
      <c r="I45" s="7">
        <v>7</v>
      </c>
      <c r="J45" s="7">
        <v>22.46</v>
      </c>
      <c r="K45" s="7">
        <v>0</v>
      </c>
      <c r="L45" s="18">
        <f t="shared" si="2"/>
        <v>0.58333333333333337</v>
      </c>
      <c r="M45" s="7">
        <v>0</v>
      </c>
      <c r="N45" s="18">
        <f t="shared" si="3"/>
        <v>0.16666666666666666</v>
      </c>
      <c r="O45" s="7">
        <v>0</v>
      </c>
      <c r="P45" s="7">
        <v>0</v>
      </c>
      <c r="Q45" s="6" t="s">
        <v>66</v>
      </c>
    </row>
    <row r="46" spans="1:17">
      <c r="A46" s="8" t="s">
        <v>33</v>
      </c>
      <c r="B46" s="9">
        <v>2</v>
      </c>
      <c r="C46" s="9">
        <v>63</v>
      </c>
      <c r="D46" s="9">
        <v>12</v>
      </c>
      <c r="E46" s="9">
        <v>26</v>
      </c>
      <c r="F46" s="9">
        <v>10</v>
      </c>
      <c r="G46" s="9">
        <v>18</v>
      </c>
      <c r="H46" s="9">
        <v>44</v>
      </c>
      <c r="I46" s="9">
        <v>22</v>
      </c>
      <c r="J46" s="9">
        <v>196.21</v>
      </c>
      <c r="K46" s="9">
        <v>10</v>
      </c>
      <c r="L46" s="18">
        <f t="shared" si="2"/>
        <v>10.833333333333332</v>
      </c>
      <c r="M46" s="9">
        <v>0.1</v>
      </c>
      <c r="N46" s="18">
        <f t="shared" si="3"/>
        <v>0.83333333333333337</v>
      </c>
      <c r="O46" s="9" t="s">
        <v>34</v>
      </c>
      <c r="P46" s="9">
        <v>109.01</v>
      </c>
      <c r="Q46" s="8" t="s">
        <v>67</v>
      </c>
    </row>
    <row r="47" spans="1:17">
      <c r="A47" s="8" t="s">
        <v>31</v>
      </c>
      <c r="B47" s="9">
        <v>1</v>
      </c>
      <c r="C47" s="9">
        <v>100</v>
      </c>
      <c r="D47" s="9">
        <v>6</v>
      </c>
      <c r="E47" s="9">
        <v>7</v>
      </c>
      <c r="F47" s="9">
        <v>1</v>
      </c>
      <c r="G47" s="9">
        <v>1</v>
      </c>
      <c r="H47" s="9">
        <v>8</v>
      </c>
      <c r="I47" s="9">
        <v>7</v>
      </c>
      <c r="J47" s="9">
        <v>22.46</v>
      </c>
      <c r="K47" s="9">
        <v>0</v>
      </c>
      <c r="L47" s="18">
        <f t="shared" si="2"/>
        <v>0.58333333333333337</v>
      </c>
      <c r="M47" s="9">
        <v>0</v>
      </c>
      <c r="N47" s="18">
        <f t="shared" si="3"/>
        <v>0.16666666666666666</v>
      </c>
      <c r="O47" s="9">
        <v>0</v>
      </c>
      <c r="P47" s="9">
        <v>0</v>
      </c>
      <c r="Q47" s="8" t="s">
        <v>68</v>
      </c>
    </row>
    <row r="48" spans="1:17">
      <c r="A48" s="6" t="s">
        <v>33</v>
      </c>
      <c r="B48" s="7">
        <v>2</v>
      </c>
      <c r="C48" s="7">
        <v>63</v>
      </c>
      <c r="D48" s="7">
        <v>12</v>
      </c>
      <c r="E48" s="7">
        <v>26</v>
      </c>
      <c r="F48" s="7">
        <v>10</v>
      </c>
      <c r="G48" s="7">
        <v>18</v>
      </c>
      <c r="H48" s="7">
        <v>44</v>
      </c>
      <c r="I48" s="7">
        <v>22</v>
      </c>
      <c r="J48" s="7">
        <v>196.21</v>
      </c>
      <c r="K48" s="7">
        <v>10</v>
      </c>
      <c r="L48" s="18">
        <f t="shared" si="2"/>
        <v>10.833333333333332</v>
      </c>
      <c r="M48" s="7">
        <v>0.1</v>
      </c>
      <c r="N48" s="18">
        <f t="shared" si="3"/>
        <v>0.83333333333333337</v>
      </c>
      <c r="O48" s="7" t="s">
        <v>34</v>
      </c>
      <c r="P48" s="7">
        <v>109.01</v>
      </c>
      <c r="Q48" s="6" t="s">
        <v>69</v>
      </c>
    </row>
    <row r="49" spans="1:17">
      <c r="A49" s="6" t="s">
        <v>31</v>
      </c>
      <c r="B49" s="7">
        <v>1</v>
      </c>
      <c r="C49" s="7">
        <v>100</v>
      </c>
      <c r="D49" s="7">
        <v>6</v>
      </c>
      <c r="E49" s="7">
        <v>7</v>
      </c>
      <c r="F49" s="7">
        <v>1</v>
      </c>
      <c r="G49" s="7">
        <v>1</v>
      </c>
      <c r="H49" s="7">
        <v>8</v>
      </c>
      <c r="I49" s="7">
        <v>7</v>
      </c>
      <c r="J49" s="7">
        <v>22.46</v>
      </c>
      <c r="K49" s="7">
        <v>0</v>
      </c>
      <c r="L49" s="18">
        <f t="shared" si="2"/>
        <v>0.58333333333333337</v>
      </c>
      <c r="M49" s="7">
        <v>0</v>
      </c>
      <c r="N49" s="18">
        <f t="shared" si="3"/>
        <v>0.16666666666666666</v>
      </c>
      <c r="O49" s="7">
        <v>0</v>
      </c>
      <c r="P49" s="7">
        <v>0</v>
      </c>
      <c r="Q49" s="6" t="s">
        <v>70</v>
      </c>
    </row>
    <row r="50" spans="1:17">
      <c r="A50" s="8" t="s">
        <v>33</v>
      </c>
      <c r="B50" s="9">
        <v>2</v>
      </c>
      <c r="C50" s="9">
        <v>63</v>
      </c>
      <c r="D50" s="9">
        <v>12</v>
      </c>
      <c r="E50" s="9">
        <v>26</v>
      </c>
      <c r="F50" s="9">
        <v>10</v>
      </c>
      <c r="G50" s="9">
        <v>18</v>
      </c>
      <c r="H50" s="9">
        <v>44</v>
      </c>
      <c r="I50" s="9">
        <v>22</v>
      </c>
      <c r="J50" s="9">
        <v>196.21</v>
      </c>
      <c r="K50" s="9">
        <v>10</v>
      </c>
      <c r="L50" s="18">
        <f t="shared" si="2"/>
        <v>10.833333333333332</v>
      </c>
      <c r="M50" s="9">
        <v>0.1</v>
      </c>
      <c r="N50" s="18">
        <f t="shared" si="3"/>
        <v>0.83333333333333337</v>
      </c>
      <c r="O50" s="9" t="s">
        <v>34</v>
      </c>
      <c r="P50" s="9">
        <v>109.01</v>
      </c>
      <c r="Q50" s="8" t="s">
        <v>71</v>
      </c>
    </row>
    <row r="51" spans="1:17">
      <c r="A51" s="8" t="s">
        <v>31</v>
      </c>
      <c r="B51" s="9">
        <v>1</v>
      </c>
      <c r="C51" s="9">
        <v>100</v>
      </c>
      <c r="D51" s="9">
        <v>6</v>
      </c>
      <c r="E51" s="9">
        <v>7</v>
      </c>
      <c r="F51" s="9">
        <v>1</v>
      </c>
      <c r="G51" s="9">
        <v>1</v>
      </c>
      <c r="H51" s="9">
        <v>8</v>
      </c>
      <c r="I51" s="9">
        <v>7</v>
      </c>
      <c r="J51" s="9">
        <v>22.46</v>
      </c>
      <c r="K51" s="9">
        <v>0</v>
      </c>
      <c r="L51" s="18">
        <f t="shared" si="2"/>
        <v>0.58333333333333337</v>
      </c>
      <c r="M51" s="9">
        <v>0</v>
      </c>
      <c r="N51" s="18">
        <f t="shared" si="3"/>
        <v>0.16666666666666666</v>
      </c>
      <c r="O51" s="9">
        <v>0</v>
      </c>
      <c r="P51" s="9">
        <v>0</v>
      </c>
      <c r="Q51" s="8" t="s">
        <v>72</v>
      </c>
    </row>
    <row r="52" spans="1:17">
      <c r="A52" s="6" t="s">
        <v>33</v>
      </c>
      <c r="B52" s="7">
        <v>2</v>
      </c>
      <c r="C52" s="7">
        <v>64</v>
      </c>
      <c r="D52" s="7">
        <v>12</v>
      </c>
      <c r="E52" s="7">
        <v>25</v>
      </c>
      <c r="F52" s="7">
        <v>10</v>
      </c>
      <c r="G52" s="7">
        <v>15</v>
      </c>
      <c r="H52" s="7">
        <v>40</v>
      </c>
      <c r="I52" s="7">
        <v>22</v>
      </c>
      <c r="J52" s="7">
        <v>178.38</v>
      </c>
      <c r="K52" s="7">
        <v>10</v>
      </c>
      <c r="L52" s="18">
        <f t="shared" si="2"/>
        <v>10.416666666666668</v>
      </c>
      <c r="M52" s="7">
        <v>0.1</v>
      </c>
      <c r="N52" s="18">
        <f t="shared" si="3"/>
        <v>0.83333333333333337</v>
      </c>
      <c r="O52" s="7" t="s">
        <v>73</v>
      </c>
      <c r="P52" s="7">
        <v>99.1</v>
      </c>
      <c r="Q52" s="6" t="s">
        <v>74</v>
      </c>
    </row>
    <row r="53" spans="1:17">
      <c r="A53" s="6" t="s">
        <v>31</v>
      </c>
      <c r="B53" s="7">
        <v>1</v>
      </c>
      <c r="C53" s="7">
        <v>100</v>
      </c>
      <c r="D53" s="7">
        <v>6</v>
      </c>
      <c r="E53" s="7">
        <v>7</v>
      </c>
      <c r="F53" s="7">
        <v>1</v>
      </c>
      <c r="G53" s="7">
        <v>1</v>
      </c>
      <c r="H53" s="7">
        <v>8</v>
      </c>
      <c r="I53" s="7">
        <v>7</v>
      </c>
      <c r="J53" s="7">
        <v>22.46</v>
      </c>
      <c r="K53" s="7">
        <v>0</v>
      </c>
      <c r="L53" s="18">
        <f t="shared" si="2"/>
        <v>0.58333333333333337</v>
      </c>
      <c r="M53" s="7">
        <v>0</v>
      </c>
      <c r="N53" s="18">
        <f t="shared" si="3"/>
        <v>0.16666666666666666</v>
      </c>
      <c r="O53" s="7">
        <v>0</v>
      </c>
      <c r="P53" s="7">
        <v>0</v>
      </c>
      <c r="Q53" s="6" t="s">
        <v>75</v>
      </c>
    </row>
    <row r="54" spans="1:17">
      <c r="A54" s="8" t="s">
        <v>33</v>
      </c>
      <c r="B54" s="9">
        <v>2</v>
      </c>
      <c r="C54" s="9">
        <v>66</v>
      </c>
      <c r="D54" s="9">
        <v>12</v>
      </c>
      <c r="E54" s="9">
        <v>24</v>
      </c>
      <c r="F54" s="9">
        <v>9</v>
      </c>
      <c r="G54" s="9">
        <v>14</v>
      </c>
      <c r="H54" s="9">
        <v>38</v>
      </c>
      <c r="I54" s="9">
        <v>21</v>
      </c>
      <c r="J54" s="9">
        <v>166.91</v>
      </c>
      <c r="K54" s="9">
        <v>8</v>
      </c>
      <c r="L54" s="18">
        <f t="shared" si="2"/>
        <v>9</v>
      </c>
      <c r="M54" s="9">
        <v>0.12</v>
      </c>
      <c r="N54" s="18">
        <f t="shared" si="3"/>
        <v>0.75</v>
      </c>
      <c r="O54" s="9" t="s">
        <v>76</v>
      </c>
      <c r="P54" s="9">
        <v>74.180000000000007</v>
      </c>
      <c r="Q54" s="8" t="s">
        <v>77</v>
      </c>
    </row>
    <row r="55" spans="1:17" ht="17.399999999999999" customHeight="1">
      <c r="A55" s="5" t="s">
        <v>100</v>
      </c>
      <c r="B55" s="5" t="s">
        <v>17</v>
      </c>
      <c r="C55" s="5" t="s">
        <v>18</v>
      </c>
      <c r="D55" s="5" t="s">
        <v>19</v>
      </c>
      <c r="E55" s="5" t="s">
        <v>20</v>
      </c>
      <c r="F55" s="5" t="s">
        <v>21</v>
      </c>
      <c r="G55" s="5" t="s">
        <v>22</v>
      </c>
      <c r="H55" s="5" t="s">
        <v>23</v>
      </c>
      <c r="I55" s="5" t="s">
        <v>24</v>
      </c>
      <c r="J55" s="5" t="s">
        <v>25</v>
      </c>
      <c r="K55" s="5" t="s">
        <v>26</v>
      </c>
      <c r="L55" s="21" t="s">
        <v>99</v>
      </c>
      <c r="M55" s="5" t="s">
        <v>27</v>
      </c>
      <c r="N55" s="21" t="s">
        <v>98</v>
      </c>
      <c r="O55" s="5" t="s">
        <v>28</v>
      </c>
      <c r="P55" s="5" t="s">
        <v>29</v>
      </c>
      <c r="Q55" s="5" t="s">
        <v>30</v>
      </c>
    </row>
    <row r="56" spans="1:17">
      <c r="A56" s="10" t="s">
        <v>78</v>
      </c>
      <c r="B56" s="14">
        <v>53</v>
      </c>
      <c r="C56" s="14">
        <v>2771</v>
      </c>
      <c r="D56" s="14">
        <v>306</v>
      </c>
      <c r="E56" s="14">
        <v>563</v>
      </c>
      <c r="F56" s="14">
        <v>190</v>
      </c>
      <c r="G56" s="14">
        <v>327</v>
      </c>
      <c r="H56" s="14">
        <v>890</v>
      </c>
      <c r="I56" s="14">
        <v>496</v>
      </c>
      <c r="J56" s="14">
        <v>3756.0500000000006</v>
      </c>
      <c r="K56" s="14">
        <v>164</v>
      </c>
      <c r="L56" s="22">
        <f>SUM(L21:L54)</f>
        <v>198.87500000000009</v>
      </c>
      <c r="M56" s="14">
        <v>1.8560000000000003</v>
      </c>
      <c r="N56" s="22">
        <f>SUM(N21:N54)</f>
        <v>17.291666666666664</v>
      </c>
      <c r="O56" s="10" t="s">
        <v>79</v>
      </c>
      <c r="P56" s="10" t="s">
        <v>80</v>
      </c>
      <c r="Q56" s="11"/>
    </row>
    <row r="57" spans="1:17">
      <c r="A57" s="12" t="s">
        <v>81</v>
      </c>
      <c r="B57" s="15">
        <v>1.5588235294117647</v>
      </c>
      <c r="C57" s="15">
        <v>81.5</v>
      </c>
      <c r="D57" s="15">
        <v>9</v>
      </c>
      <c r="E57" s="15">
        <v>16.558823529411764</v>
      </c>
      <c r="F57" s="15">
        <v>5.5882352941176467</v>
      </c>
      <c r="G57" s="15">
        <v>9.617647058823529</v>
      </c>
      <c r="H57" s="15">
        <v>26.176470588235293</v>
      </c>
      <c r="I57" s="15">
        <v>14.588235294117647</v>
      </c>
      <c r="J57" s="15">
        <v>110.47205882352944</v>
      </c>
      <c r="K57" s="15">
        <v>4.8235294117647056</v>
      </c>
      <c r="L57" s="22">
        <f>AVERAGE(L21:L54)</f>
        <v>5.849264705882355</v>
      </c>
      <c r="M57" s="15">
        <v>5.458823529411766E-2</v>
      </c>
      <c r="N57" s="22">
        <f>AVERAGE(N21:N54)</f>
        <v>0.50857843137254899</v>
      </c>
      <c r="O57" s="12">
        <v>646</v>
      </c>
      <c r="P57" s="12">
        <v>35.89</v>
      </c>
      <c r="Q57" s="11"/>
    </row>
    <row r="58" spans="1:17">
      <c r="A58" s="10" t="s">
        <v>82</v>
      </c>
      <c r="B58" s="10">
        <v>1</v>
      </c>
      <c r="C58" s="10">
        <v>61</v>
      </c>
      <c r="D58" s="10">
        <v>4</v>
      </c>
      <c r="E58" s="10">
        <v>4</v>
      </c>
      <c r="F58" s="10">
        <v>1</v>
      </c>
      <c r="G58" s="10">
        <v>1</v>
      </c>
      <c r="H58" s="10">
        <v>5</v>
      </c>
      <c r="I58" s="10">
        <v>5</v>
      </c>
      <c r="J58" s="10">
        <v>11.61</v>
      </c>
      <c r="K58" s="10">
        <v>0</v>
      </c>
      <c r="L58" s="22">
        <f>MIN(L21:L54)</f>
        <v>0.5</v>
      </c>
      <c r="M58" s="10">
        <v>0</v>
      </c>
      <c r="N58" s="22">
        <f>MIN(N21:N54)</f>
        <v>0.125</v>
      </c>
      <c r="O58" s="10">
        <v>0</v>
      </c>
      <c r="P58" s="10">
        <v>0</v>
      </c>
      <c r="Q58" s="11"/>
    </row>
    <row r="59" spans="1:17">
      <c r="A59" s="12" t="s">
        <v>83</v>
      </c>
      <c r="B59" s="12">
        <v>3</v>
      </c>
      <c r="C59" s="12">
        <v>100</v>
      </c>
      <c r="D59" s="12">
        <v>13</v>
      </c>
      <c r="E59" s="12">
        <v>29</v>
      </c>
      <c r="F59" s="12">
        <v>13</v>
      </c>
      <c r="G59" s="12">
        <v>24</v>
      </c>
      <c r="H59" s="12">
        <v>52</v>
      </c>
      <c r="I59" s="12">
        <v>26</v>
      </c>
      <c r="J59" s="12">
        <v>239.72</v>
      </c>
      <c r="K59" s="12">
        <v>12</v>
      </c>
      <c r="L59" s="22">
        <f>MAX(L21:L54)</f>
        <v>14.5</v>
      </c>
      <c r="M59" s="12">
        <v>0.25</v>
      </c>
      <c r="N59" s="22">
        <f>MAX(N21:N54)</f>
        <v>1</v>
      </c>
      <c r="O59" s="12" t="s">
        <v>59</v>
      </c>
      <c r="P59" s="12">
        <v>159.81</v>
      </c>
      <c r="Q59" s="11"/>
    </row>
    <row r="60" spans="1:17">
      <c r="A60" s="10" t="s">
        <v>84</v>
      </c>
      <c r="B60" s="16">
        <v>0.60347895672597618</v>
      </c>
      <c r="C60" s="16">
        <v>18.515891425856807</v>
      </c>
      <c r="D60" s="16">
        <v>3.0678599553894816</v>
      </c>
      <c r="E60" s="16">
        <v>9.6442338044419316</v>
      </c>
      <c r="F60" s="16">
        <v>4.6533836333096721</v>
      </c>
      <c r="G60" s="16">
        <v>8.7716612749519314</v>
      </c>
      <c r="H60" s="16">
        <v>18.377528778751532</v>
      </c>
      <c r="I60" s="16">
        <v>7.6777663995339918</v>
      </c>
      <c r="J60" s="16">
        <v>89.069197414786345</v>
      </c>
      <c r="K60" s="16">
        <v>4.9732850324348821</v>
      </c>
      <c r="L60" s="22">
        <f>_xlfn.STDEV.P(L21:L54)</f>
        <v>5.3833156405824765</v>
      </c>
      <c r="M60" s="16">
        <v>6.0332957361169004E-2</v>
      </c>
      <c r="N60" s="22">
        <f>_xlfn.STDEV.P(N21:N54)</f>
        <v>0.34415334502845046</v>
      </c>
      <c r="O60" s="10">
        <v>955.48</v>
      </c>
      <c r="P60" s="10">
        <v>53.08</v>
      </c>
      <c r="Q60" s="17"/>
    </row>
    <row r="61" spans="1:17">
      <c r="A61" s="12" t="s">
        <v>85</v>
      </c>
      <c r="B61" s="15">
        <v>0.36418685121107264</v>
      </c>
      <c r="C61" s="15">
        <v>342.83823529411762</v>
      </c>
      <c r="D61" s="15">
        <v>9.4117647058823533</v>
      </c>
      <c r="E61" s="15">
        <v>93.011245674740479</v>
      </c>
      <c r="F61" s="15">
        <v>21.653979238754324</v>
      </c>
      <c r="G61" s="15">
        <v>76.942041522491351</v>
      </c>
      <c r="H61" s="15">
        <v>337.73356401384081</v>
      </c>
      <c r="I61" s="15">
        <v>58.94809688581315</v>
      </c>
      <c r="J61" s="15">
        <v>7933.3219281141837</v>
      </c>
      <c r="K61" s="15">
        <v>24.73356401384083</v>
      </c>
      <c r="L61" s="22">
        <f>_xlfn.VAR.P(L21:L54)</f>
        <v>28.980087286139916</v>
      </c>
      <c r="M61" s="15">
        <v>3.6400657439446373E-3</v>
      </c>
      <c r="N61" s="22">
        <f>_xlfn.VAR.P(N21:N54)</f>
        <v>0.11844152489427168</v>
      </c>
      <c r="O61" s="12" t="s">
        <v>86</v>
      </c>
      <c r="P61" s="12" t="s">
        <v>87</v>
      </c>
      <c r="Q61" s="11"/>
    </row>
    <row r="64" spans="1:17">
      <c r="B64" s="13"/>
      <c r="C64" s="13"/>
      <c r="D64" s="13"/>
      <c r="E64" s="13"/>
      <c r="F64" s="13"/>
      <c r="G64" s="13"/>
      <c r="H64" s="13"/>
      <c r="I64" s="13"/>
      <c r="J64" s="19" t="s">
        <v>88</v>
      </c>
      <c r="K64" s="13"/>
      <c r="L64" s="13"/>
      <c r="M64" s="13"/>
      <c r="N64" s="13"/>
      <c r="O64" s="13"/>
      <c r="P64" s="13"/>
    </row>
    <row r="65" spans="2:16">
      <c r="J65" s="19" t="s">
        <v>89</v>
      </c>
    </row>
    <row r="66" spans="2:16">
      <c r="J66" s="19" t="s">
        <v>90</v>
      </c>
    </row>
    <row r="67" spans="2:16">
      <c r="B67" s="13"/>
      <c r="C67" s="13"/>
      <c r="D67" s="13"/>
      <c r="E67" s="13"/>
      <c r="F67" s="13"/>
      <c r="G67" s="13"/>
      <c r="H67" s="13"/>
      <c r="I67" s="13"/>
      <c r="J67" s="19" t="s">
        <v>91</v>
      </c>
      <c r="K67" s="13"/>
      <c r="L67" s="13"/>
      <c r="M67" s="13"/>
      <c r="N67" s="13"/>
      <c r="O67" s="13"/>
      <c r="P67" s="13"/>
    </row>
    <row r="68" spans="2:16">
      <c r="B68" s="13"/>
      <c r="C68" s="13"/>
      <c r="D68" s="13"/>
      <c r="E68" s="13"/>
      <c r="F68" s="13"/>
      <c r="G68" s="13"/>
      <c r="H68" s="13"/>
      <c r="I68" s="13"/>
      <c r="J68" s="20" t="s">
        <v>92</v>
      </c>
      <c r="K68" s="13"/>
      <c r="L68" s="13"/>
      <c r="M68" s="13"/>
      <c r="N68" s="13"/>
      <c r="O68" s="13"/>
      <c r="P68" s="13"/>
    </row>
    <row r="69" spans="2:16">
      <c r="J69" s="20" t="s">
        <v>93</v>
      </c>
    </row>
    <row r="70" spans="2:16">
      <c r="J70" s="20" t="s">
        <v>94</v>
      </c>
    </row>
    <row r="71" spans="2:16">
      <c r="J71" s="20" t="s">
        <v>95</v>
      </c>
    </row>
    <row r="72" spans="2:16">
      <c r="J72" s="20" t="s">
        <v>96</v>
      </c>
    </row>
    <row r="73" spans="2:16">
      <c r="J73" s="20" t="s">
        <v>97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2023-07-03T19:13:50Z</dcterms:created>
  <dcterms:modified xsi:type="dcterms:W3CDTF">2023-07-11T08:58:36Z</dcterms:modified>
</cp:coreProperties>
</file>