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CoderGears\CppDepend\RossetaCode\"/>
    </mc:Choice>
  </mc:AlternateContent>
  <bookViews>
    <workbookView xWindow="0" yWindow="0" windowWidth="19104" windowHeight="4860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30" i="2"/>
  <c r="L146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30" i="2"/>
  <c r="N149" i="2" l="1"/>
  <c r="L153" i="2"/>
  <c r="N150" i="2"/>
  <c r="N151" i="2"/>
  <c r="N152" i="2"/>
  <c r="N153" i="2"/>
  <c r="L148" i="2"/>
  <c r="L149" i="2"/>
  <c r="L150" i="2"/>
  <c r="L151" i="2"/>
  <c r="L152" i="2"/>
  <c r="N148" i="2"/>
</calcChain>
</file>

<file path=xl/sharedStrings.xml><?xml version="1.0" encoding="utf-8"?>
<sst xmlns="http://schemas.openxmlformats.org/spreadsheetml/2006/main" count="395" uniqueCount="339">
  <si>
    <t>C_RossetaCode (analysis done Today 18:02 most recent)</t>
  </si>
  <si>
    <r>
      <t>// &lt;Name&gt;</t>
    </r>
    <r>
      <rPr>
        <b/>
        <sz val="10"/>
        <color rgb="FF008000"/>
        <rFont val="Arial Unicode MS"/>
      </rPr>
      <t>TODO short description</t>
    </r>
    <r>
      <rPr>
        <sz val="10"/>
        <color rgb="FF008000"/>
        <rFont val="Arial Unicode MS"/>
      </rPr>
      <t>&lt;/Name&gt;</t>
    </r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</si>
  <si>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where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!m.IsThirdParty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</si>
  <si>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m,</t>
    </r>
  </si>
  <si>
    <t>  m.CyclomaticComplexity,</t>
  </si>
  <si>
    <t>  m.MaintainabilityIndex,</t>
  </si>
  <si>
    <t>  m.NbUniqueOperands,  </t>
  </si>
  <si>
    <t>  m.NbOperands,</t>
  </si>
  <si>
    <t>  m.NbUniqueOperators,</t>
  </si>
  <si>
    <t>  m.NbOperators,</t>
  </si>
  <si>
    <t>  m.ProgramLength,</t>
  </si>
  <si>
    <t>  m.VocabularySize,</t>
  </si>
  <si>
    <t>  m.ProgramVolume,</t>
  </si>
  <si>
    <t>  m.DifficultyLevel,</t>
  </si>
  <si>
    <t>  m.ProgramLevel,</t>
  </si>
  <si>
    <t>  m.EffortToImplement,</t>
  </si>
  <si>
    <t>  m.TimeToImplement</t>
  </si>
  <si>
    <t>}</t>
  </si>
  <si>
    <t>// Consider using the Search by Criteria panel </t>
  </si>
  <si>
    <t>// to quickly generate a code query and then refine it:</t>
  </si>
  <si>
    <t>// https://www.cppdepend.com/Doc_VS_Search</t>
  </si>
  <si>
    <t>//</t>
  </si>
  <si>
    <t>// Documentation:</t>
  </si>
  <si>
    <t>// https://www.cppdepend.com/Doc_CQLinq_Syntax</t>
  </si>
  <si>
    <t>// https://www.cppdepend.com/Doc_CQLinq_Features</t>
  </si>
  <si>
    <t>Cyclomatic Complexity (CC)</t>
  </si>
  <si>
    <t>MaintainabilityIndex</t>
  </si>
  <si>
    <t>NbUniqueOperands</t>
  </si>
  <si>
    <t>NbOperands</t>
  </si>
  <si>
    <t>NbUniqueOperators</t>
  </si>
  <si>
    <t>NbOperators</t>
  </si>
  <si>
    <t>ProgramLength</t>
  </si>
  <si>
    <t>VocabularySize</t>
  </si>
  <si>
    <t>ProgramVolume</t>
  </si>
  <si>
    <t>DifficultyLevel</t>
  </si>
  <si>
    <t>ProgramLevel</t>
  </si>
  <si>
    <t>EffortToImplement</t>
  </si>
  <si>
    <t>TimeToImplement</t>
  </si>
  <si>
    <t>Full Name</t>
  </si>
  <si>
    <t>coef(int)</t>
  </si>
  <si>
    <t>7 509</t>
  </si>
  <si>
    <t>aks-test-for-primes/aks-test-for-primes .c/__Globals/coef(int)</t>
  </si>
  <si>
    <t>is_prime(int)</t>
  </si>
  <si>
    <t>2 075</t>
  </si>
  <si>
    <t>aks-test-for-primes/aks-test-for-primes .c/__Globals/is_prime(int)</t>
  </si>
  <si>
    <t>show(int)</t>
  </si>
  <si>
    <t>aks-test-for-primes/aks-test-for-primes .c/__Globals/show(int)</t>
  </si>
  <si>
    <t>main()</t>
  </si>
  <si>
    <t>3 281</t>
  </si>
  <si>
    <t>aks-test-for-primes/aks-test-for-primes .c/__Globals/main()</t>
  </si>
  <si>
    <t>cmp_dbl(constvoid*,constvoid*)</t>
  </si>
  <si>
    <t>averages-mode/averages-mode .c/__Globals/cmp_dbl(constvoid* ,constvoid*)</t>
  </si>
  <si>
    <t>vc_cmp(constvoid*,constvoid*)</t>
  </si>
  <si>
    <t>averages-mode/averages-mode .c/__Globals/vc_cmp(constvoid* ,constvoid*)</t>
  </si>
  <si>
    <t>get_mode(double*,int,vcount**)</t>
  </si>
  <si>
    <t>29 175</t>
  </si>
  <si>
    <t>1 621</t>
  </si>
  <si>
    <t>averages-mode/averages-mode .c/__Globals/get_mode(double*,int ,vcount**)</t>
  </si>
  <si>
    <t>3 700</t>
  </si>
  <si>
    <t>averages-mode/averages-mode .c/__Globals/main()</t>
  </si>
  <si>
    <t>4 673</t>
  </si>
  <si>
    <t>catalan-numbers-pascals-triangle/catalan -numbers-pascals-triangle .c/__Globals/main()</t>
  </si>
  <si>
    <t>mul_inv(int,int)</t>
  </si>
  <si>
    <t>7 601</t>
  </si>
  <si>
    <t>chinese-remainder-theorem/chinese-remain der-theorem.c/__Globals/mul_inv(int,int)</t>
  </si>
  <si>
    <t>chinese_remainder(int*,int*,int)</t>
  </si>
  <si>
    <t>6 520</t>
  </si>
  <si>
    <t>chinese-remainder-theorem/chinese-remain der-theorem .c/__Globals/chinese_remainder(int*,int* ,int)</t>
  </si>
  <si>
    <t>chinese-remainder-theorem/chinese-remain der-theorem.c/__Globals/main()</t>
  </si>
  <si>
    <t>cholesky(double*,int)</t>
  </si>
  <si>
    <t>22 987</t>
  </si>
  <si>
    <t>1 277</t>
  </si>
  <si>
    <t>cholesky-decomposition/cholesky-decompos ition.c/__Globals/cholesky(double*,int)</t>
  </si>
  <si>
    <t>show_matrix(double*,int)</t>
  </si>
  <si>
    <t>1 784</t>
  </si>
  <si>
    <t>cholesky-decomposition/cholesky-decompos ition.c/__Globals/show_matrix(double* ,int)</t>
  </si>
  <si>
    <t>1 931</t>
  </si>
  <si>
    <t>cholesky-decomposition/cholesky-decompos ition.c/__Globals/main()</t>
  </si>
  <si>
    <t>choose(int*,int,int,int,int)</t>
  </si>
  <si>
    <t>10 508</t>
  </si>
  <si>
    <t>combinations-with-repetitions/combinatio ns-with-repetitions.c/__Globals/choose (int*,int,int,int,int)</t>
  </si>
  <si>
    <t>combinations-with-repetitions/combinatio ns-with-repetitions.c/__Globals/main()</t>
  </si>
  <si>
    <t>NewList()</t>
  </si>
  <si>
    <t>doubly-linked-list-traversal/doubly-link ed-list-traversal.c/__Globals/NewList()</t>
  </si>
  <si>
    <t>LL_Append(LinkedList,constchar*)</t>
  </si>
  <si>
    <t>doubly-linked-list-traversal/doubly-link ed-list-traversal.c/__Globals/LL_Append (LinkedList,constchar*)</t>
  </si>
  <si>
    <t>LI_Insert(LIterator,constchar*)</t>
  </si>
  <si>
    <t>doubly-linked-list-traversal/doubly-link ed-list-traversal.c/__Globals/LI_Insert (LIterator,constchar*)</t>
  </si>
  <si>
    <t>LL_GetIterator(LinkedList)</t>
  </si>
  <si>
    <t>doubly-linked-list-traversal/doubly-link ed-list-traversal .c/__Globals/LL_GetIterator(LinkedList)</t>
  </si>
  <si>
    <t>LLI_AtEnd(LIterator)</t>
  </si>
  <si>
    <t>doubly-linked-list-traversal/doubly-link ed-list-traversal.c/__Globals/LLI_AtEnd (LIterator)</t>
  </si>
  <si>
    <t>LLI_Value(LIterator)</t>
  </si>
  <si>
    <t>doubly-linked-list-traversal/doubly-link ed-list-traversal.c/__Globals/LLI_Value (LIterator)</t>
  </si>
  <si>
    <t>LLI_Next(LIterator)</t>
  </si>
  <si>
    <t>doubly-linked-list-traversal/doubly-link ed-list-traversal.c/__Globals/LLI_Next (LIterator)</t>
  </si>
  <si>
    <t>LLI_Prev(LIterator)</t>
  </si>
  <si>
    <t>doubly-linked-list-traversal/doubly-link ed-list-traversal.c/__Globals/LLI_Prev (LIterator)</t>
  </si>
  <si>
    <t>3 149</t>
  </si>
  <si>
    <t>doubly-linked-list-traversal/doubly-link ed-list-traversal.c/__Globals/main()</t>
  </si>
  <si>
    <t>compar(constvoid*,constvoid*)</t>
  </si>
  <si>
    <t>dutch-national-flag-problem/dutch-nation al-flag-problem.c/__Globals/compar (constvoid*,constvoid*)</t>
  </si>
  <si>
    <t>issorted(char*)</t>
  </si>
  <si>
    <t>2 636</t>
  </si>
  <si>
    <t>dutch-national-flag-problem/dutch-nation al-flag-problem.c/__Globals/issorted (char*)</t>
  </si>
  <si>
    <t>printout(char*)</t>
  </si>
  <si>
    <t>dutch-national-flag-problem/dutch-nation al-flag-problem.c/__Globals/printout (char*)</t>
  </si>
  <si>
    <t>4 547</t>
  </si>
  <si>
    <t>dutch-national-flag-problem/dutch-nation al-flag-problem.c/__Globals/main()</t>
  </si>
  <si>
    <t>print_headings()</t>
  </si>
  <si>
    <t>fibonacci-word/fibonacci-word .c/__Globals/print_headings()</t>
  </si>
  <si>
    <t>calculate_entropy(int,int)</t>
  </si>
  <si>
    <t>3 825</t>
  </si>
  <si>
    <t>fibonacci-word/fibonacci-word .c/__Globals/calculate_entropy(int,int)</t>
  </si>
  <si>
    <t>print_entropy(char*)</t>
  </si>
  <si>
    <t>3 789</t>
  </si>
  <si>
    <t>fibonacci-word/fibonacci-word .c/__Globals/print_entropy(char*)</t>
  </si>
  <si>
    <t>print_word(int,char*)</t>
  </si>
  <si>
    <t>fibonacci-word/fibonacci-word .c/__Globals/print_word(int,char*)</t>
  </si>
  <si>
    <t>main(int,char**)</t>
  </si>
  <si>
    <t>fibonacci-word/fibonacci-word .c/__Globals/main(int,char**)</t>
  </si>
  <si>
    <t>fibonacci-word-fractal/fibonacci-word-fr actal.c/__Globals/main()</t>
  </si>
  <si>
    <t>t(int)</t>
  </si>
  <si>
    <t>5 422</t>
  </si>
  <si>
    <t>floyds-triangle/floyds-triangle .c/__Globals/t(int)</t>
  </si>
  <si>
    <t>floyds-triangle/floyds-triangle .c/__Globals/main()</t>
  </si>
  <si>
    <t>digsum(int)</t>
  </si>
  <si>
    <t>harshad-or-niven-series/harshad-or-niven -series.c/__Globals/digsum(int)</t>
  </si>
  <si>
    <t>4 194</t>
  </si>
  <si>
    <t>harshad-or-niven-series/harshad-or-niven -series.c/__Globals/main()</t>
  </si>
  <si>
    <t>dist(double,double,double,double)</t>
  </si>
  <si>
    <t>7 132</t>
  </si>
  <si>
    <t>haversine-formula/haversine-formula .c/__Globals/dist(double,double,double ,double)</t>
  </si>
  <si>
    <t>haversine-formula/haversine-formula .c/__Globals/main()</t>
  </si>
  <si>
    <t>operator=(consttriangle&amp;)</t>
  </si>
  <si>
    <t>heronian-triangles/heronian-triangles .c/triangle/operator=(consttriangle&amp;)</t>
  </si>
  <si>
    <t>operator=(triangle&amp;&amp;)</t>
  </si>
  <si>
    <t>heronian-triangles/heronian-triangles .c/triangle/operator=(triangle&amp;&amp;)</t>
  </si>
  <si>
    <t>addAndOrderList(list*,triangle)</t>
  </si>
  <si>
    <t>34 504</t>
  </si>
  <si>
    <t>1 917</t>
  </si>
  <si>
    <t>heronian-triangles/heronian-triangles .c/__Globals/addAndOrderList(list* ,triangle)</t>
  </si>
  <si>
    <t>gcd(int,int)</t>
  </si>
  <si>
    <t>heronian-triangles/heronian-triangles .c/__Globals/gcd(int,int)</t>
  </si>
  <si>
    <t>calculateArea(triangle*)</t>
  </si>
  <si>
    <t>5 204</t>
  </si>
  <si>
    <t>heronian-triangles/heronian-triangles .c/__Globals/calculateArea(triangle*)</t>
  </si>
  <si>
    <t>generateTriangleList(int,int*)</t>
  </si>
  <si>
    <t>17 445</t>
  </si>
  <si>
    <t>heronian-triangles/heronian-triangles .c/__Globals/generateTriangleList(int ,int*)</t>
  </si>
  <si>
    <t>printList(list,int,int)</t>
  </si>
  <si>
    <t>5 579</t>
  </si>
  <si>
    <t>heronian-triangles/heronian-triangles .c/__Globals/printList(list,int,int)</t>
  </si>
  <si>
    <t>7 194</t>
  </si>
  <si>
    <t>heronian-triangles/heronian-triangles .c/__Globals/main(int,char**)</t>
  </si>
  <si>
    <t>15 981</t>
  </si>
  <si>
    <t>hofstadter-q-sequence/hofstadter-q-seque nce.c/__Globals/main()</t>
  </si>
  <si>
    <t>horner(double*,int,double)</t>
  </si>
  <si>
    <t>1 977</t>
  </si>
  <si>
    <t>horners-rule-for-polynomial-evaluation/h orners-rule-for-polynomial-evaluation .c/__Globals/horner(double*,int,double)</t>
  </si>
  <si>
    <t>horners-rule-for-polynomial-evaluation/h orners-rule-for-polynomial-evaluation .c/__Globals/main()</t>
  </si>
  <si>
    <t>f(int,int,int)</t>
  </si>
  <si>
    <t>magic-squares-of-odd-order/magic-squares -of-odd-order.c/__Globals/f(int,int,int)</t>
  </si>
  <si>
    <t>11 619</t>
  </si>
  <si>
    <t>magic-squares-of-odd-order/magic-squares -of-odd-order.c/__Globals/main(int ,char**)</t>
  </si>
  <si>
    <t>multifact(int,int)</t>
  </si>
  <si>
    <t>1 188</t>
  </si>
  <si>
    <t>multifactorial/multifactorial .c/__Globals/multifact(int,int)</t>
  </si>
  <si>
    <t>multifact_i(int,int)</t>
  </si>
  <si>
    <t>multifactorial/multifactorial .c/__Globals/multifact_i(int,int)</t>
  </si>
  <si>
    <t>multifactorial/multifactorial .c/__Globals/main()</t>
  </si>
  <si>
    <t>deranged(int,int,int*,int)</t>
  </si>
  <si>
    <t>21 164</t>
  </si>
  <si>
    <t>1 176</t>
  </si>
  <si>
    <t>permutations-derangements/permutations-d erangements.c/__Globals/deranged(int,int ,int*,int)</t>
  </si>
  <si>
    <t>gen_n(int,int)</t>
  </si>
  <si>
    <t>1 427</t>
  </si>
  <si>
    <t>permutations-derangements/permutations-d erangements.c/__Globals/gen_n(int,int)</t>
  </si>
  <si>
    <t>sub_fact(int)</t>
  </si>
  <si>
    <t>1 125</t>
  </si>
  <si>
    <t>permutations-derangements/permutations-d erangements.c/__Globals/sub_fact(int)</t>
  </si>
  <si>
    <t>3 666</t>
  </si>
  <si>
    <t>permutations-derangements/permutations-d erangements.c/__Globals/main()</t>
  </si>
  <si>
    <t>is_pern(uint)</t>
  </si>
  <si>
    <t>pernicious-numbers/pernicious-numbers .c/__Globals/is_pern(uint)</t>
  </si>
  <si>
    <t>3 158</t>
  </si>
  <si>
    <t>pernicious-numbers/pernicious-numbers .c/__Globals/main()</t>
  </si>
  <si>
    <t>qselect(int*,int,int)</t>
  </si>
  <si>
    <t>13 076</t>
  </si>
  <si>
    <t>quickselect-algorithm/quickselect-algori thm.c/__Globals/qselect(int*,int,int)</t>
  </si>
  <si>
    <t>1 224</t>
  </si>
  <si>
    <t>quickselect-algorithm/quickselect-algori thm.c/__Globals/main()</t>
  </si>
  <si>
    <t>rk4(double(*)(double,double),double ,double,double)</t>
  </si>
  <si>
    <t>4 955</t>
  </si>
  <si>
    <t>runge-kutta-method/runge-kutta-method .c/__Globals/rk4(double(*)(double,double ),double,double,double)</t>
  </si>
  <si>
    <t>rate(double,double)</t>
  </si>
  <si>
    <t>runge-kutta-method/runge-kutta-method .c/__Globals/rate(double,double)</t>
  </si>
  <si>
    <t>13 784</t>
  </si>
  <si>
    <t>runge-kutta-method/runge-kutta-method .c/__Globals/main()</t>
  </si>
  <si>
    <t>new_rec()</t>
  </si>
  <si>
    <t>self-referential-sequence/self-referenti al-sequence.c/__Globals/new_rec()</t>
  </si>
  <si>
    <t>find_rec(char*)</t>
  </si>
  <si>
    <t>2 569</t>
  </si>
  <si>
    <t>self-referential-sequence/self-referenti al-sequence.c/__Globals/find_rec(char*)</t>
  </si>
  <si>
    <t>init()</t>
  </si>
  <si>
    <t>self-referential-sequence/self-referenti al-sequence.c/__Globals/init()</t>
  </si>
  <si>
    <t>count(char*)</t>
  </si>
  <si>
    <t>5 917</t>
  </si>
  <si>
    <t>self-referential-sequence/self-referenti al-sequence.c/__Globals/count(char*)</t>
  </si>
  <si>
    <t>depth(char*,int)</t>
  </si>
  <si>
    <t>6 614</t>
  </si>
  <si>
    <t>self-referential-sequence/self-referenti al-sequence.c/__Globals/depth(char*,int)</t>
  </si>
  <si>
    <t>17 093</t>
  </si>
  <si>
    <t>self-referential-sequence/self-referenti al-sequence.c/__Globals/main()</t>
  </si>
  <si>
    <t>nonsqr(int)</t>
  </si>
  <si>
    <t>sequence-of-non-squares/sequence-of-non- squares.c/__Globals/nonsqr(int)</t>
  </si>
  <si>
    <t>1 962</t>
  </si>
  <si>
    <t>sequence-of-non-squares/sequence-of-non- squares.c/__Globals/main()</t>
  </si>
  <si>
    <t>perm_sort(void*,int,size_t,cmp_func)</t>
  </si>
  <si>
    <t>4 557</t>
  </si>
  <si>
    <t>sorting-algorithms-permutation-sort/sort ing-algorithms-permutation-sort .c/__Globals/perm_sort(void*,int,size_t ,cmp_func)</t>
  </si>
  <si>
    <t>scmp(constvoid*,constvoid*)</t>
  </si>
  <si>
    <t>sorting-algorithms-permutation-sort/sort ing-algorithms-permutation-sort .c/__Globals/scmp(constvoid*,constvoid*)</t>
  </si>
  <si>
    <t>1 236</t>
  </si>
  <si>
    <t>sorting-algorithms-permutation-sort/sort ing-algorithms-permutation-sort .c/__Globals/main()</t>
  </si>
  <si>
    <t>StoogeSort(int*,int,int)</t>
  </si>
  <si>
    <t>4 546</t>
  </si>
  <si>
    <t>sorting-algorithms-stooge-sort/sorting-a lgorithms-stooge-sort .c/__Globals/StoogeSort(int*,int,int)</t>
  </si>
  <si>
    <t>3 800</t>
  </si>
  <si>
    <t>sorting-algorithms-stooge-sort/sorting-a lgorithms-stooge-sort.c/__Globals/main (int,char**)</t>
  </si>
  <si>
    <t>kelvinToCelsius(double)</t>
  </si>
  <si>
    <t>temperature-conversion/temperature-conve rsion.c/__Globals/kelvinToCelsius(double )</t>
  </si>
  <si>
    <t>kelvinToFahrenheit(double)</t>
  </si>
  <si>
    <t>temperature-conversion/temperature-conve rsion.c/__Globals/kelvinToFahrenheit (double)</t>
  </si>
  <si>
    <t>kelvinToRankine(double)</t>
  </si>
  <si>
    <t>temperature-conversion/temperature-conve rsion.c/__Globals/kelvinToRankine(double )</t>
  </si>
  <si>
    <t>convertKelvin(double)</t>
  </si>
  <si>
    <t>temperature-conversion/temperature-conve rsion.c/__Globals/convertKelvin(double)</t>
  </si>
  <si>
    <t>main(int,constchar**)</t>
  </si>
  <si>
    <t>temperature-conversion/temperature-conve rsion.c/__Globals/main(int,constchar**)</t>
  </si>
  <si>
    <t>8 600</t>
  </si>
  <si>
    <t>trabb-pardo-knuth-algorithm/trabb-pardo- knuth-algorithm.c/__Globals/main()</t>
  </si>
  <si>
    <t>state_index(turing_t*,char*)</t>
  </si>
  <si>
    <t>1 167</t>
  </si>
  <si>
    <t>universal-turing-machine/universal-turin g-machine.c/__Globals/state_index (turing_t*,char*)</t>
  </si>
  <si>
    <t>symbol_index(turing_t*,char)</t>
  </si>
  <si>
    <t>1 642</t>
  </si>
  <si>
    <t>universal-turing-machine/universal-turin g-machine.c/__Globals/symbol_index (turing_t*,char)</t>
  </si>
  <si>
    <t>move(turing_t*,int)</t>
  </si>
  <si>
    <t>4 709</t>
  </si>
  <si>
    <t>universal-turing-machine/universal-turin g-machine.c/__Globals/move(turing_t*,int )</t>
  </si>
  <si>
    <t>create(int)</t>
  </si>
  <si>
    <t>universal-turing-machine/universal-turin g-machine.c/__Globals/create(int)</t>
  </si>
  <si>
    <t>print_state(turing_t*)</t>
  </si>
  <si>
    <t>3 111</t>
  </si>
  <si>
    <t>universal-turing-machine/universal-turin g-machine.c/__Globals/print_state (turing_t*)</t>
  </si>
  <si>
    <t>run(turing_t*)</t>
  </si>
  <si>
    <t>4 140</t>
  </si>
  <si>
    <t>universal-turing-machine/universal-turin g-machine.c/__Globals/run(turing_t*)</t>
  </si>
  <si>
    <t>20 123</t>
  </si>
  <si>
    <t>1 118</t>
  </si>
  <si>
    <t>universal-turing-machine/universal-turin g-machine.c/__Globals/main()</t>
  </si>
  <si>
    <t>inv(int)</t>
  </si>
  <si>
    <t>zeckendorf-arithmetic/zeckendorf-arithme tic.c/__Globals/inv(int)</t>
  </si>
  <si>
    <t>a(structZeckendorf*,int)</t>
  </si>
  <si>
    <t>20 004</t>
  </si>
  <si>
    <t>1 111</t>
  </si>
  <si>
    <t>zeckendorf-arithmetic/zeckendorf-arithme tic.c/__Globals/a(structZeckendorf*,int)</t>
  </si>
  <si>
    <t>b(structZeckendorf*,int)</t>
  </si>
  <si>
    <t>13 510</t>
  </si>
  <si>
    <t>zeckendorf-arithmetic/zeckendorf-arithme tic.c/__Globals/b(structZeckendorf*,int)</t>
  </si>
  <si>
    <t>c(structZeckendorf*,int)</t>
  </si>
  <si>
    <t>4 489</t>
  </si>
  <si>
    <t>zeckendorf-arithmetic/zeckendorf-arithme tic.c/__Globals/c(structZeckendorf*,int)</t>
  </si>
  <si>
    <t>makeZeckendorf(char*)</t>
  </si>
  <si>
    <t>3 046</t>
  </si>
  <si>
    <t>zeckendorf-arithmetic/zeckendorf-arithme tic.c/__Globals/makeZeckendorf(char*)</t>
  </si>
  <si>
    <t>increment(structZeckendorf*)</t>
  </si>
  <si>
    <t>zeckendorf-arithmetic/zeckendorf-arithme tic.c/__Globals/increment (structZeckendorf*)</t>
  </si>
  <si>
    <t>addAssign(structZeckendorf* ,structZeckendorf)</t>
  </si>
  <si>
    <t>1 716</t>
  </si>
  <si>
    <t>zeckendorf-arithmetic/zeckendorf-arithme tic.c/__Globals/addAssign (structZeckendorf*,structZeckendorf)</t>
  </si>
  <si>
    <t>subAssign(structZeckendorf* ,structZeckendorf)</t>
  </si>
  <si>
    <t>7 200</t>
  </si>
  <si>
    <t>zeckendorf-arithmetic/zeckendorf-arithme tic.c/__Globals/subAssign (structZeckendorf*,structZeckendorf)</t>
  </si>
  <si>
    <t>mulAssign(structZeckendorf* ,structZeckendorf)</t>
  </si>
  <si>
    <t>6 125</t>
  </si>
  <si>
    <t>zeckendorf-arithmetic/zeckendorf-arithme tic.c/__Globals/mulAssign (structZeckendorf*,structZeckendorf)</t>
  </si>
  <si>
    <t>printZeckendorf(structZeckendorf)</t>
  </si>
  <si>
    <t>10 442</t>
  </si>
  <si>
    <t>zeckendorf-arithmetic/zeckendorf-arithme tic.c/__Globals/printZeckendorf (structZeckendorf)</t>
  </si>
  <si>
    <t>13 366</t>
  </si>
  <si>
    <t>zeckendorf-arithmetic/zeckendorf-arithme tic.c/__Globals/main()</t>
  </si>
  <si>
    <t>Zeckendorf()</t>
  </si>
  <si>
    <t>zeckendorf-arithmetic/zeckendorf-arithme tic.c/Zeckendorf/Zeckendorf()</t>
  </si>
  <si>
    <t>Zeckendorf(constZeckendorf&amp;)</t>
  </si>
  <si>
    <t>zeckendorf-arithmetic/zeckendorf-arithme tic.c/Zeckendorf/Zeckendorf (constZeckendorf&amp;)</t>
  </si>
  <si>
    <t>Zeckendorf(Zeckendorf&amp;&amp;)</t>
  </si>
  <si>
    <t>zeckendorf-arithmetic/zeckendorf-arithme tic.c/Zeckendorf/Zeckendorf(Zeckendorf&amp;&amp; )</t>
  </si>
  <si>
    <t>operator=(constZeckendorf&amp;)</t>
  </si>
  <si>
    <t>zeckendorf-arithmetic/zeckendorf-arithme tic.c/Zeckendorf/operator= (constZeckendorf&amp;)</t>
  </si>
  <si>
    <t>operator=(Zeckendorf&amp;&amp;)</t>
  </si>
  <si>
    <t>zeckendorf-arithmetic/zeckendorf-arithme tic.c/Zeckendorf/operator=(Zeckendorf&amp;&amp;)</t>
  </si>
  <si>
    <t>getBlackNeighbours(int,int)</t>
  </si>
  <si>
    <t>4 460</t>
  </si>
  <si>
    <t>zhang-suen-thinning-algorithm/zhang-suen -thinning-algorithm .c/__Globals/getBlackNeighbours(int,int)</t>
  </si>
  <si>
    <t>getBWTransitions(int,int)</t>
  </si>
  <si>
    <t>33 190</t>
  </si>
  <si>
    <t>1 844</t>
  </si>
  <si>
    <t>zhang-suen-thinning-algorithm/zhang-suen -thinning-algorithm .c/__Globals/getBWTransitions(int,int)</t>
  </si>
  <si>
    <t>zhangSuenTest1(int,int)</t>
  </si>
  <si>
    <t>8 777</t>
  </si>
  <si>
    <t>zhang-suen-thinning-algorithm/zhang-suen -thinning-algorithm .c/__Globals/zhangSuenTest1(int,int)</t>
  </si>
  <si>
    <t>zhangSuenTest2(int,int)</t>
  </si>
  <si>
    <t>zhang-suen-thinning-algorithm/zhang-suen -thinning-algorithm .c/__Globals/zhangSuenTest2(int,int)</t>
  </si>
  <si>
    <t>zhangSuen(char*,char*)</t>
  </si>
  <si>
    <t>120 949</t>
  </si>
  <si>
    <t>6 719</t>
  </si>
  <si>
    <t>zhang-suen-thinning-algorithm/zhang-suen -thinning-algorithm .c/__Globals/zhangSuen(char*,char*)</t>
  </si>
  <si>
    <t>zhang-suen-thinning-algorithm/zhang-suen -thinning-algorithm.c/__Globals/main()</t>
  </si>
  <si>
    <t>Sum:</t>
  </si>
  <si>
    <t>Average:</t>
  </si>
  <si>
    <t>Minimum:</t>
  </si>
  <si>
    <t>Maximum:</t>
  </si>
  <si>
    <t>Standard deviation:</t>
  </si>
  <si>
    <t>Variance:</t>
  </si>
  <si>
    <r>
      <t xml:space="preserve">HDIFF </t>
    </r>
    <r>
      <rPr>
        <sz val="10"/>
        <color rgb="FFFFFFFF"/>
        <rFont val="Trebuchet MS"/>
        <family val="2"/>
        <charset val="238"/>
      </rPr>
      <t>(manual)</t>
    </r>
  </si>
  <si>
    <r>
      <t>n1</t>
    </r>
    <r>
      <rPr>
        <sz val="8"/>
        <color theme="1"/>
        <rFont val="Courier"/>
      </rPr>
      <t>: No. of Unique Operators</t>
    </r>
  </si>
  <si>
    <r>
      <t>N2</t>
    </r>
    <r>
      <rPr>
        <sz val="8"/>
        <color theme="1"/>
        <rFont val="Courier"/>
      </rPr>
      <t>: No. of Total Operands</t>
    </r>
  </si>
  <si>
    <r>
      <t>Length</t>
    </r>
    <r>
      <rPr>
        <sz val="8"/>
        <color rgb="FF333333"/>
        <rFont val="Courier"/>
      </rPr>
      <t>: N = N1+N2</t>
    </r>
  </si>
  <si>
    <r>
      <t>Vocabulary</t>
    </r>
    <r>
      <rPr>
        <sz val="8"/>
        <color rgb="FF333333"/>
        <rFont val="Courier"/>
      </rPr>
      <t>: n = n1+n2</t>
    </r>
  </si>
  <si>
    <r>
      <t>Volume</t>
    </r>
    <r>
      <rPr>
        <sz val="8"/>
        <color rgb="FF333333"/>
        <rFont val="Courier"/>
      </rPr>
      <t>: V = N*log</t>
    </r>
    <r>
      <rPr>
        <vertAlign val="subscript"/>
        <sz val="8"/>
        <color rgb="FF333333"/>
        <rFont val="Courier"/>
      </rPr>
      <t>2</t>
    </r>
    <r>
      <rPr>
        <sz val="8"/>
        <color rgb="FF333333"/>
        <rFont val="Courier"/>
      </rPr>
      <t>n</t>
    </r>
  </si>
  <si>
    <r>
      <t>Level</t>
    </r>
    <r>
      <rPr>
        <sz val="8"/>
        <color rgb="FF333333"/>
        <rFont val="Courier"/>
      </rPr>
      <t xml:space="preserve">: </t>
    </r>
    <r>
      <rPr>
        <sz val="8"/>
        <color rgb="FF273239"/>
        <rFont val="Courier"/>
      </rPr>
      <t>L = n1/n2</t>
    </r>
  </si>
  <si>
    <r>
      <t>Difficulty</t>
    </r>
    <r>
      <rPr>
        <sz val="8"/>
        <color rgb="FF333333"/>
        <rFont val="Courier"/>
      </rPr>
      <t>: D = (n1/2)*(N2/n2)</t>
    </r>
  </si>
  <si>
    <r>
      <t>Effort</t>
    </r>
    <r>
      <rPr>
        <sz val="8"/>
        <color rgb="FF333333"/>
        <rFont val="Courier"/>
      </rPr>
      <t>: E = D*V</t>
    </r>
  </si>
  <si>
    <t>HLEV (manual)</t>
  </si>
  <si>
    <r>
      <t>N1</t>
    </r>
    <r>
      <rPr>
        <sz val="8"/>
        <color theme="1"/>
        <rFont val="Courier"/>
      </rPr>
      <t>: No. of Total Operators</t>
    </r>
  </si>
  <si>
    <r>
      <t>n2</t>
    </r>
    <r>
      <rPr>
        <sz val="8"/>
        <color theme="1"/>
        <rFont val="Courier"/>
      </rPr>
      <t>: No. of Unique Operands</t>
    </r>
  </si>
  <si>
    <t>117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</si>
</sst>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  <charset val="238"/>
    </font>
    <font>
      <sz val="10"/>
      <color theme="1"/>
      <name val="Arial Unicode MS"/>
    </font>
    <font>
      <sz val="10"/>
      <color rgb="FF008000"/>
      <name val="Arial Unicode MS"/>
    </font>
    <font>
      <b/>
      <sz val="10"/>
      <color rgb="FF008000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  <charset val="238"/>
    </font>
    <font>
      <sz val="10"/>
      <color rgb="FF000055"/>
      <name val="Trebuchet MS"/>
      <family val="2"/>
      <charset val="238"/>
    </font>
    <font>
      <u/>
      <sz val="11"/>
      <color theme="10"/>
      <name val="Calibri"/>
      <family val="2"/>
      <scheme val="minor"/>
    </font>
    <font>
      <sz val="10"/>
      <color rgb="FFFFFFFF"/>
      <name val="Trebuchet MS"/>
      <family val="2"/>
      <charset val="238"/>
    </font>
    <font>
      <b/>
      <sz val="8"/>
      <color theme="1"/>
      <name val="Courier"/>
    </font>
    <font>
      <sz val="8"/>
      <color theme="1"/>
      <name val="Courier"/>
    </font>
    <font>
      <b/>
      <sz val="8"/>
      <color rgb="FF333333"/>
      <name val="Courier"/>
    </font>
    <font>
      <sz val="8"/>
      <color rgb="FF333333"/>
      <name val="Courier"/>
    </font>
    <font>
      <vertAlign val="subscript"/>
      <sz val="8"/>
      <color rgb="FF333333"/>
      <name val="Courier"/>
    </font>
    <font>
      <sz val="8"/>
      <color rgb="FF273239"/>
      <name val="Courie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20" fillId="0" borderId="0" xfId="0" applyFont="1"/>
    <xf numFmtId="0" fontId="22" fillId="33" borderId="0" xfId="0" applyFont="1" applyFill="1"/>
    <xf numFmtId="0" fontId="18" fillId="33" borderId="0" xfId="0" applyFont="1" applyFill="1"/>
    <xf numFmtId="0" fontId="23" fillId="33" borderId="0" xfId="0" applyFont="1" applyFill="1"/>
    <xf numFmtId="0" fontId="20" fillId="33" borderId="0" xfId="0" applyFont="1" applyFill="1"/>
    <xf numFmtId="0" fontId="27" fillId="33" borderId="0" xfId="42" applyFill="1"/>
    <xf numFmtId="0" fontId="25" fillId="34" borderId="10" xfId="0" applyFont="1" applyFill="1" applyBorder="1" applyAlignment="1">
      <alignment horizontal="left" wrapText="1"/>
    </xf>
    <xf numFmtId="0" fontId="26" fillId="35" borderId="10" xfId="0" applyFont="1" applyFill="1" applyBorder="1" applyAlignment="1">
      <alignment horizontal="left" wrapText="1"/>
    </xf>
    <xf numFmtId="0" fontId="26" fillId="35" borderId="10" xfId="0" applyFont="1" applyFill="1" applyBorder="1" applyAlignment="1">
      <alignment horizontal="right" wrapText="1"/>
    </xf>
    <xf numFmtId="0" fontId="26" fillId="36" borderId="10" xfId="0" applyFont="1" applyFill="1" applyBorder="1" applyAlignment="1">
      <alignment horizontal="left" wrapText="1"/>
    </xf>
    <xf numFmtId="0" fontId="26" fillId="36" borderId="10" xfId="0" applyFont="1" applyFill="1" applyBorder="1" applyAlignment="1">
      <alignment horizontal="right" wrapText="1"/>
    </xf>
    <xf numFmtId="0" fontId="26" fillId="37" borderId="10" xfId="0" applyFont="1" applyFill="1" applyBorder="1" applyAlignment="1">
      <alignment horizontal="right" wrapText="1"/>
    </xf>
    <xf numFmtId="0" fontId="26" fillId="38" borderId="10" xfId="0" applyFont="1" applyFill="1" applyBorder="1" applyAlignment="1">
      <alignment horizontal="right" wrapText="1"/>
    </xf>
    <xf numFmtId="0" fontId="26" fillId="39" borderId="10" xfId="0" applyFont="1" applyFill="1" applyBorder="1" applyAlignment="1">
      <alignment horizontal="right" wrapText="1"/>
    </xf>
    <xf numFmtId="2" fontId="26" fillId="39" borderId="10" xfId="0" applyNumberFormat="1" applyFont="1" applyFill="1" applyBorder="1" applyAlignment="1">
      <alignment horizontal="right" wrapText="1"/>
    </xf>
    <xf numFmtId="2" fontId="26" fillId="37" borderId="10" xfId="0" applyNumberFormat="1" applyFont="1" applyFill="1" applyBorder="1" applyAlignment="1">
      <alignment horizontal="right" wrapText="1"/>
    </xf>
    <xf numFmtId="2" fontId="26" fillId="38" borderId="10" xfId="0" applyNumberFormat="1" applyFont="1" applyFill="1" applyBorder="1" applyAlignment="1">
      <alignment horizontal="right" wrapText="1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ppdepend.com/Doc_CQLinq_Features" TargetMode="External"/><Relationship Id="rId2" Type="http://schemas.openxmlformats.org/officeDocument/2006/relationships/hyperlink" Target="https://www.cppdepend.com/Doc_CQLinq_Syntax" TargetMode="External"/><Relationship Id="rId1" Type="http://schemas.openxmlformats.org/officeDocument/2006/relationships/hyperlink" Target="https://www.cppdepend.com/Doc_VS_Search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showGridLines="0" tabSelected="1" topLeftCell="E146" zoomScale="70" zoomScaleNormal="70" workbookViewId="0">
      <selection activeCell="H156" sqref="H156:H165"/>
    </sheetView>
  </sheetViews>
  <sheetFormatPr defaultRowHeight="14.4"/>
  <cols>
    <col min="1" max="1" width="51.554687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1.6640625" style="1" bestFit="1" customWidth="1"/>
    <col min="6" max="6" width="18.6640625" style="1" bestFit="1" customWidth="1"/>
    <col min="7" max="7" width="12.21875" style="1" bestFit="1" customWidth="1"/>
    <col min="8" max="8" width="14.6640625" style="1" bestFit="1" customWidth="1"/>
    <col min="9" max="9" width="14.88671875" style="1" bestFit="1" customWidth="1"/>
    <col min="10" max="10" width="15.44140625" style="1" bestFit="1" customWidth="1"/>
    <col min="11" max="11" width="14.5546875" style="1" bestFit="1" customWidth="1"/>
    <col min="12" max="12" width="14.21875" style="1" bestFit="1" customWidth="1"/>
    <col min="13" max="13" width="13.33203125" style="1" bestFit="1" customWidth="1"/>
    <col min="14" max="14" width="15.88671875" style="1" customWidth="1"/>
    <col min="15" max="15" width="18.21875" style="1" bestFit="1" customWidth="1"/>
    <col min="16" max="16" width="17.5546875" style="1" bestFit="1" customWidth="1"/>
    <col min="17" max="17" width="59.44140625" style="1" bestFit="1" customWidth="1"/>
    <col min="18" max="16384" width="8.88671875" style="1"/>
  </cols>
  <sheetData>
    <row r="1" spans="1:8">
      <c r="A1" s="1" t="s">
        <v>0</v>
      </c>
    </row>
    <row r="3" spans="1:8">
      <c r="A3" s="2" t="s">
        <v>1</v>
      </c>
    </row>
    <row r="4" spans="1:8">
      <c r="A4" s="3" t="s">
        <v>2</v>
      </c>
    </row>
    <row r="5" spans="1:8">
      <c r="A5" s="3" t="s">
        <v>3</v>
      </c>
    </row>
    <row r="6" spans="1:8">
      <c r="A6" s="5" t="s">
        <v>4</v>
      </c>
    </row>
    <row r="7" spans="1:8">
      <c r="A7" s="5" t="s">
        <v>5</v>
      </c>
    </row>
    <row r="8" spans="1:8">
      <c r="A8" s="5" t="s">
        <v>6</v>
      </c>
    </row>
    <row r="9" spans="1:8">
      <c r="A9" s="5" t="s">
        <v>7</v>
      </c>
    </row>
    <row r="10" spans="1:8">
      <c r="A10" s="5" t="s">
        <v>8</v>
      </c>
    </row>
    <row r="11" spans="1:8">
      <c r="A11" s="5" t="s">
        <v>9</v>
      </c>
    </row>
    <row r="12" spans="1:8">
      <c r="A12" s="5" t="s">
        <v>10</v>
      </c>
    </row>
    <row r="13" spans="1:8">
      <c r="A13" s="5" t="s">
        <v>11</v>
      </c>
    </row>
    <row r="14" spans="1:8">
      <c r="A14" s="5" t="s">
        <v>12</v>
      </c>
    </row>
    <row r="15" spans="1:8">
      <c r="A15" s="5" t="s">
        <v>13</v>
      </c>
    </row>
    <row r="16" spans="1:8">
      <c r="A16" s="5" t="s">
        <v>14</v>
      </c>
      <c r="H16" s="19" t="s">
        <v>327</v>
      </c>
    </row>
    <row r="17" spans="1:17">
      <c r="A17" s="5" t="s">
        <v>15</v>
      </c>
      <c r="H17" s="19" t="s">
        <v>337</v>
      </c>
    </row>
    <row r="18" spans="1:17">
      <c r="A18" s="5" t="s">
        <v>16</v>
      </c>
      <c r="H18" s="19" t="s">
        <v>336</v>
      </c>
    </row>
    <row r="19" spans="1:17">
      <c r="A19" s="5" t="s">
        <v>17</v>
      </c>
      <c r="H19" s="19" t="s">
        <v>328</v>
      </c>
    </row>
    <row r="20" spans="1:17">
      <c r="A20" s="4"/>
      <c r="H20" s="20" t="s">
        <v>329</v>
      </c>
    </row>
    <row r="21" spans="1:17">
      <c r="A21" s="6" t="s">
        <v>18</v>
      </c>
      <c r="H21" s="20" t="s">
        <v>330</v>
      </c>
    </row>
    <row r="22" spans="1:17">
      <c r="A22" s="6" t="s">
        <v>19</v>
      </c>
      <c r="H22" s="20" t="s">
        <v>331</v>
      </c>
    </row>
    <row r="23" spans="1:17" ht="15">
      <c r="A23" s="7" t="s">
        <v>20</v>
      </c>
      <c r="H23" s="20" t="s">
        <v>332</v>
      </c>
    </row>
    <row r="24" spans="1:17">
      <c r="A24" s="6" t="s">
        <v>21</v>
      </c>
      <c r="H24" s="20" t="s">
        <v>333</v>
      </c>
    </row>
    <row r="25" spans="1:17">
      <c r="A25" s="6" t="s">
        <v>22</v>
      </c>
      <c r="H25" s="20" t="s">
        <v>334</v>
      </c>
    </row>
    <row r="26" spans="1:17" ht="15">
      <c r="A26" s="7" t="s">
        <v>23</v>
      </c>
    </row>
    <row r="27" spans="1:17" ht="15">
      <c r="A27" s="7" t="s">
        <v>24</v>
      </c>
    </row>
    <row r="29" spans="1:17" ht="16.8" customHeight="1">
      <c r="A29" s="8" t="s">
        <v>338</v>
      </c>
      <c r="B29" s="8" t="s">
        <v>25</v>
      </c>
      <c r="C29" s="8" t="s">
        <v>26</v>
      </c>
      <c r="D29" s="8" t="s">
        <v>27</v>
      </c>
      <c r="E29" s="8" t="s">
        <v>28</v>
      </c>
      <c r="F29" s="8" t="s">
        <v>29</v>
      </c>
      <c r="G29" s="8" t="s">
        <v>30</v>
      </c>
      <c r="H29" s="8" t="s">
        <v>31</v>
      </c>
      <c r="I29" s="8" t="s">
        <v>32</v>
      </c>
      <c r="J29" s="8" t="s">
        <v>33</v>
      </c>
      <c r="K29" s="8" t="s">
        <v>34</v>
      </c>
      <c r="L29" s="8" t="s">
        <v>326</v>
      </c>
      <c r="M29" s="8" t="s">
        <v>35</v>
      </c>
      <c r="N29" s="8" t="s">
        <v>335</v>
      </c>
      <c r="O29" s="8" t="s">
        <v>36</v>
      </c>
      <c r="P29" s="8" t="s">
        <v>37</v>
      </c>
      <c r="Q29" s="8" t="s">
        <v>38</v>
      </c>
    </row>
    <row r="30" spans="1:17">
      <c r="A30" s="9" t="s">
        <v>39</v>
      </c>
      <c r="B30" s="10">
        <v>5</v>
      </c>
      <c r="C30" s="10">
        <v>60</v>
      </c>
      <c r="D30" s="10">
        <v>11</v>
      </c>
      <c r="E30" s="10">
        <v>38</v>
      </c>
      <c r="F30" s="10">
        <v>14</v>
      </c>
      <c r="G30" s="10">
        <v>39</v>
      </c>
      <c r="H30" s="10">
        <v>77</v>
      </c>
      <c r="I30" s="10">
        <v>25</v>
      </c>
      <c r="J30" s="10">
        <v>357.58</v>
      </c>
      <c r="K30" s="10">
        <v>21</v>
      </c>
      <c r="L30" s="10">
        <f t="shared" ref="L30:L61" si="0">(F30/2)*(E30/D30)</f>
        <v>24.181818181818183</v>
      </c>
      <c r="M30" s="10">
        <v>4.8000000000000001E-2</v>
      </c>
      <c r="N30" s="10">
        <f t="shared" ref="N30:N61" si="1">F30/D30</f>
        <v>1.2727272727272727</v>
      </c>
      <c r="O30" s="10" t="s">
        <v>40</v>
      </c>
      <c r="P30" s="10">
        <v>417.17</v>
      </c>
      <c r="Q30" s="9" t="s">
        <v>41</v>
      </c>
    </row>
    <row r="31" spans="1:17" ht="28.8">
      <c r="A31" s="11" t="s">
        <v>42</v>
      </c>
      <c r="B31" s="12">
        <v>3</v>
      </c>
      <c r="C31" s="12">
        <v>67</v>
      </c>
      <c r="D31" s="12">
        <v>8</v>
      </c>
      <c r="E31" s="12">
        <v>21</v>
      </c>
      <c r="F31" s="12">
        <v>12</v>
      </c>
      <c r="G31" s="12">
        <v>19</v>
      </c>
      <c r="H31" s="12">
        <v>40</v>
      </c>
      <c r="I31" s="12">
        <v>20</v>
      </c>
      <c r="J31" s="12">
        <v>172.88</v>
      </c>
      <c r="K31" s="12">
        <v>12</v>
      </c>
      <c r="L31" s="10">
        <f t="shared" si="0"/>
        <v>15.75</v>
      </c>
      <c r="M31" s="12">
        <v>8.3000000000000004E-2</v>
      </c>
      <c r="N31" s="10">
        <f t="shared" si="1"/>
        <v>1.5</v>
      </c>
      <c r="O31" s="12" t="s">
        <v>43</v>
      </c>
      <c r="P31" s="12">
        <v>115.25</v>
      </c>
      <c r="Q31" s="11" t="s">
        <v>44</v>
      </c>
    </row>
    <row r="32" spans="1:17">
      <c r="A32" s="9" t="s">
        <v>45</v>
      </c>
      <c r="B32" s="10">
        <v>1</v>
      </c>
      <c r="C32" s="10">
        <v>77</v>
      </c>
      <c r="D32" s="10">
        <v>7</v>
      </c>
      <c r="E32" s="10">
        <v>10</v>
      </c>
      <c r="F32" s="10">
        <v>6</v>
      </c>
      <c r="G32" s="10">
        <v>8</v>
      </c>
      <c r="H32" s="10">
        <v>18</v>
      </c>
      <c r="I32" s="10">
        <v>13</v>
      </c>
      <c r="J32" s="10">
        <v>66.61</v>
      </c>
      <c r="K32" s="10">
        <v>3</v>
      </c>
      <c r="L32" s="10">
        <f t="shared" si="0"/>
        <v>4.2857142857142856</v>
      </c>
      <c r="M32" s="10">
        <v>0.33</v>
      </c>
      <c r="N32" s="10">
        <f t="shared" si="1"/>
        <v>0.8571428571428571</v>
      </c>
      <c r="O32" s="10">
        <v>199.82</v>
      </c>
      <c r="P32" s="10">
        <v>11.1</v>
      </c>
      <c r="Q32" s="9" t="s">
        <v>46</v>
      </c>
    </row>
    <row r="33" spans="1:17">
      <c r="A33" s="11" t="s">
        <v>47</v>
      </c>
      <c r="B33" s="12">
        <v>4</v>
      </c>
      <c r="C33" s="12">
        <v>56</v>
      </c>
      <c r="D33" s="12">
        <v>16</v>
      </c>
      <c r="E33" s="12">
        <v>33</v>
      </c>
      <c r="F33" s="12">
        <v>11</v>
      </c>
      <c r="G33" s="12">
        <v>36</v>
      </c>
      <c r="H33" s="12">
        <v>69</v>
      </c>
      <c r="I33" s="12">
        <v>27</v>
      </c>
      <c r="J33" s="12">
        <v>328.09</v>
      </c>
      <c r="K33" s="12">
        <v>10</v>
      </c>
      <c r="L33" s="10">
        <f t="shared" si="0"/>
        <v>11.34375</v>
      </c>
      <c r="M33" s="12">
        <v>0.1</v>
      </c>
      <c r="N33" s="10">
        <f t="shared" si="1"/>
        <v>0.6875</v>
      </c>
      <c r="O33" s="12" t="s">
        <v>48</v>
      </c>
      <c r="P33" s="12">
        <v>182.27</v>
      </c>
      <c r="Q33" s="11" t="s">
        <v>49</v>
      </c>
    </row>
    <row r="34" spans="1:17" ht="28.8">
      <c r="A34" s="11" t="s">
        <v>50</v>
      </c>
      <c r="B34" s="12">
        <v>2</v>
      </c>
      <c r="C34" s="12">
        <v>77</v>
      </c>
      <c r="D34" s="12">
        <v>10</v>
      </c>
      <c r="E34" s="12">
        <v>18</v>
      </c>
      <c r="F34" s="12">
        <v>10</v>
      </c>
      <c r="G34" s="12">
        <v>22</v>
      </c>
      <c r="H34" s="12">
        <v>40</v>
      </c>
      <c r="I34" s="12">
        <v>20</v>
      </c>
      <c r="J34" s="12">
        <v>172.88</v>
      </c>
      <c r="K34" s="12">
        <v>5</v>
      </c>
      <c r="L34" s="10">
        <f t="shared" si="0"/>
        <v>9</v>
      </c>
      <c r="M34" s="12">
        <v>0.2</v>
      </c>
      <c r="N34" s="10">
        <f t="shared" si="1"/>
        <v>1</v>
      </c>
      <c r="O34" s="12">
        <v>864.39</v>
      </c>
      <c r="P34" s="12">
        <v>48.02</v>
      </c>
      <c r="Q34" s="11" t="s">
        <v>51</v>
      </c>
    </row>
    <row r="35" spans="1:17" ht="28.8">
      <c r="A35" s="9" t="s">
        <v>52</v>
      </c>
      <c r="B35" s="10">
        <v>1</v>
      </c>
      <c r="C35" s="10">
        <v>86</v>
      </c>
      <c r="D35" s="10">
        <v>7</v>
      </c>
      <c r="E35" s="10">
        <v>11</v>
      </c>
      <c r="F35" s="10">
        <v>7</v>
      </c>
      <c r="G35" s="10">
        <v>18</v>
      </c>
      <c r="H35" s="10">
        <v>29</v>
      </c>
      <c r="I35" s="10">
        <v>14</v>
      </c>
      <c r="J35" s="10">
        <v>110.41</v>
      </c>
      <c r="K35" s="10">
        <v>3</v>
      </c>
      <c r="L35" s="10">
        <f t="shared" si="0"/>
        <v>5.5</v>
      </c>
      <c r="M35" s="10">
        <v>0.33</v>
      </c>
      <c r="N35" s="10">
        <f t="shared" si="1"/>
        <v>1</v>
      </c>
      <c r="O35" s="10">
        <v>331.24</v>
      </c>
      <c r="P35" s="10">
        <v>18.399999999999999</v>
      </c>
      <c r="Q35" s="9" t="s">
        <v>53</v>
      </c>
    </row>
    <row r="36" spans="1:17" ht="28.8">
      <c r="A36" s="11" t="s">
        <v>54</v>
      </c>
      <c r="B36" s="12">
        <v>6</v>
      </c>
      <c r="C36" s="12">
        <v>50</v>
      </c>
      <c r="D36" s="12">
        <v>17</v>
      </c>
      <c r="E36" s="12">
        <v>79</v>
      </c>
      <c r="F36" s="12">
        <v>18</v>
      </c>
      <c r="G36" s="12">
        <v>79</v>
      </c>
      <c r="H36" s="12">
        <v>158</v>
      </c>
      <c r="I36" s="12">
        <v>35</v>
      </c>
      <c r="J36" s="12">
        <v>810.43</v>
      </c>
      <c r="K36" s="12">
        <v>36</v>
      </c>
      <c r="L36" s="10">
        <f t="shared" si="0"/>
        <v>41.82352941176471</v>
      </c>
      <c r="M36" s="12">
        <v>2.8000000000000001E-2</v>
      </c>
      <c r="N36" s="10">
        <f t="shared" si="1"/>
        <v>1.0588235294117647</v>
      </c>
      <c r="O36" s="12" t="s">
        <v>55</v>
      </c>
      <c r="P36" s="12" t="s">
        <v>56</v>
      </c>
      <c r="Q36" s="11" t="s">
        <v>57</v>
      </c>
    </row>
    <row r="37" spans="1:17">
      <c r="A37" s="9" t="s">
        <v>47</v>
      </c>
      <c r="B37" s="10">
        <v>2</v>
      </c>
      <c r="C37" s="10">
        <v>60</v>
      </c>
      <c r="D37" s="10">
        <v>21</v>
      </c>
      <c r="E37" s="10">
        <v>42</v>
      </c>
      <c r="F37" s="10">
        <v>11</v>
      </c>
      <c r="G37" s="10">
        <v>32</v>
      </c>
      <c r="H37" s="10">
        <v>74</v>
      </c>
      <c r="I37" s="10">
        <v>32</v>
      </c>
      <c r="J37" s="10">
        <v>370</v>
      </c>
      <c r="K37" s="10">
        <v>10</v>
      </c>
      <c r="L37" s="10">
        <f t="shared" si="0"/>
        <v>11</v>
      </c>
      <c r="M37" s="10">
        <v>0.1</v>
      </c>
      <c r="N37" s="10">
        <f t="shared" si="1"/>
        <v>0.52380952380952384</v>
      </c>
      <c r="O37" s="10" t="s">
        <v>58</v>
      </c>
      <c r="P37" s="10">
        <v>205.56</v>
      </c>
      <c r="Q37" s="9" t="s">
        <v>59</v>
      </c>
    </row>
    <row r="38" spans="1:17" ht="28.8">
      <c r="A38" s="9" t="s">
        <v>47</v>
      </c>
      <c r="B38" s="10">
        <v>3</v>
      </c>
      <c r="C38" s="10">
        <v>55</v>
      </c>
      <c r="D38" s="10">
        <v>16</v>
      </c>
      <c r="E38" s="10">
        <v>39</v>
      </c>
      <c r="F38" s="10">
        <v>12</v>
      </c>
      <c r="G38" s="10">
        <v>42</v>
      </c>
      <c r="H38" s="10">
        <v>81</v>
      </c>
      <c r="I38" s="10">
        <v>28</v>
      </c>
      <c r="J38" s="10">
        <v>389.4</v>
      </c>
      <c r="K38" s="10">
        <v>12</v>
      </c>
      <c r="L38" s="10">
        <f t="shared" si="0"/>
        <v>14.625</v>
      </c>
      <c r="M38" s="10">
        <v>8.3000000000000004E-2</v>
      </c>
      <c r="N38" s="10">
        <f t="shared" si="1"/>
        <v>0.75</v>
      </c>
      <c r="O38" s="10" t="s">
        <v>60</v>
      </c>
      <c r="P38" s="10">
        <v>259.60000000000002</v>
      </c>
      <c r="Q38" s="9" t="s">
        <v>61</v>
      </c>
    </row>
    <row r="39" spans="1:17" ht="28.8">
      <c r="A39" s="9" t="s">
        <v>62</v>
      </c>
      <c r="B39" s="10">
        <v>4</v>
      </c>
      <c r="C39" s="10">
        <v>59</v>
      </c>
      <c r="D39" s="10">
        <v>12</v>
      </c>
      <c r="E39" s="10">
        <v>45</v>
      </c>
      <c r="F39" s="10">
        <v>14</v>
      </c>
      <c r="G39" s="10">
        <v>32</v>
      </c>
      <c r="H39" s="10">
        <v>77</v>
      </c>
      <c r="I39" s="10">
        <v>26</v>
      </c>
      <c r="J39" s="10">
        <v>361.93</v>
      </c>
      <c r="K39" s="10">
        <v>21</v>
      </c>
      <c r="L39" s="10">
        <f t="shared" si="0"/>
        <v>26.25</v>
      </c>
      <c r="M39" s="10">
        <v>4.8000000000000001E-2</v>
      </c>
      <c r="N39" s="10">
        <f t="shared" si="1"/>
        <v>1.1666666666666667</v>
      </c>
      <c r="O39" s="10" t="s">
        <v>63</v>
      </c>
      <c r="P39" s="10">
        <v>422.26</v>
      </c>
      <c r="Q39" s="9" t="s">
        <v>64</v>
      </c>
    </row>
    <row r="40" spans="1:17" ht="28.8">
      <c r="A40" s="11" t="s">
        <v>65</v>
      </c>
      <c r="B40" s="12">
        <v>3</v>
      </c>
      <c r="C40" s="12">
        <v>59</v>
      </c>
      <c r="D40" s="12">
        <v>13</v>
      </c>
      <c r="E40" s="12">
        <v>44</v>
      </c>
      <c r="F40" s="12">
        <v>12</v>
      </c>
      <c r="G40" s="12">
        <v>34</v>
      </c>
      <c r="H40" s="12">
        <v>78</v>
      </c>
      <c r="I40" s="12">
        <v>25</v>
      </c>
      <c r="J40" s="12">
        <v>362.22</v>
      </c>
      <c r="K40" s="12">
        <v>18</v>
      </c>
      <c r="L40" s="10">
        <f t="shared" si="0"/>
        <v>20.307692307692307</v>
      </c>
      <c r="M40" s="12">
        <v>5.6000000000000001E-2</v>
      </c>
      <c r="N40" s="10">
        <f t="shared" si="1"/>
        <v>0.92307692307692313</v>
      </c>
      <c r="O40" s="12" t="s">
        <v>66</v>
      </c>
      <c r="P40" s="12">
        <v>362.22</v>
      </c>
      <c r="Q40" s="11" t="s">
        <v>67</v>
      </c>
    </row>
    <row r="41" spans="1:17" ht="28.8">
      <c r="A41" s="9" t="s">
        <v>47</v>
      </c>
      <c r="B41" s="10">
        <v>1</v>
      </c>
      <c r="C41" s="10">
        <v>71</v>
      </c>
      <c r="D41" s="10">
        <v>12</v>
      </c>
      <c r="E41" s="10">
        <v>21</v>
      </c>
      <c r="F41" s="10">
        <v>6</v>
      </c>
      <c r="G41" s="10">
        <v>20</v>
      </c>
      <c r="H41" s="10">
        <v>41</v>
      </c>
      <c r="I41" s="10">
        <v>18</v>
      </c>
      <c r="J41" s="10">
        <v>170.97</v>
      </c>
      <c r="K41" s="10">
        <v>3</v>
      </c>
      <c r="L41" s="10">
        <f t="shared" si="0"/>
        <v>5.25</v>
      </c>
      <c r="M41" s="10">
        <v>0.33</v>
      </c>
      <c r="N41" s="10">
        <f t="shared" si="1"/>
        <v>0.5</v>
      </c>
      <c r="O41" s="10">
        <v>512.9</v>
      </c>
      <c r="P41" s="10">
        <v>28.49</v>
      </c>
      <c r="Q41" s="9" t="s">
        <v>68</v>
      </c>
    </row>
    <row r="42" spans="1:17" ht="28.8">
      <c r="A42" s="9" t="s">
        <v>69</v>
      </c>
      <c r="B42" s="10">
        <v>6</v>
      </c>
      <c r="C42" s="10">
        <v>53</v>
      </c>
      <c r="D42" s="10">
        <v>15</v>
      </c>
      <c r="E42" s="10">
        <v>70</v>
      </c>
      <c r="F42" s="10">
        <v>16</v>
      </c>
      <c r="G42" s="10">
        <v>75</v>
      </c>
      <c r="H42" s="10">
        <v>145</v>
      </c>
      <c r="I42" s="10">
        <v>31</v>
      </c>
      <c r="J42" s="10">
        <v>718.36</v>
      </c>
      <c r="K42" s="10">
        <v>32</v>
      </c>
      <c r="L42" s="10">
        <f t="shared" si="0"/>
        <v>37.333333333333336</v>
      </c>
      <c r="M42" s="10">
        <v>3.1E-2</v>
      </c>
      <c r="N42" s="10">
        <f t="shared" si="1"/>
        <v>1.0666666666666667</v>
      </c>
      <c r="O42" s="10" t="s">
        <v>70</v>
      </c>
      <c r="P42" s="10" t="s">
        <v>71</v>
      </c>
      <c r="Q42" s="9" t="s">
        <v>72</v>
      </c>
    </row>
    <row r="43" spans="1:17" ht="28.8">
      <c r="A43" s="11" t="s">
        <v>73</v>
      </c>
      <c r="B43" s="12">
        <v>3</v>
      </c>
      <c r="C43" s="12">
        <v>63</v>
      </c>
      <c r="D43" s="12">
        <v>13</v>
      </c>
      <c r="E43" s="12">
        <v>27</v>
      </c>
      <c r="F43" s="12">
        <v>9</v>
      </c>
      <c r="G43" s="12">
        <v>23</v>
      </c>
      <c r="H43" s="12">
        <v>50</v>
      </c>
      <c r="I43" s="12">
        <v>22</v>
      </c>
      <c r="J43" s="12">
        <v>222.97</v>
      </c>
      <c r="K43" s="12">
        <v>8</v>
      </c>
      <c r="L43" s="10">
        <f t="shared" si="0"/>
        <v>9.3461538461538467</v>
      </c>
      <c r="M43" s="12">
        <v>0.12</v>
      </c>
      <c r="N43" s="10">
        <f t="shared" si="1"/>
        <v>0.69230769230769229</v>
      </c>
      <c r="O43" s="12" t="s">
        <v>74</v>
      </c>
      <c r="P43" s="12">
        <v>99.1</v>
      </c>
      <c r="Q43" s="11" t="s">
        <v>75</v>
      </c>
    </row>
    <row r="44" spans="1:17" ht="28.8">
      <c r="A44" s="9" t="s">
        <v>47</v>
      </c>
      <c r="B44" s="10">
        <v>1</v>
      </c>
      <c r="C44" s="10">
        <v>58</v>
      </c>
      <c r="D44" s="10">
        <v>30</v>
      </c>
      <c r="E44" s="10">
        <v>59</v>
      </c>
      <c r="F44" s="10">
        <v>8</v>
      </c>
      <c r="G44" s="10">
        <v>33</v>
      </c>
      <c r="H44" s="10">
        <v>92</v>
      </c>
      <c r="I44" s="10">
        <v>38</v>
      </c>
      <c r="J44" s="10">
        <v>482.81</v>
      </c>
      <c r="K44" s="10">
        <v>4</v>
      </c>
      <c r="L44" s="10">
        <f t="shared" si="0"/>
        <v>7.8666666666666663</v>
      </c>
      <c r="M44" s="10">
        <v>0.25</v>
      </c>
      <c r="N44" s="10">
        <f t="shared" si="1"/>
        <v>0.26666666666666666</v>
      </c>
      <c r="O44" s="10" t="s">
        <v>76</v>
      </c>
      <c r="P44" s="10">
        <v>107.29</v>
      </c>
      <c r="Q44" s="9" t="s">
        <v>77</v>
      </c>
    </row>
    <row r="45" spans="1:17" ht="28.8">
      <c r="A45" s="11" t="s">
        <v>78</v>
      </c>
      <c r="B45" s="12">
        <v>6</v>
      </c>
      <c r="C45" s="12">
        <v>53</v>
      </c>
      <c r="D45" s="12">
        <v>17</v>
      </c>
      <c r="E45" s="12">
        <v>56</v>
      </c>
      <c r="F45" s="12">
        <v>14</v>
      </c>
      <c r="G45" s="12">
        <v>45</v>
      </c>
      <c r="H45" s="12">
        <v>101</v>
      </c>
      <c r="I45" s="12">
        <v>31</v>
      </c>
      <c r="J45" s="12">
        <v>500.37</v>
      </c>
      <c r="K45" s="12">
        <v>21</v>
      </c>
      <c r="L45" s="10">
        <f t="shared" si="0"/>
        <v>23.058823529411764</v>
      </c>
      <c r="M45" s="12">
        <v>4.8000000000000001E-2</v>
      </c>
      <c r="N45" s="10">
        <f t="shared" si="1"/>
        <v>0.82352941176470584</v>
      </c>
      <c r="O45" s="12" t="s">
        <v>79</v>
      </c>
      <c r="P45" s="12">
        <v>583.77</v>
      </c>
      <c r="Q45" s="11" t="s">
        <v>80</v>
      </c>
    </row>
    <row r="46" spans="1:17" ht="28.8">
      <c r="A46" s="9" t="s">
        <v>47</v>
      </c>
      <c r="B46" s="10">
        <v>1</v>
      </c>
      <c r="C46" s="10">
        <v>72</v>
      </c>
      <c r="D46" s="10">
        <v>10</v>
      </c>
      <c r="E46" s="10">
        <v>19</v>
      </c>
      <c r="F46" s="10">
        <v>5</v>
      </c>
      <c r="G46" s="10">
        <v>19</v>
      </c>
      <c r="H46" s="10">
        <v>38</v>
      </c>
      <c r="I46" s="10">
        <v>15</v>
      </c>
      <c r="J46" s="10">
        <v>148.46</v>
      </c>
      <c r="K46" s="10">
        <v>2</v>
      </c>
      <c r="L46" s="10">
        <f t="shared" si="0"/>
        <v>4.75</v>
      </c>
      <c r="M46" s="10">
        <v>0.5</v>
      </c>
      <c r="N46" s="10">
        <f t="shared" si="1"/>
        <v>0.5</v>
      </c>
      <c r="O46" s="10">
        <v>296.92</v>
      </c>
      <c r="P46" s="10">
        <v>16.5</v>
      </c>
      <c r="Q46" s="9" t="s">
        <v>81</v>
      </c>
    </row>
    <row r="47" spans="1:17" ht="28.8">
      <c r="A47" s="11" t="s">
        <v>82</v>
      </c>
      <c r="B47" s="12">
        <v>2</v>
      </c>
      <c r="C47" s="12">
        <v>84</v>
      </c>
      <c r="D47" s="12">
        <v>2</v>
      </c>
      <c r="E47" s="12">
        <v>2</v>
      </c>
      <c r="F47" s="12">
        <v>4</v>
      </c>
      <c r="G47" s="12">
        <v>6</v>
      </c>
      <c r="H47" s="12">
        <v>8</v>
      </c>
      <c r="I47" s="12">
        <v>6</v>
      </c>
      <c r="J47" s="12">
        <v>20.68</v>
      </c>
      <c r="K47" s="12">
        <v>2</v>
      </c>
      <c r="L47" s="10">
        <f t="shared" si="0"/>
        <v>2</v>
      </c>
      <c r="M47" s="12">
        <v>0.5</v>
      </c>
      <c r="N47" s="10">
        <f t="shared" si="1"/>
        <v>2</v>
      </c>
      <c r="O47" s="12">
        <v>41.36</v>
      </c>
      <c r="P47" s="12">
        <v>2.2999999999999998</v>
      </c>
      <c r="Q47" s="11" t="s">
        <v>83</v>
      </c>
    </row>
    <row r="48" spans="1:17" ht="28.8">
      <c r="A48" s="9" t="s">
        <v>84</v>
      </c>
      <c r="B48" s="10">
        <v>2</v>
      </c>
      <c r="C48" s="10">
        <v>81</v>
      </c>
      <c r="D48" s="10">
        <v>7</v>
      </c>
      <c r="E48" s="10">
        <v>7</v>
      </c>
      <c r="F48" s="10">
        <v>5</v>
      </c>
      <c r="G48" s="10">
        <v>8</v>
      </c>
      <c r="H48" s="10">
        <v>15</v>
      </c>
      <c r="I48" s="10">
        <v>12</v>
      </c>
      <c r="J48" s="10">
        <v>53.77</v>
      </c>
      <c r="K48" s="10">
        <v>2</v>
      </c>
      <c r="L48" s="10">
        <f t="shared" si="0"/>
        <v>2.5</v>
      </c>
      <c r="M48" s="10">
        <v>0.5</v>
      </c>
      <c r="N48" s="10">
        <f t="shared" si="1"/>
        <v>0.7142857142857143</v>
      </c>
      <c r="O48" s="10">
        <v>107.55</v>
      </c>
      <c r="P48" s="10">
        <v>5.97</v>
      </c>
      <c r="Q48" s="9" t="s">
        <v>85</v>
      </c>
    </row>
    <row r="49" spans="1:17" ht="28.8">
      <c r="A49" s="11" t="s">
        <v>86</v>
      </c>
      <c r="B49" s="12">
        <v>3</v>
      </c>
      <c r="C49" s="12">
        <v>72</v>
      </c>
      <c r="D49" s="12">
        <v>10</v>
      </c>
      <c r="E49" s="12">
        <v>13</v>
      </c>
      <c r="F49" s="12">
        <v>7</v>
      </c>
      <c r="G49" s="12">
        <v>15</v>
      </c>
      <c r="H49" s="12">
        <v>28</v>
      </c>
      <c r="I49" s="12">
        <v>17</v>
      </c>
      <c r="J49" s="12">
        <v>114.45</v>
      </c>
      <c r="K49" s="12">
        <v>3</v>
      </c>
      <c r="L49" s="10">
        <f t="shared" si="0"/>
        <v>4.55</v>
      </c>
      <c r="M49" s="12">
        <v>0.33</v>
      </c>
      <c r="N49" s="10">
        <f t="shared" si="1"/>
        <v>0.7</v>
      </c>
      <c r="O49" s="12">
        <v>343.35</v>
      </c>
      <c r="P49" s="12">
        <v>19.07</v>
      </c>
      <c r="Q49" s="11" t="s">
        <v>87</v>
      </c>
    </row>
    <row r="50" spans="1:17" ht="28.8">
      <c r="A50" s="9" t="s">
        <v>88</v>
      </c>
      <c r="B50" s="10">
        <v>1</v>
      </c>
      <c r="C50" s="10">
        <v>91</v>
      </c>
      <c r="D50" s="10">
        <v>3</v>
      </c>
      <c r="E50" s="10">
        <v>3</v>
      </c>
      <c r="F50" s="10">
        <v>3</v>
      </c>
      <c r="G50" s="10">
        <v>5</v>
      </c>
      <c r="H50" s="10">
        <v>8</v>
      </c>
      <c r="I50" s="10">
        <v>6</v>
      </c>
      <c r="J50" s="10">
        <v>20.68</v>
      </c>
      <c r="K50" s="10">
        <v>1</v>
      </c>
      <c r="L50" s="10">
        <f t="shared" si="0"/>
        <v>1.5</v>
      </c>
      <c r="M50" s="10">
        <v>1</v>
      </c>
      <c r="N50" s="10">
        <f t="shared" si="1"/>
        <v>1</v>
      </c>
      <c r="O50" s="10">
        <v>20.68</v>
      </c>
      <c r="P50" s="10">
        <v>1.1499999999999999</v>
      </c>
      <c r="Q50" s="9" t="s">
        <v>89</v>
      </c>
    </row>
    <row r="51" spans="1:17" ht="28.8">
      <c r="A51" s="11" t="s">
        <v>90</v>
      </c>
      <c r="B51" s="12">
        <v>1</v>
      </c>
      <c r="C51" s="12">
        <v>89</v>
      </c>
      <c r="D51" s="12">
        <v>4</v>
      </c>
      <c r="E51" s="12">
        <v>5</v>
      </c>
      <c r="F51" s="12">
        <v>5</v>
      </c>
      <c r="G51" s="12">
        <v>5</v>
      </c>
      <c r="H51" s="12">
        <v>10</v>
      </c>
      <c r="I51" s="12">
        <v>9</v>
      </c>
      <c r="J51" s="12">
        <v>31.7</v>
      </c>
      <c r="K51" s="12">
        <v>2</v>
      </c>
      <c r="L51" s="10">
        <f t="shared" si="0"/>
        <v>3.125</v>
      </c>
      <c r="M51" s="12">
        <v>0.5</v>
      </c>
      <c r="N51" s="10">
        <f t="shared" si="1"/>
        <v>1.25</v>
      </c>
      <c r="O51" s="12">
        <v>63.4</v>
      </c>
      <c r="P51" s="12">
        <v>3.52</v>
      </c>
      <c r="Q51" s="11" t="s">
        <v>91</v>
      </c>
    </row>
    <row r="52" spans="1:17" ht="28.8">
      <c r="A52" s="9" t="s">
        <v>92</v>
      </c>
      <c r="B52" s="10">
        <v>2</v>
      </c>
      <c r="C52" s="10">
        <v>87</v>
      </c>
      <c r="D52" s="10">
        <v>5</v>
      </c>
      <c r="E52" s="10">
        <v>8</v>
      </c>
      <c r="F52" s="10">
        <v>7</v>
      </c>
      <c r="G52" s="10">
        <v>10</v>
      </c>
      <c r="H52" s="10">
        <v>18</v>
      </c>
      <c r="I52" s="10">
        <v>12</v>
      </c>
      <c r="J52" s="10">
        <v>64.53</v>
      </c>
      <c r="K52" s="10">
        <v>3</v>
      </c>
      <c r="L52" s="10">
        <f t="shared" si="0"/>
        <v>5.6000000000000005</v>
      </c>
      <c r="M52" s="10">
        <v>0.33</v>
      </c>
      <c r="N52" s="10">
        <f t="shared" si="1"/>
        <v>1.4</v>
      </c>
      <c r="O52" s="10">
        <v>193.59</v>
      </c>
      <c r="P52" s="10">
        <v>10.75</v>
      </c>
      <c r="Q52" s="9" t="s">
        <v>93</v>
      </c>
    </row>
    <row r="53" spans="1:17" ht="28.8">
      <c r="A53" s="11" t="s">
        <v>94</v>
      </c>
      <c r="B53" s="12">
        <v>2</v>
      </c>
      <c r="C53" s="12">
        <v>76</v>
      </c>
      <c r="D53" s="12">
        <v>5</v>
      </c>
      <c r="E53" s="12">
        <v>12</v>
      </c>
      <c r="F53" s="12">
        <v>8</v>
      </c>
      <c r="G53" s="12">
        <v>9</v>
      </c>
      <c r="H53" s="12">
        <v>21</v>
      </c>
      <c r="I53" s="12">
        <v>13</v>
      </c>
      <c r="J53" s="12">
        <v>77.709999999999994</v>
      </c>
      <c r="K53" s="12">
        <v>8</v>
      </c>
      <c r="L53" s="10">
        <f t="shared" si="0"/>
        <v>9.6</v>
      </c>
      <c r="M53" s="12">
        <v>0.12</v>
      </c>
      <c r="N53" s="10">
        <f t="shared" si="1"/>
        <v>1.6</v>
      </c>
      <c r="O53" s="12">
        <v>621.66999999999996</v>
      </c>
      <c r="P53" s="12">
        <v>34.54</v>
      </c>
      <c r="Q53" s="11" t="s">
        <v>95</v>
      </c>
    </row>
    <row r="54" spans="1:17" ht="28.8">
      <c r="A54" s="9" t="s">
        <v>96</v>
      </c>
      <c r="B54" s="10">
        <v>2</v>
      </c>
      <c r="C54" s="10">
        <v>76</v>
      </c>
      <c r="D54" s="10">
        <v>5</v>
      </c>
      <c r="E54" s="10">
        <v>12</v>
      </c>
      <c r="F54" s="10">
        <v>8</v>
      </c>
      <c r="G54" s="10">
        <v>9</v>
      </c>
      <c r="H54" s="10">
        <v>21</v>
      </c>
      <c r="I54" s="10">
        <v>13</v>
      </c>
      <c r="J54" s="10">
        <v>77.709999999999994</v>
      </c>
      <c r="K54" s="10">
        <v>8</v>
      </c>
      <c r="L54" s="10">
        <f t="shared" si="0"/>
        <v>9.6</v>
      </c>
      <c r="M54" s="10">
        <v>0.12</v>
      </c>
      <c r="N54" s="10">
        <f t="shared" si="1"/>
        <v>1.6</v>
      </c>
      <c r="O54" s="10">
        <v>621.66999999999996</v>
      </c>
      <c r="P54" s="10">
        <v>34.54</v>
      </c>
      <c r="Q54" s="9" t="s">
        <v>97</v>
      </c>
    </row>
    <row r="55" spans="1:17" ht="28.8">
      <c r="A55" s="11" t="s">
        <v>47</v>
      </c>
      <c r="B55" s="12">
        <v>4</v>
      </c>
      <c r="C55" s="12">
        <v>53</v>
      </c>
      <c r="D55" s="12">
        <v>25</v>
      </c>
      <c r="E55" s="12">
        <v>47</v>
      </c>
      <c r="F55" s="12">
        <v>13</v>
      </c>
      <c r="G55" s="12">
        <v>53</v>
      </c>
      <c r="H55" s="12">
        <v>100</v>
      </c>
      <c r="I55" s="12">
        <v>38</v>
      </c>
      <c r="J55" s="12">
        <v>524.79</v>
      </c>
      <c r="K55" s="12">
        <v>6</v>
      </c>
      <c r="L55" s="10">
        <f t="shared" si="0"/>
        <v>12.219999999999999</v>
      </c>
      <c r="M55" s="12">
        <v>0.17</v>
      </c>
      <c r="N55" s="10">
        <f t="shared" si="1"/>
        <v>0.52</v>
      </c>
      <c r="O55" s="12" t="s">
        <v>98</v>
      </c>
      <c r="P55" s="12">
        <v>174.93</v>
      </c>
      <c r="Q55" s="11" t="s">
        <v>99</v>
      </c>
    </row>
    <row r="56" spans="1:17" ht="28.8">
      <c r="A56" s="11" t="s">
        <v>100</v>
      </c>
      <c r="B56" s="12">
        <v>1</v>
      </c>
      <c r="C56" s="12">
        <v>78</v>
      </c>
      <c r="D56" s="12">
        <v>9</v>
      </c>
      <c r="E56" s="12">
        <v>16</v>
      </c>
      <c r="F56" s="12">
        <v>8</v>
      </c>
      <c r="G56" s="12">
        <v>18</v>
      </c>
      <c r="H56" s="12">
        <v>34</v>
      </c>
      <c r="I56" s="12">
        <v>17</v>
      </c>
      <c r="J56" s="12">
        <v>138.97</v>
      </c>
      <c r="K56" s="12">
        <v>4</v>
      </c>
      <c r="L56" s="10">
        <f t="shared" si="0"/>
        <v>7.1111111111111107</v>
      </c>
      <c r="M56" s="12">
        <v>0.25</v>
      </c>
      <c r="N56" s="10">
        <f t="shared" si="1"/>
        <v>0.88888888888888884</v>
      </c>
      <c r="O56" s="12">
        <v>555.89</v>
      </c>
      <c r="P56" s="12">
        <v>30.88</v>
      </c>
      <c r="Q56" s="11" t="s">
        <v>101</v>
      </c>
    </row>
    <row r="57" spans="1:17" ht="28.8">
      <c r="A57" s="9" t="s">
        <v>102</v>
      </c>
      <c r="B57" s="10">
        <v>4</v>
      </c>
      <c r="C57" s="10">
        <v>62</v>
      </c>
      <c r="D57" s="10">
        <v>7</v>
      </c>
      <c r="E57" s="10">
        <v>21</v>
      </c>
      <c r="F57" s="10">
        <v>10</v>
      </c>
      <c r="G57" s="10">
        <v>22</v>
      </c>
      <c r="H57" s="10">
        <v>43</v>
      </c>
      <c r="I57" s="10">
        <v>17</v>
      </c>
      <c r="J57" s="10">
        <v>175.76</v>
      </c>
      <c r="K57" s="10">
        <v>15</v>
      </c>
      <c r="L57" s="10">
        <f t="shared" si="0"/>
        <v>15</v>
      </c>
      <c r="M57" s="10">
        <v>6.7000000000000004E-2</v>
      </c>
      <c r="N57" s="10">
        <f t="shared" si="1"/>
        <v>1.4285714285714286</v>
      </c>
      <c r="O57" s="10" t="s">
        <v>103</v>
      </c>
      <c r="P57" s="10">
        <v>146.47</v>
      </c>
      <c r="Q57" s="9" t="s">
        <v>104</v>
      </c>
    </row>
    <row r="58" spans="1:17" ht="28.8">
      <c r="A58" s="11" t="s">
        <v>105</v>
      </c>
      <c r="B58" s="12">
        <v>2</v>
      </c>
      <c r="C58" s="12">
        <v>69</v>
      </c>
      <c r="D58" s="12">
        <v>10</v>
      </c>
      <c r="E58" s="12">
        <v>14</v>
      </c>
      <c r="F58" s="12">
        <v>8</v>
      </c>
      <c r="G58" s="12">
        <v>12</v>
      </c>
      <c r="H58" s="12">
        <v>26</v>
      </c>
      <c r="I58" s="12">
        <v>18</v>
      </c>
      <c r="J58" s="12">
        <v>108.42</v>
      </c>
      <c r="K58" s="12">
        <v>4</v>
      </c>
      <c r="L58" s="10">
        <f t="shared" si="0"/>
        <v>5.6</v>
      </c>
      <c r="M58" s="12">
        <v>0.25</v>
      </c>
      <c r="N58" s="10">
        <f t="shared" si="1"/>
        <v>0.8</v>
      </c>
      <c r="O58" s="12">
        <v>433.67</v>
      </c>
      <c r="P58" s="12">
        <v>24.09</v>
      </c>
      <c r="Q58" s="11" t="s">
        <v>106</v>
      </c>
    </row>
    <row r="59" spans="1:17" ht="28.8">
      <c r="A59" s="9" t="s">
        <v>47</v>
      </c>
      <c r="B59" s="10">
        <v>3</v>
      </c>
      <c r="C59" s="10">
        <v>55</v>
      </c>
      <c r="D59" s="10">
        <v>16</v>
      </c>
      <c r="E59" s="10">
        <v>33</v>
      </c>
      <c r="F59" s="10">
        <v>13</v>
      </c>
      <c r="G59" s="10">
        <v>45</v>
      </c>
      <c r="H59" s="10">
        <v>78</v>
      </c>
      <c r="I59" s="10">
        <v>29</v>
      </c>
      <c r="J59" s="10">
        <v>378.92</v>
      </c>
      <c r="K59" s="10">
        <v>12</v>
      </c>
      <c r="L59" s="10">
        <f t="shared" si="0"/>
        <v>13.40625</v>
      </c>
      <c r="M59" s="10">
        <v>8.3000000000000004E-2</v>
      </c>
      <c r="N59" s="10">
        <f t="shared" si="1"/>
        <v>0.8125</v>
      </c>
      <c r="O59" s="10" t="s">
        <v>107</v>
      </c>
      <c r="P59" s="10">
        <v>252.62</v>
      </c>
      <c r="Q59" s="9" t="s">
        <v>108</v>
      </c>
    </row>
    <row r="60" spans="1:17">
      <c r="A60" s="9" t="s">
        <v>109</v>
      </c>
      <c r="B60" s="10">
        <v>1</v>
      </c>
      <c r="C60" s="10">
        <v>70</v>
      </c>
      <c r="D60" s="10">
        <v>12</v>
      </c>
      <c r="E60" s="10">
        <v>16</v>
      </c>
      <c r="F60" s="10">
        <v>4</v>
      </c>
      <c r="G60" s="10">
        <v>15</v>
      </c>
      <c r="H60" s="10">
        <v>31</v>
      </c>
      <c r="I60" s="10">
        <v>16</v>
      </c>
      <c r="J60" s="10">
        <v>124</v>
      </c>
      <c r="K60" s="10">
        <v>2</v>
      </c>
      <c r="L60" s="10">
        <f t="shared" si="0"/>
        <v>2.6666666666666665</v>
      </c>
      <c r="M60" s="10">
        <v>0.5</v>
      </c>
      <c r="N60" s="10">
        <f t="shared" si="1"/>
        <v>0.33333333333333331</v>
      </c>
      <c r="O60" s="10">
        <v>248</v>
      </c>
      <c r="P60" s="10">
        <v>13.78</v>
      </c>
      <c r="Q60" s="9" t="s">
        <v>110</v>
      </c>
    </row>
    <row r="61" spans="1:17" ht="28.8">
      <c r="A61" s="11" t="s">
        <v>111</v>
      </c>
      <c r="B61" s="12">
        <v>2</v>
      </c>
      <c r="C61" s="12">
        <v>64</v>
      </c>
      <c r="D61" s="12">
        <v>10</v>
      </c>
      <c r="E61" s="12">
        <v>35</v>
      </c>
      <c r="F61" s="12">
        <v>10</v>
      </c>
      <c r="G61" s="12">
        <v>24</v>
      </c>
      <c r="H61" s="12">
        <v>59</v>
      </c>
      <c r="I61" s="12">
        <v>20</v>
      </c>
      <c r="J61" s="12">
        <v>254.99</v>
      </c>
      <c r="K61" s="12">
        <v>15</v>
      </c>
      <c r="L61" s="10">
        <f t="shared" si="0"/>
        <v>17.5</v>
      </c>
      <c r="M61" s="12">
        <v>6.7000000000000004E-2</v>
      </c>
      <c r="N61" s="10">
        <f t="shared" si="1"/>
        <v>1</v>
      </c>
      <c r="O61" s="12" t="s">
        <v>112</v>
      </c>
      <c r="P61" s="12">
        <v>212.49</v>
      </c>
      <c r="Q61" s="11" t="s">
        <v>113</v>
      </c>
    </row>
    <row r="62" spans="1:17">
      <c r="A62" s="9" t="s">
        <v>114</v>
      </c>
      <c r="B62" s="10">
        <v>4</v>
      </c>
      <c r="C62" s="10">
        <v>56</v>
      </c>
      <c r="D62" s="10">
        <v>17</v>
      </c>
      <c r="E62" s="10">
        <v>34</v>
      </c>
      <c r="F62" s="10">
        <v>12</v>
      </c>
      <c r="G62" s="10">
        <v>31</v>
      </c>
      <c r="H62" s="10">
        <v>65</v>
      </c>
      <c r="I62" s="10">
        <v>29</v>
      </c>
      <c r="J62" s="10">
        <v>315.77</v>
      </c>
      <c r="K62" s="10">
        <v>12</v>
      </c>
      <c r="L62" s="10">
        <f t="shared" ref="L62:L92" si="2">(F62/2)*(E62/D62)</f>
        <v>12</v>
      </c>
      <c r="M62" s="10">
        <v>8.3000000000000004E-2</v>
      </c>
      <c r="N62" s="10">
        <f t="shared" ref="N62:N92" si="3">F62/D62</f>
        <v>0.70588235294117652</v>
      </c>
      <c r="O62" s="10" t="s">
        <v>115</v>
      </c>
      <c r="P62" s="10">
        <v>210.51</v>
      </c>
      <c r="Q62" s="9" t="s">
        <v>116</v>
      </c>
    </row>
    <row r="63" spans="1:17">
      <c r="A63" s="11" t="s">
        <v>117</v>
      </c>
      <c r="B63" s="12">
        <v>2</v>
      </c>
      <c r="C63" s="12">
        <v>65</v>
      </c>
      <c r="D63" s="12">
        <v>16</v>
      </c>
      <c r="E63" s="12">
        <v>26</v>
      </c>
      <c r="F63" s="12">
        <v>8</v>
      </c>
      <c r="G63" s="12">
        <v>25</v>
      </c>
      <c r="H63" s="12">
        <v>51</v>
      </c>
      <c r="I63" s="12">
        <v>24</v>
      </c>
      <c r="J63" s="12">
        <v>233.83</v>
      </c>
      <c r="K63" s="12">
        <v>4</v>
      </c>
      <c r="L63" s="10">
        <f t="shared" si="2"/>
        <v>6.5</v>
      </c>
      <c r="M63" s="12">
        <v>0.25</v>
      </c>
      <c r="N63" s="10">
        <f t="shared" si="3"/>
        <v>0.5</v>
      </c>
      <c r="O63" s="12">
        <v>935.33</v>
      </c>
      <c r="P63" s="12">
        <v>51.96</v>
      </c>
      <c r="Q63" s="11" t="s">
        <v>118</v>
      </c>
    </row>
    <row r="64" spans="1:17">
      <c r="A64" s="9" t="s">
        <v>119</v>
      </c>
      <c r="B64" s="10">
        <v>2</v>
      </c>
      <c r="C64" s="10">
        <v>63</v>
      </c>
      <c r="D64" s="10">
        <v>14</v>
      </c>
      <c r="E64" s="10">
        <v>21</v>
      </c>
      <c r="F64" s="10">
        <v>9</v>
      </c>
      <c r="G64" s="10">
        <v>19</v>
      </c>
      <c r="H64" s="10">
        <v>40</v>
      </c>
      <c r="I64" s="10">
        <v>23</v>
      </c>
      <c r="J64" s="10">
        <v>180.94</v>
      </c>
      <c r="K64" s="10">
        <v>4</v>
      </c>
      <c r="L64" s="10">
        <f t="shared" si="2"/>
        <v>6.75</v>
      </c>
      <c r="M64" s="10">
        <v>0.25</v>
      </c>
      <c r="N64" s="10">
        <f t="shared" si="3"/>
        <v>0.6428571428571429</v>
      </c>
      <c r="O64" s="10">
        <v>723.77</v>
      </c>
      <c r="P64" s="10">
        <v>40.21</v>
      </c>
      <c r="Q64" s="9" t="s">
        <v>120</v>
      </c>
    </row>
    <row r="65" spans="1:17">
      <c r="A65" s="9" t="s">
        <v>47</v>
      </c>
      <c r="B65" s="10">
        <v>2</v>
      </c>
      <c r="C65" s="10">
        <v>64</v>
      </c>
      <c r="D65" s="10">
        <v>14</v>
      </c>
      <c r="E65" s="10">
        <v>21</v>
      </c>
      <c r="F65" s="10">
        <v>10</v>
      </c>
      <c r="G65" s="10">
        <v>21</v>
      </c>
      <c r="H65" s="10">
        <v>42</v>
      </c>
      <c r="I65" s="10">
        <v>24</v>
      </c>
      <c r="J65" s="10">
        <v>192.57</v>
      </c>
      <c r="K65" s="10">
        <v>5</v>
      </c>
      <c r="L65" s="10">
        <f t="shared" si="2"/>
        <v>7.5</v>
      </c>
      <c r="M65" s="10">
        <v>0.2</v>
      </c>
      <c r="N65" s="10">
        <f t="shared" si="3"/>
        <v>0.7142857142857143</v>
      </c>
      <c r="O65" s="10">
        <v>962.84</v>
      </c>
      <c r="P65" s="10">
        <v>53.49</v>
      </c>
      <c r="Q65" s="9" t="s">
        <v>121</v>
      </c>
    </row>
    <row r="66" spans="1:17">
      <c r="A66" s="11" t="s">
        <v>122</v>
      </c>
      <c r="B66" s="12">
        <v>5</v>
      </c>
      <c r="C66" s="12">
        <v>55</v>
      </c>
      <c r="D66" s="12">
        <v>16</v>
      </c>
      <c r="E66" s="12">
        <v>47</v>
      </c>
      <c r="F66" s="12">
        <v>13</v>
      </c>
      <c r="G66" s="12">
        <v>46</v>
      </c>
      <c r="H66" s="12">
        <v>93</v>
      </c>
      <c r="I66" s="12">
        <v>29</v>
      </c>
      <c r="J66" s="12">
        <v>451.79</v>
      </c>
      <c r="K66" s="12">
        <v>12</v>
      </c>
      <c r="L66" s="10">
        <f t="shared" si="2"/>
        <v>19.09375</v>
      </c>
      <c r="M66" s="12">
        <v>8.3000000000000004E-2</v>
      </c>
      <c r="N66" s="10">
        <f t="shared" si="3"/>
        <v>0.8125</v>
      </c>
      <c r="O66" s="12" t="s">
        <v>123</v>
      </c>
      <c r="P66" s="12">
        <v>301.19</v>
      </c>
      <c r="Q66" s="11" t="s">
        <v>124</v>
      </c>
    </row>
    <row r="67" spans="1:17">
      <c r="A67" s="9" t="s">
        <v>47</v>
      </c>
      <c r="B67" s="10">
        <v>1</v>
      </c>
      <c r="C67" s="10">
        <v>81</v>
      </c>
      <c r="D67" s="10">
        <v>6</v>
      </c>
      <c r="E67" s="10">
        <v>7</v>
      </c>
      <c r="F67" s="10">
        <v>5</v>
      </c>
      <c r="G67" s="10">
        <v>8</v>
      </c>
      <c r="H67" s="10">
        <v>15</v>
      </c>
      <c r="I67" s="10">
        <v>11</v>
      </c>
      <c r="J67" s="10">
        <v>51.89</v>
      </c>
      <c r="K67" s="10">
        <v>2</v>
      </c>
      <c r="L67" s="10">
        <f t="shared" si="2"/>
        <v>2.916666666666667</v>
      </c>
      <c r="M67" s="10">
        <v>0.5</v>
      </c>
      <c r="N67" s="10">
        <f t="shared" si="3"/>
        <v>0.83333333333333337</v>
      </c>
      <c r="O67" s="10">
        <v>103.78</v>
      </c>
      <c r="P67" s="10">
        <v>5.77</v>
      </c>
      <c r="Q67" s="9" t="s">
        <v>125</v>
      </c>
    </row>
    <row r="68" spans="1:17" ht="28.8">
      <c r="A68" s="9" t="s">
        <v>126</v>
      </c>
      <c r="B68" s="10">
        <v>1</v>
      </c>
      <c r="C68" s="10">
        <v>72</v>
      </c>
      <c r="D68" s="10">
        <v>6</v>
      </c>
      <c r="E68" s="10">
        <v>13</v>
      </c>
      <c r="F68" s="10">
        <v>5</v>
      </c>
      <c r="G68" s="10">
        <v>7</v>
      </c>
      <c r="H68" s="10">
        <v>20</v>
      </c>
      <c r="I68" s="10">
        <v>11</v>
      </c>
      <c r="J68" s="10">
        <v>69.19</v>
      </c>
      <c r="K68" s="10">
        <v>4</v>
      </c>
      <c r="L68" s="10">
        <f t="shared" si="2"/>
        <v>5.4166666666666661</v>
      </c>
      <c r="M68" s="10">
        <v>0.25</v>
      </c>
      <c r="N68" s="10">
        <f t="shared" si="3"/>
        <v>0.83333333333333337</v>
      </c>
      <c r="O68" s="10">
        <v>276.75</v>
      </c>
      <c r="P68" s="10">
        <v>15.38</v>
      </c>
      <c r="Q68" s="9" t="s">
        <v>127</v>
      </c>
    </row>
    <row r="69" spans="1:17" ht="28.8">
      <c r="A69" s="11" t="s">
        <v>47</v>
      </c>
      <c r="B69" s="12">
        <v>5</v>
      </c>
      <c r="C69" s="12">
        <v>60</v>
      </c>
      <c r="D69" s="12">
        <v>13</v>
      </c>
      <c r="E69" s="12">
        <v>29</v>
      </c>
      <c r="F69" s="12">
        <v>14</v>
      </c>
      <c r="G69" s="12">
        <v>34</v>
      </c>
      <c r="H69" s="12">
        <v>63</v>
      </c>
      <c r="I69" s="12">
        <v>27</v>
      </c>
      <c r="J69" s="12">
        <v>299.56</v>
      </c>
      <c r="K69" s="12">
        <v>14</v>
      </c>
      <c r="L69" s="10">
        <f t="shared" si="2"/>
        <v>15.615384615384617</v>
      </c>
      <c r="M69" s="12">
        <v>7.0999999999999994E-2</v>
      </c>
      <c r="N69" s="10">
        <f t="shared" si="3"/>
        <v>1.0769230769230769</v>
      </c>
      <c r="O69" s="12" t="s">
        <v>128</v>
      </c>
      <c r="P69" s="12">
        <v>232.99</v>
      </c>
      <c r="Q69" s="11" t="s">
        <v>129</v>
      </c>
    </row>
    <row r="70" spans="1:17" ht="28.8">
      <c r="A70" s="9" t="s">
        <v>130</v>
      </c>
      <c r="B70" s="10">
        <v>1</v>
      </c>
      <c r="C70" s="10">
        <v>63</v>
      </c>
      <c r="D70" s="10">
        <v>17</v>
      </c>
      <c r="E70" s="10">
        <v>53</v>
      </c>
      <c r="F70" s="10">
        <v>10</v>
      </c>
      <c r="G70" s="10">
        <v>47</v>
      </c>
      <c r="H70" s="10">
        <v>100</v>
      </c>
      <c r="I70" s="10">
        <v>27</v>
      </c>
      <c r="J70" s="10">
        <v>475.49</v>
      </c>
      <c r="K70" s="10">
        <v>15</v>
      </c>
      <c r="L70" s="10">
        <f t="shared" si="2"/>
        <v>15.588235294117647</v>
      </c>
      <c r="M70" s="10">
        <v>6.7000000000000004E-2</v>
      </c>
      <c r="N70" s="10">
        <f t="shared" si="3"/>
        <v>0.58823529411764708</v>
      </c>
      <c r="O70" s="10" t="s">
        <v>131</v>
      </c>
      <c r="P70" s="10">
        <v>396.24</v>
      </c>
      <c r="Q70" s="9" t="s">
        <v>132</v>
      </c>
    </row>
    <row r="71" spans="1:17">
      <c r="A71" s="11" t="s">
        <v>47</v>
      </c>
      <c r="B71" s="12">
        <v>1</v>
      </c>
      <c r="C71" s="12">
        <v>75</v>
      </c>
      <c r="D71" s="12">
        <v>13</v>
      </c>
      <c r="E71" s="12">
        <v>15</v>
      </c>
      <c r="F71" s="12">
        <v>7</v>
      </c>
      <c r="G71" s="12">
        <v>16</v>
      </c>
      <c r="H71" s="12">
        <v>31</v>
      </c>
      <c r="I71" s="12">
        <v>20</v>
      </c>
      <c r="J71" s="12">
        <v>133.97999999999999</v>
      </c>
      <c r="K71" s="12">
        <v>3</v>
      </c>
      <c r="L71" s="10">
        <f t="shared" si="2"/>
        <v>4.0384615384615383</v>
      </c>
      <c r="M71" s="12">
        <v>0.33</v>
      </c>
      <c r="N71" s="10">
        <f t="shared" si="3"/>
        <v>0.53846153846153844</v>
      </c>
      <c r="O71" s="12">
        <v>401.94</v>
      </c>
      <c r="P71" s="12">
        <v>22.33</v>
      </c>
      <c r="Q71" s="11" t="s">
        <v>133</v>
      </c>
    </row>
    <row r="72" spans="1:17" ht="28.8">
      <c r="A72" s="11" t="s">
        <v>134</v>
      </c>
      <c r="B72" s="12">
        <v>1</v>
      </c>
      <c r="C72" s="12">
        <v>100</v>
      </c>
      <c r="D72" s="12">
        <v>2</v>
      </c>
      <c r="E72" s="12">
        <v>2</v>
      </c>
      <c r="F72" s="12">
        <v>1</v>
      </c>
      <c r="G72" s="12">
        <v>1</v>
      </c>
      <c r="H72" s="12">
        <v>3</v>
      </c>
      <c r="I72" s="12">
        <v>3</v>
      </c>
      <c r="J72" s="12">
        <v>4.75</v>
      </c>
      <c r="K72" s="12">
        <v>0</v>
      </c>
      <c r="L72" s="10">
        <f t="shared" si="2"/>
        <v>0.5</v>
      </c>
      <c r="M72" s="12">
        <v>0</v>
      </c>
      <c r="N72" s="10">
        <f t="shared" si="3"/>
        <v>0.5</v>
      </c>
      <c r="O72" s="12">
        <v>0</v>
      </c>
      <c r="P72" s="12">
        <v>0</v>
      </c>
      <c r="Q72" s="11" t="s">
        <v>135</v>
      </c>
    </row>
    <row r="73" spans="1:17" ht="28.8">
      <c r="A73" s="9" t="s">
        <v>136</v>
      </c>
      <c r="B73" s="10">
        <v>1</v>
      </c>
      <c r="C73" s="10">
        <v>100</v>
      </c>
      <c r="D73" s="10">
        <v>2</v>
      </c>
      <c r="E73" s="10">
        <v>2</v>
      </c>
      <c r="F73" s="10">
        <v>0</v>
      </c>
      <c r="G73" s="10">
        <v>0</v>
      </c>
      <c r="H73" s="10">
        <v>2</v>
      </c>
      <c r="I73" s="10">
        <v>2</v>
      </c>
      <c r="J73" s="10">
        <v>2</v>
      </c>
      <c r="K73" s="10">
        <v>0</v>
      </c>
      <c r="L73" s="10">
        <f t="shared" si="2"/>
        <v>0</v>
      </c>
      <c r="M73" s="10">
        <v>0</v>
      </c>
      <c r="N73" s="10">
        <f t="shared" si="3"/>
        <v>0</v>
      </c>
      <c r="O73" s="10">
        <v>0</v>
      </c>
      <c r="P73" s="10">
        <v>0</v>
      </c>
      <c r="Q73" s="9" t="s">
        <v>137</v>
      </c>
    </row>
    <row r="74" spans="1:17" ht="28.8">
      <c r="A74" s="9" t="s">
        <v>138</v>
      </c>
      <c r="B74" s="10">
        <v>12</v>
      </c>
      <c r="C74" s="10">
        <v>49</v>
      </c>
      <c r="D74" s="10">
        <v>16</v>
      </c>
      <c r="E74" s="10">
        <v>83</v>
      </c>
      <c r="F74" s="10">
        <v>17</v>
      </c>
      <c r="G74" s="10">
        <v>88</v>
      </c>
      <c r="H74" s="10">
        <v>171</v>
      </c>
      <c r="I74" s="10">
        <v>33</v>
      </c>
      <c r="J74" s="10">
        <v>862.59</v>
      </c>
      <c r="K74" s="10">
        <v>40</v>
      </c>
      <c r="L74" s="10">
        <f t="shared" si="2"/>
        <v>44.09375</v>
      </c>
      <c r="M74" s="10">
        <v>2.5000000000000001E-2</v>
      </c>
      <c r="N74" s="10">
        <f t="shared" si="3"/>
        <v>1.0625</v>
      </c>
      <c r="O74" s="10" t="s">
        <v>139</v>
      </c>
      <c r="P74" s="10" t="s">
        <v>140</v>
      </c>
      <c r="Q74" s="9" t="s">
        <v>141</v>
      </c>
    </row>
    <row r="75" spans="1:17">
      <c r="A75" s="11" t="s">
        <v>142</v>
      </c>
      <c r="B75" s="12">
        <v>2</v>
      </c>
      <c r="C75" s="12">
        <v>75</v>
      </c>
      <c r="D75" s="12">
        <v>6</v>
      </c>
      <c r="E75" s="12">
        <v>14</v>
      </c>
      <c r="F75" s="12">
        <v>8</v>
      </c>
      <c r="G75" s="12">
        <v>11</v>
      </c>
      <c r="H75" s="12">
        <v>25</v>
      </c>
      <c r="I75" s="12">
        <v>14</v>
      </c>
      <c r="J75" s="12">
        <v>95.18</v>
      </c>
      <c r="K75" s="12">
        <v>8</v>
      </c>
      <c r="L75" s="10">
        <f t="shared" si="2"/>
        <v>9.3333333333333339</v>
      </c>
      <c r="M75" s="12">
        <v>0.12</v>
      </c>
      <c r="N75" s="10">
        <f t="shared" si="3"/>
        <v>1.3333333333333333</v>
      </c>
      <c r="O75" s="12">
        <v>761.47</v>
      </c>
      <c r="P75" s="12">
        <v>42.3</v>
      </c>
      <c r="Q75" s="11" t="s">
        <v>143</v>
      </c>
    </row>
    <row r="76" spans="1:17" ht="28.8">
      <c r="A76" s="9" t="s">
        <v>144</v>
      </c>
      <c r="B76" s="10">
        <v>1</v>
      </c>
      <c r="C76" s="10">
        <v>75</v>
      </c>
      <c r="D76" s="10">
        <v>10</v>
      </c>
      <c r="E76" s="10">
        <v>32</v>
      </c>
      <c r="F76" s="10">
        <v>8</v>
      </c>
      <c r="G76" s="10">
        <v>72</v>
      </c>
      <c r="H76" s="10">
        <v>104</v>
      </c>
      <c r="I76" s="10">
        <v>18</v>
      </c>
      <c r="J76" s="10">
        <v>433.67</v>
      </c>
      <c r="K76" s="10">
        <v>12</v>
      </c>
      <c r="L76" s="10">
        <f t="shared" si="2"/>
        <v>12.8</v>
      </c>
      <c r="M76" s="10">
        <v>8.3000000000000004E-2</v>
      </c>
      <c r="N76" s="10">
        <f t="shared" si="3"/>
        <v>0.8</v>
      </c>
      <c r="O76" s="10" t="s">
        <v>145</v>
      </c>
      <c r="P76" s="10">
        <v>289.11</v>
      </c>
      <c r="Q76" s="9" t="s">
        <v>146</v>
      </c>
    </row>
    <row r="77" spans="1:17" ht="28.8">
      <c r="A77" s="11" t="s">
        <v>147</v>
      </c>
      <c r="B77" s="12">
        <v>7</v>
      </c>
      <c r="C77" s="12">
        <v>51</v>
      </c>
      <c r="D77" s="12">
        <v>16</v>
      </c>
      <c r="E77" s="12">
        <v>56</v>
      </c>
      <c r="F77" s="12">
        <v>18</v>
      </c>
      <c r="G77" s="12">
        <v>71</v>
      </c>
      <c r="H77" s="12">
        <v>127</v>
      </c>
      <c r="I77" s="12">
        <v>34</v>
      </c>
      <c r="J77" s="12">
        <v>646.11</v>
      </c>
      <c r="K77" s="12">
        <v>27</v>
      </c>
      <c r="L77" s="10">
        <f t="shared" si="2"/>
        <v>31.5</v>
      </c>
      <c r="M77" s="12">
        <v>3.6999999999999998E-2</v>
      </c>
      <c r="N77" s="10">
        <f t="shared" si="3"/>
        <v>1.125</v>
      </c>
      <c r="O77" s="12" t="s">
        <v>148</v>
      </c>
      <c r="P77" s="12">
        <v>969.16</v>
      </c>
      <c r="Q77" s="11" t="s">
        <v>149</v>
      </c>
    </row>
    <row r="78" spans="1:17" ht="28.8">
      <c r="A78" s="9" t="s">
        <v>150</v>
      </c>
      <c r="B78" s="10">
        <v>5</v>
      </c>
      <c r="C78" s="10">
        <v>61</v>
      </c>
      <c r="D78" s="10">
        <v>18</v>
      </c>
      <c r="E78" s="10">
        <v>45</v>
      </c>
      <c r="F78" s="10">
        <v>15</v>
      </c>
      <c r="G78" s="10">
        <v>34</v>
      </c>
      <c r="H78" s="10">
        <v>79</v>
      </c>
      <c r="I78" s="10">
        <v>33</v>
      </c>
      <c r="J78" s="10">
        <v>398.51</v>
      </c>
      <c r="K78" s="10">
        <v>14</v>
      </c>
      <c r="L78" s="10">
        <f t="shared" si="2"/>
        <v>18.75</v>
      </c>
      <c r="M78" s="10">
        <v>7.0999999999999994E-2</v>
      </c>
      <c r="N78" s="10">
        <f t="shared" si="3"/>
        <v>0.83333333333333337</v>
      </c>
      <c r="O78" s="10" t="s">
        <v>151</v>
      </c>
      <c r="P78" s="10">
        <v>309.95</v>
      </c>
      <c r="Q78" s="9" t="s">
        <v>152</v>
      </c>
    </row>
    <row r="79" spans="1:17" ht="28.8">
      <c r="A79" s="11" t="s">
        <v>119</v>
      </c>
      <c r="B79" s="12">
        <v>3</v>
      </c>
      <c r="C79" s="12">
        <v>59</v>
      </c>
      <c r="D79" s="12">
        <v>20</v>
      </c>
      <c r="E79" s="12">
        <v>47</v>
      </c>
      <c r="F79" s="12">
        <v>14</v>
      </c>
      <c r="G79" s="12">
        <v>54</v>
      </c>
      <c r="H79" s="12">
        <v>101</v>
      </c>
      <c r="I79" s="12">
        <v>34</v>
      </c>
      <c r="J79" s="12">
        <v>513.83000000000004</v>
      </c>
      <c r="K79" s="12">
        <v>14</v>
      </c>
      <c r="L79" s="10">
        <f t="shared" si="2"/>
        <v>16.45</v>
      </c>
      <c r="M79" s="12">
        <v>7.0999999999999994E-2</v>
      </c>
      <c r="N79" s="10">
        <f t="shared" si="3"/>
        <v>0.7</v>
      </c>
      <c r="O79" s="12" t="s">
        <v>153</v>
      </c>
      <c r="P79" s="12">
        <v>399.65</v>
      </c>
      <c r="Q79" s="11" t="s">
        <v>154</v>
      </c>
    </row>
    <row r="80" spans="1:17">
      <c r="A80" s="9" t="s">
        <v>47</v>
      </c>
      <c r="B80" s="10">
        <v>5</v>
      </c>
      <c r="C80" s="10">
        <v>53</v>
      </c>
      <c r="D80" s="10">
        <v>17</v>
      </c>
      <c r="E80" s="10">
        <v>65</v>
      </c>
      <c r="F80" s="10">
        <v>16</v>
      </c>
      <c r="G80" s="10">
        <v>67</v>
      </c>
      <c r="H80" s="10">
        <v>132</v>
      </c>
      <c r="I80" s="10">
        <v>33</v>
      </c>
      <c r="J80" s="10">
        <v>665.86</v>
      </c>
      <c r="K80" s="10">
        <v>24</v>
      </c>
      <c r="L80" s="10">
        <f t="shared" si="2"/>
        <v>30.588235294117649</v>
      </c>
      <c r="M80" s="10">
        <v>4.2000000000000003E-2</v>
      </c>
      <c r="N80" s="10">
        <f t="shared" si="3"/>
        <v>0.94117647058823528</v>
      </c>
      <c r="O80" s="10" t="s">
        <v>155</v>
      </c>
      <c r="P80" s="10">
        <v>887.81</v>
      </c>
      <c r="Q80" s="9" t="s">
        <v>156</v>
      </c>
    </row>
    <row r="81" spans="1:17" ht="28.8">
      <c r="A81" s="11" t="s">
        <v>157</v>
      </c>
      <c r="B81" s="12">
        <v>2</v>
      </c>
      <c r="C81" s="12">
        <v>65</v>
      </c>
      <c r="D81" s="12">
        <v>11</v>
      </c>
      <c r="E81" s="12">
        <v>27</v>
      </c>
      <c r="F81" s="12">
        <v>10</v>
      </c>
      <c r="G81" s="12">
        <v>18</v>
      </c>
      <c r="H81" s="12">
        <v>45</v>
      </c>
      <c r="I81" s="12">
        <v>21</v>
      </c>
      <c r="J81" s="12">
        <v>197.65</v>
      </c>
      <c r="K81" s="12">
        <v>10</v>
      </c>
      <c r="L81" s="10">
        <f t="shared" si="2"/>
        <v>12.272727272727273</v>
      </c>
      <c r="M81" s="12">
        <v>0.1</v>
      </c>
      <c r="N81" s="10">
        <f t="shared" si="3"/>
        <v>0.90909090909090906</v>
      </c>
      <c r="O81" s="12" t="s">
        <v>158</v>
      </c>
      <c r="P81" s="12">
        <v>109.81</v>
      </c>
      <c r="Q81" s="11" t="s">
        <v>159</v>
      </c>
    </row>
    <row r="82" spans="1:17" ht="28.8">
      <c r="A82" s="9" t="s">
        <v>47</v>
      </c>
      <c r="B82" s="10">
        <v>1</v>
      </c>
      <c r="C82" s="10">
        <v>74</v>
      </c>
      <c r="D82" s="10">
        <v>13</v>
      </c>
      <c r="E82" s="10">
        <v>16</v>
      </c>
      <c r="F82" s="10">
        <v>7</v>
      </c>
      <c r="G82" s="10">
        <v>17</v>
      </c>
      <c r="H82" s="10">
        <v>33</v>
      </c>
      <c r="I82" s="10">
        <v>20</v>
      </c>
      <c r="J82" s="10">
        <v>142.62</v>
      </c>
      <c r="K82" s="10">
        <v>3</v>
      </c>
      <c r="L82" s="10">
        <f t="shared" si="2"/>
        <v>4.3076923076923084</v>
      </c>
      <c r="M82" s="10">
        <v>0.33</v>
      </c>
      <c r="N82" s="10">
        <f t="shared" si="3"/>
        <v>0.53846153846153844</v>
      </c>
      <c r="O82" s="10">
        <v>427.87</v>
      </c>
      <c r="P82" s="10">
        <v>23.77</v>
      </c>
      <c r="Q82" s="9" t="s">
        <v>160</v>
      </c>
    </row>
    <row r="83" spans="1:17" ht="28.8">
      <c r="A83" s="11" t="s">
        <v>161</v>
      </c>
      <c r="B83" s="12">
        <v>1</v>
      </c>
      <c r="C83" s="12">
        <v>86</v>
      </c>
      <c r="D83" s="12">
        <v>8</v>
      </c>
      <c r="E83" s="12">
        <v>15</v>
      </c>
      <c r="F83" s="12">
        <v>7</v>
      </c>
      <c r="G83" s="12">
        <v>9</v>
      </c>
      <c r="H83" s="12">
        <v>24</v>
      </c>
      <c r="I83" s="12">
        <v>15</v>
      </c>
      <c r="J83" s="12">
        <v>93.77</v>
      </c>
      <c r="K83" s="12">
        <v>3</v>
      </c>
      <c r="L83" s="10">
        <f t="shared" si="2"/>
        <v>6.5625</v>
      </c>
      <c r="M83" s="12">
        <v>0.33</v>
      </c>
      <c r="N83" s="10">
        <f t="shared" si="3"/>
        <v>0.875</v>
      </c>
      <c r="O83" s="12">
        <v>281.3</v>
      </c>
      <c r="P83" s="12">
        <v>15.63</v>
      </c>
      <c r="Q83" s="11" t="s">
        <v>162</v>
      </c>
    </row>
    <row r="84" spans="1:17" ht="28.8">
      <c r="A84" s="9" t="s">
        <v>119</v>
      </c>
      <c r="B84" s="10">
        <v>6</v>
      </c>
      <c r="C84" s="10">
        <v>53</v>
      </c>
      <c r="D84" s="10">
        <v>20</v>
      </c>
      <c r="E84" s="10">
        <v>58</v>
      </c>
      <c r="F84" s="10">
        <v>18</v>
      </c>
      <c r="G84" s="10">
        <v>65</v>
      </c>
      <c r="H84" s="10">
        <v>123</v>
      </c>
      <c r="I84" s="10">
        <v>38</v>
      </c>
      <c r="J84" s="10">
        <v>645.5</v>
      </c>
      <c r="K84" s="10">
        <v>18</v>
      </c>
      <c r="L84" s="10">
        <f t="shared" si="2"/>
        <v>26.099999999999998</v>
      </c>
      <c r="M84" s="10">
        <v>5.6000000000000001E-2</v>
      </c>
      <c r="N84" s="10">
        <f t="shared" si="3"/>
        <v>0.9</v>
      </c>
      <c r="O84" s="10" t="s">
        <v>163</v>
      </c>
      <c r="P84" s="10">
        <v>645.5</v>
      </c>
      <c r="Q84" s="9" t="s">
        <v>164</v>
      </c>
    </row>
    <row r="85" spans="1:17">
      <c r="A85" s="9" t="s">
        <v>165</v>
      </c>
      <c r="B85" s="10">
        <v>2</v>
      </c>
      <c r="C85" s="10">
        <v>86</v>
      </c>
      <c r="D85" s="10">
        <v>5</v>
      </c>
      <c r="E85" s="10">
        <v>15</v>
      </c>
      <c r="F85" s="10">
        <v>9</v>
      </c>
      <c r="G85" s="10">
        <v>11</v>
      </c>
      <c r="H85" s="10">
        <v>26</v>
      </c>
      <c r="I85" s="10">
        <v>14</v>
      </c>
      <c r="J85" s="10">
        <v>98.99</v>
      </c>
      <c r="K85" s="10">
        <v>12</v>
      </c>
      <c r="L85" s="10">
        <f t="shared" si="2"/>
        <v>13.5</v>
      </c>
      <c r="M85" s="10">
        <v>8.3000000000000004E-2</v>
      </c>
      <c r="N85" s="10">
        <f t="shared" si="3"/>
        <v>1.8</v>
      </c>
      <c r="O85" s="10" t="s">
        <v>166</v>
      </c>
      <c r="P85" s="10">
        <v>65.989999999999995</v>
      </c>
      <c r="Q85" s="9" t="s">
        <v>167</v>
      </c>
    </row>
    <row r="86" spans="1:17">
      <c r="A86" s="11" t="s">
        <v>168</v>
      </c>
      <c r="B86" s="12">
        <v>2</v>
      </c>
      <c r="C86" s="12">
        <v>70</v>
      </c>
      <c r="D86" s="12">
        <v>7</v>
      </c>
      <c r="E86" s="12">
        <v>19</v>
      </c>
      <c r="F86" s="12">
        <v>8</v>
      </c>
      <c r="G86" s="12">
        <v>11</v>
      </c>
      <c r="H86" s="12">
        <v>30</v>
      </c>
      <c r="I86" s="12">
        <v>15</v>
      </c>
      <c r="J86" s="12">
        <v>117.21</v>
      </c>
      <c r="K86" s="12">
        <v>8</v>
      </c>
      <c r="L86" s="10">
        <f t="shared" si="2"/>
        <v>10.857142857142858</v>
      </c>
      <c r="M86" s="12">
        <v>0.12</v>
      </c>
      <c r="N86" s="10">
        <f t="shared" si="3"/>
        <v>1.1428571428571428</v>
      </c>
      <c r="O86" s="12">
        <v>937.65</v>
      </c>
      <c r="P86" s="12">
        <v>52.09</v>
      </c>
      <c r="Q86" s="11" t="s">
        <v>169</v>
      </c>
    </row>
    <row r="87" spans="1:17">
      <c r="A87" s="9" t="s">
        <v>47</v>
      </c>
      <c r="B87" s="10">
        <v>3</v>
      </c>
      <c r="C87" s="10">
        <v>63</v>
      </c>
      <c r="D87" s="10">
        <v>9</v>
      </c>
      <c r="E87" s="10">
        <v>19</v>
      </c>
      <c r="F87" s="10">
        <v>7</v>
      </c>
      <c r="G87" s="10">
        <v>22</v>
      </c>
      <c r="H87" s="10">
        <v>41</v>
      </c>
      <c r="I87" s="10">
        <v>16</v>
      </c>
      <c r="J87" s="10">
        <v>164</v>
      </c>
      <c r="K87" s="10">
        <v>6</v>
      </c>
      <c r="L87" s="10">
        <f t="shared" si="2"/>
        <v>7.3888888888888893</v>
      </c>
      <c r="M87" s="10">
        <v>0.17</v>
      </c>
      <c r="N87" s="10">
        <f t="shared" si="3"/>
        <v>0.77777777777777779</v>
      </c>
      <c r="O87" s="10">
        <v>984</v>
      </c>
      <c r="P87" s="10">
        <v>54.67</v>
      </c>
      <c r="Q87" s="9" t="s">
        <v>170</v>
      </c>
    </row>
    <row r="88" spans="1:17" ht="28.8">
      <c r="A88" s="9" t="s">
        <v>171</v>
      </c>
      <c r="B88" s="10">
        <v>7</v>
      </c>
      <c r="C88" s="10">
        <v>49</v>
      </c>
      <c r="D88" s="10">
        <v>17</v>
      </c>
      <c r="E88" s="10">
        <v>72</v>
      </c>
      <c r="F88" s="10">
        <v>17</v>
      </c>
      <c r="G88" s="10">
        <v>58</v>
      </c>
      <c r="H88" s="10">
        <v>130</v>
      </c>
      <c r="I88" s="10">
        <v>34</v>
      </c>
      <c r="J88" s="10">
        <v>661.37</v>
      </c>
      <c r="K88" s="10">
        <v>32</v>
      </c>
      <c r="L88" s="10">
        <f t="shared" si="2"/>
        <v>36</v>
      </c>
      <c r="M88" s="10">
        <v>3.1E-2</v>
      </c>
      <c r="N88" s="10">
        <f t="shared" si="3"/>
        <v>1</v>
      </c>
      <c r="O88" s="10" t="s">
        <v>172</v>
      </c>
      <c r="P88" s="10" t="s">
        <v>173</v>
      </c>
      <c r="Q88" s="9" t="s">
        <v>174</v>
      </c>
    </row>
    <row r="89" spans="1:17" ht="28.8">
      <c r="A89" s="11" t="s">
        <v>175</v>
      </c>
      <c r="B89" s="12">
        <v>2</v>
      </c>
      <c r="C89" s="12">
        <v>66</v>
      </c>
      <c r="D89" s="12">
        <v>10</v>
      </c>
      <c r="E89" s="12">
        <v>24</v>
      </c>
      <c r="F89" s="12">
        <v>9</v>
      </c>
      <c r="G89" s="12">
        <v>18</v>
      </c>
      <c r="H89" s="12">
        <v>42</v>
      </c>
      <c r="I89" s="12">
        <v>19</v>
      </c>
      <c r="J89" s="12">
        <v>178.41</v>
      </c>
      <c r="K89" s="12">
        <v>8</v>
      </c>
      <c r="L89" s="10">
        <f t="shared" si="2"/>
        <v>10.799999999999999</v>
      </c>
      <c r="M89" s="12">
        <v>0.12</v>
      </c>
      <c r="N89" s="10">
        <f t="shared" si="3"/>
        <v>0.9</v>
      </c>
      <c r="O89" s="12" t="s">
        <v>176</v>
      </c>
      <c r="P89" s="12">
        <v>79.290000000000006</v>
      </c>
      <c r="Q89" s="11" t="s">
        <v>177</v>
      </c>
    </row>
    <row r="90" spans="1:17" ht="28.8">
      <c r="A90" s="9" t="s">
        <v>178</v>
      </c>
      <c r="B90" s="10">
        <v>2</v>
      </c>
      <c r="C90" s="10">
        <v>85</v>
      </c>
      <c r="D90" s="10">
        <v>6</v>
      </c>
      <c r="E90" s="10">
        <v>16</v>
      </c>
      <c r="F90" s="10">
        <v>9</v>
      </c>
      <c r="G90" s="10">
        <v>20</v>
      </c>
      <c r="H90" s="10">
        <v>36</v>
      </c>
      <c r="I90" s="10">
        <v>15</v>
      </c>
      <c r="J90" s="10">
        <v>140.65</v>
      </c>
      <c r="K90" s="10">
        <v>8</v>
      </c>
      <c r="L90" s="10">
        <f t="shared" si="2"/>
        <v>12</v>
      </c>
      <c r="M90" s="10">
        <v>0.12</v>
      </c>
      <c r="N90" s="10">
        <f t="shared" si="3"/>
        <v>1.5</v>
      </c>
      <c r="O90" s="10" t="s">
        <v>179</v>
      </c>
      <c r="P90" s="10">
        <v>62.51</v>
      </c>
      <c r="Q90" s="9" t="s">
        <v>180</v>
      </c>
    </row>
    <row r="91" spans="1:17" ht="28.8">
      <c r="A91" s="11" t="s">
        <v>47</v>
      </c>
      <c r="B91" s="12">
        <v>3</v>
      </c>
      <c r="C91" s="12">
        <v>57</v>
      </c>
      <c r="D91" s="12">
        <v>16</v>
      </c>
      <c r="E91" s="12">
        <v>37</v>
      </c>
      <c r="F91" s="12">
        <v>10</v>
      </c>
      <c r="G91" s="12">
        <v>41</v>
      </c>
      <c r="H91" s="12">
        <v>78</v>
      </c>
      <c r="I91" s="12">
        <v>26</v>
      </c>
      <c r="J91" s="12">
        <v>366.63</v>
      </c>
      <c r="K91" s="12">
        <v>10</v>
      </c>
      <c r="L91" s="10">
        <f t="shared" si="2"/>
        <v>11.5625</v>
      </c>
      <c r="M91" s="12">
        <v>0.1</v>
      </c>
      <c r="N91" s="10">
        <f t="shared" si="3"/>
        <v>0.625</v>
      </c>
      <c r="O91" s="12" t="s">
        <v>181</v>
      </c>
      <c r="P91" s="12">
        <v>203.69</v>
      </c>
      <c r="Q91" s="11" t="s">
        <v>182</v>
      </c>
    </row>
    <row r="92" spans="1:17" ht="28.8">
      <c r="A92" s="11" t="s">
        <v>183</v>
      </c>
      <c r="B92" s="12">
        <v>2</v>
      </c>
      <c r="C92" s="12">
        <v>73</v>
      </c>
      <c r="D92" s="12">
        <v>6</v>
      </c>
      <c r="E92" s="12">
        <v>15</v>
      </c>
      <c r="F92" s="12">
        <v>8</v>
      </c>
      <c r="G92" s="12">
        <v>10</v>
      </c>
      <c r="H92" s="12">
        <v>25</v>
      </c>
      <c r="I92" s="12">
        <v>14</v>
      </c>
      <c r="J92" s="12">
        <v>95.18</v>
      </c>
      <c r="K92" s="12">
        <v>8</v>
      </c>
      <c r="L92" s="10">
        <f t="shared" si="2"/>
        <v>10</v>
      </c>
      <c r="M92" s="12">
        <v>0.12</v>
      </c>
      <c r="N92" s="10">
        <f t="shared" si="3"/>
        <v>1.3333333333333333</v>
      </c>
      <c r="O92" s="12">
        <v>761.47</v>
      </c>
      <c r="P92" s="12">
        <v>42.3</v>
      </c>
      <c r="Q92" s="11" t="s">
        <v>184</v>
      </c>
    </row>
    <row r="93" spans="1:17">
      <c r="A93" s="9" t="s">
        <v>47</v>
      </c>
      <c r="B93" s="10">
        <v>5</v>
      </c>
      <c r="C93" s="10">
        <v>57</v>
      </c>
      <c r="D93" s="10">
        <v>14</v>
      </c>
      <c r="E93" s="10">
        <v>32</v>
      </c>
      <c r="F93" s="10">
        <v>11</v>
      </c>
      <c r="G93" s="10">
        <v>36</v>
      </c>
      <c r="H93" s="10">
        <v>68</v>
      </c>
      <c r="I93" s="10">
        <v>25</v>
      </c>
      <c r="J93" s="10">
        <v>315.77999999999997</v>
      </c>
      <c r="K93" s="10">
        <v>10</v>
      </c>
      <c r="L93" s="10">
        <f t="shared" ref="L93:L124" si="4">(F93/2)*(E93/D93)</f>
        <v>12.571428571428571</v>
      </c>
      <c r="M93" s="10">
        <v>0.1</v>
      </c>
      <c r="N93" s="10">
        <f t="shared" ref="N93:N124" si="5">F93/D93</f>
        <v>0.7857142857142857</v>
      </c>
      <c r="O93" s="10" t="s">
        <v>185</v>
      </c>
      <c r="P93" s="10">
        <v>175.43</v>
      </c>
      <c r="Q93" s="9" t="s">
        <v>186</v>
      </c>
    </row>
    <row r="94" spans="1:17" ht="28.8">
      <c r="A94" s="9" t="s">
        <v>187</v>
      </c>
      <c r="B94" s="10">
        <v>6</v>
      </c>
      <c r="C94" s="10">
        <v>59</v>
      </c>
      <c r="D94" s="10">
        <v>11</v>
      </c>
      <c r="E94" s="10">
        <v>44</v>
      </c>
      <c r="F94" s="10">
        <v>17</v>
      </c>
      <c r="G94" s="10">
        <v>41</v>
      </c>
      <c r="H94" s="10">
        <v>85</v>
      </c>
      <c r="I94" s="10">
        <v>28</v>
      </c>
      <c r="J94" s="10">
        <v>408.63</v>
      </c>
      <c r="K94" s="10">
        <v>32</v>
      </c>
      <c r="L94" s="10">
        <f t="shared" si="4"/>
        <v>34</v>
      </c>
      <c r="M94" s="10">
        <v>3.1E-2</v>
      </c>
      <c r="N94" s="10">
        <f t="shared" si="5"/>
        <v>1.5454545454545454</v>
      </c>
      <c r="O94" s="10" t="s">
        <v>188</v>
      </c>
      <c r="P94" s="10">
        <v>726.44</v>
      </c>
      <c r="Q94" s="9" t="s">
        <v>189</v>
      </c>
    </row>
    <row r="95" spans="1:17">
      <c r="A95" s="11" t="s">
        <v>47</v>
      </c>
      <c r="B95" s="12">
        <v>2</v>
      </c>
      <c r="C95" s="12">
        <v>62</v>
      </c>
      <c r="D95" s="12">
        <v>20</v>
      </c>
      <c r="E95" s="12">
        <v>35</v>
      </c>
      <c r="F95" s="12">
        <v>9</v>
      </c>
      <c r="G95" s="12">
        <v>28</v>
      </c>
      <c r="H95" s="12">
        <v>63</v>
      </c>
      <c r="I95" s="12">
        <v>29</v>
      </c>
      <c r="J95" s="12">
        <v>306.05</v>
      </c>
      <c r="K95" s="12">
        <v>4</v>
      </c>
      <c r="L95" s="10">
        <f t="shared" si="4"/>
        <v>7.875</v>
      </c>
      <c r="M95" s="12">
        <v>0.25</v>
      </c>
      <c r="N95" s="10">
        <f t="shared" si="5"/>
        <v>0.45</v>
      </c>
      <c r="O95" s="12" t="s">
        <v>190</v>
      </c>
      <c r="P95" s="12">
        <v>68.010000000000005</v>
      </c>
      <c r="Q95" s="11" t="s">
        <v>191</v>
      </c>
    </row>
    <row r="96" spans="1:17" ht="28.8">
      <c r="A96" s="11" t="s">
        <v>192</v>
      </c>
      <c r="B96" s="12">
        <v>1</v>
      </c>
      <c r="C96" s="12">
        <v>75</v>
      </c>
      <c r="D96" s="12">
        <v>13</v>
      </c>
      <c r="E96" s="12">
        <v>51</v>
      </c>
      <c r="F96" s="12">
        <v>8</v>
      </c>
      <c r="G96" s="12">
        <v>43</v>
      </c>
      <c r="H96" s="12">
        <v>94</v>
      </c>
      <c r="I96" s="12">
        <v>21</v>
      </c>
      <c r="J96" s="12">
        <v>412.88</v>
      </c>
      <c r="K96" s="12">
        <v>12</v>
      </c>
      <c r="L96" s="10">
        <f t="shared" si="4"/>
        <v>15.692307692307692</v>
      </c>
      <c r="M96" s="12">
        <v>8.3000000000000004E-2</v>
      </c>
      <c r="N96" s="10">
        <f t="shared" si="5"/>
        <v>0.61538461538461542</v>
      </c>
      <c r="O96" s="12" t="s">
        <v>193</v>
      </c>
      <c r="P96" s="12">
        <v>275.25</v>
      </c>
      <c r="Q96" s="11" t="s">
        <v>194</v>
      </c>
    </row>
    <row r="97" spans="1:17" ht="28.8">
      <c r="A97" s="9" t="s">
        <v>195</v>
      </c>
      <c r="B97" s="10">
        <v>1</v>
      </c>
      <c r="C97" s="10">
        <v>88</v>
      </c>
      <c r="D97" s="10">
        <v>6</v>
      </c>
      <c r="E97" s="10">
        <v>10</v>
      </c>
      <c r="F97" s="10">
        <v>5</v>
      </c>
      <c r="G97" s="10">
        <v>6</v>
      </c>
      <c r="H97" s="10">
        <v>16</v>
      </c>
      <c r="I97" s="10">
        <v>11</v>
      </c>
      <c r="J97" s="10">
        <v>55.35</v>
      </c>
      <c r="K97" s="10">
        <v>2</v>
      </c>
      <c r="L97" s="10">
        <f t="shared" si="4"/>
        <v>4.166666666666667</v>
      </c>
      <c r="M97" s="10">
        <v>0.5</v>
      </c>
      <c r="N97" s="10">
        <f t="shared" si="5"/>
        <v>0.83333333333333337</v>
      </c>
      <c r="O97" s="10">
        <v>110.7</v>
      </c>
      <c r="P97" s="10">
        <v>6.15</v>
      </c>
      <c r="Q97" s="9" t="s">
        <v>196</v>
      </c>
    </row>
    <row r="98" spans="1:17">
      <c r="A98" s="11" t="s">
        <v>47</v>
      </c>
      <c r="B98" s="12">
        <v>3</v>
      </c>
      <c r="C98" s="12">
        <v>53</v>
      </c>
      <c r="D98" s="12">
        <v>24</v>
      </c>
      <c r="E98" s="12">
        <v>74</v>
      </c>
      <c r="F98" s="12">
        <v>13</v>
      </c>
      <c r="G98" s="12">
        <v>73</v>
      </c>
      <c r="H98" s="12">
        <v>147</v>
      </c>
      <c r="I98" s="12">
        <v>37</v>
      </c>
      <c r="J98" s="12">
        <v>765.79</v>
      </c>
      <c r="K98" s="12">
        <v>18</v>
      </c>
      <c r="L98" s="10">
        <f t="shared" si="4"/>
        <v>20.041666666666668</v>
      </c>
      <c r="M98" s="12">
        <v>5.6000000000000001E-2</v>
      </c>
      <c r="N98" s="10">
        <f t="shared" si="5"/>
        <v>0.54166666666666663</v>
      </c>
      <c r="O98" s="12" t="s">
        <v>197</v>
      </c>
      <c r="P98" s="12">
        <v>765.79</v>
      </c>
      <c r="Q98" s="11" t="s">
        <v>198</v>
      </c>
    </row>
    <row r="99" spans="1:17" ht="28.8">
      <c r="A99" s="9" t="s">
        <v>199</v>
      </c>
      <c r="B99" s="10">
        <v>2</v>
      </c>
      <c r="C99" s="10">
        <v>77</v>
      </c>
      <c r="D99" s="10">
        <v>3</v>
      </c>
      <c r="E99" s="10">
        <v>6</v>
      </c>
      <c r="F99" s="10">
        <v>9</v>
      </c>
      <c r="G99" s="10">
        <v>10</v>
      </c>
      <c r="H99" s="10">
        <v>16</v>
      </c>
      <c r="I99" s="10">
        <v>12</v>
      </c>
      <c r="J99" s="10">
        <v>57.36</v>
      </c>
      <c r="K99" s="10">
        <v>8</v>
      </c>
      <c r="L99" s="10">
        <f t="shared" si="4"/>
        <v>9</v>
      </c>
      <c r="M99" s="10">
        <v>0.12</v>
      </c>
      <c r="N99" s="10">
        <f t="shared" si="5"/>
        <v>3</v>
      </c>
      <c r="O99" s="10">
        <v>458.88</v>
      </c>
      <c r="P99" s="10">
        <v>25.49</v>
      </c>
      <c r="Q99" s="9" t="s">
        <v>200</v>
      </c>
    </row>
    <row r="100" spans="1:17" ht="28.8">
      <c r="A100" s="11" t="s">
        <v>201</v>
      </c>
      <c r="B100" s="12">
        <v>3</v>
      </c>
      <c r="C100" s="12">
        <v>64</v>
      </c>
      <c r="D100" s="12">
        <v>10</v>
      </c>
      <c r="E100" s="12">
        <v>23</v>
      </c>
      <c r="F100" s="12">
        <v>12</v>
      </c>
      <c r="G100" s="12">
        <v>25</v>
      </c>
      <c r="H100" s="12">
        <v>48</v>
      </c>
      <c r="I100" s="12">
        <v>22</v>
      </c>
      <c r="J100" s="12">
        <v>214.05</v>
      </c>
      <c r="K100" s="12">
        <v>12</v>
      </c>
      <c r="L100" s="10">
        <f t="shared" si="4"/>
        <v>13.799999999999999</v>
      </c>
      <c r="M100" s="12">
        <v>8.3000000000000004E-2</v>
      </c>
      <c r="N100" s="10">
        <f t="shared" si="5"/>
        <v>1.2</v>
      </c>
      <c r="O100" s="12" t="s">
        <v>202</v>
      </c>
      <c r="P100" s="12">
        <v>142.69999999999999</v>
      </c>
      <c r="Q100" s="11" t="s">
        <v>203</v>
      </c>
    </row>
    <row r="101" spans="1:17" ht="28.8">
      <c r="A101" s="9" t="s">
        <v>204</v>
      </c>
      <c r="B101" s="10">
        <v>2</v>
      </c>
      <c r="C101" s="10">
        <v>70</v>
      </c>
      <c r="D101" s="10">
        <v>9</v>
      </c>
      <c r="E101" s="10">
        <v>14</v>
      </c>
      <c r="F101" s="10">
        <v>8</v>
      </c>
      <c r="G101" s="10">
        <v>13</v>
      </c>
      <c r="H101" s="10">
        <v>27</v>
      </c>
      <c r="I101" s="10">
        <v>17</v>
      </c>
      <c r="J101" s="10">
        <v>110.36</v>
      </c>
      <c r="K101" s="10">
        <v>4</v>
      </c>
      <c r="L101" s="10">
        <f t="shared" si="4"/>
        <v>6.2222222222222223</v>
      </c>
      <c r="M101" s="10">
        <v>0.25</v>
      </c>
      <c r="N101" s="10">
        <f t="shared" si="5"/>
        <v>0.88888888888888884</v>
      </c>
      <c r="O101" s="10">
        <v>441.45</v>
      </c>
      <c r="P101" s="10">
        <v>24.52</v>
      </c>
      <c r="Q101" s="9" t="s">
        <v>205</v>
      </c>
    </row>
    <row r="102" spans="1:17" ht="28.8">
      <c r="A102" s="11" t="s">
        <v>206</v>
      </c>
      <c r="B102" s="12">
        <v>6</v>
      </c>
      <c r="C102" s="12">
        <v>54</v>
      </c>
      <c r="D102" s="12">
        <v>14</v>
      </c>
      <c r="E102" s="12">
        <v>39</v>
      </c>
      <c r="F102" s="12">
        <v>15</v>
      </c>
      <c r="G102" s="12">
        <v>48</v>
      </c>
      <c r="H102" s="12">
        <v>87</v>
      </c>
      <c r="I102" s="12">
        <v>29</v>
      </c>
      <c r="J102" s="12">
        <v>422.64</v>
      </c>
      <c r="K102" s="12">
        <v>14</v>
      </c>
      <c r="L102" s="10">
        <f t="shared" si="4"/>
        <v>20.892857142857142</v>
      </c>
      <c r="M102" s="12">
        <v>7.0999999999999994E-2</v>
      </c>
      <c r="N102" s="10">
        <f t="shared" si="5"/>
        <v>1.0714285714285714</v>
      </c>
      <c r="O102" s="12" t="s">
        <v>207</v>
      </c>
      <c r="P102" s="12">
        <v>328.72</v>
      </c>
      <c r="Q102" s="11" t="s">
        <v>208</v>
      </c>
    </row>
    <row r="103" spans="1:17" ht="28.8">
      <c r="A103" s="9" t="s">
        <v>209</v>
      </c>
      <c r="B103" s="10">
        <v>4</v>
      </c>
      <c r="C103" s="10">
        <v>58</v>
      </c>
      <c r="D103" s="10">
        <v>11</v>
      </c>
      <c r="E103" s="10">
        <v>39</v>
      </c>
      <c r="F103" s="10">
        <v>15</v>
      </c>
      <c r="G103" s="10">
        <v>28</v>
      </c>
      <c r="H103" s="10">
        <v>67</v>
      </c>
      <c r="I103" s="10">
        <v>26</v>
      </c>
      <c r="J103" s="10">
        <v>314.93</v>
      </c>
      <c r="K103" s="10">
        <v>21</v>
      </c>
      <c r="L103" s="10">
        <f t="shared" si="4"/>
        <v>26.59090909090909</v>
      </c>
      <c r="M103" s="10">
        <v>4.8000000000000001E-2</v>
      </c>
      <c r="N103" s="10">
        <f t="shared" si="5"/>
        <v>1.3636363636363635</v>
      </c>
      <c r="O103" s="10" t="s">
        <v>210</v>
      </c>
      <c r="P103" s="10">
        <v>367.42</v>
      </c>
      <c r="Q103" s="9" t="s">
        <v>211</v>
      </c>
    </row>
    <row r="104" spans="1:17" ht="28.8">
      <c r="A104" s="11" t="s">
        <v>47</v>
      </c>
      <c r="B104" s="12">
        <v>8</v>
      </c>
      <c r="C104" s="12">
        <v>46</v>
      </c>
      <c r="D104" s="12">
        <v>24</v>
      </c>
      <c r="E104" s="12">
        <v>76</v>
      </c>
      <c r="F104" s="12">
        <v>15</v>
      </c>
      <c r="G104" s="12">
        <v>78</v>
      </c>
      <c r="H104" s="12">
        <v>154</v>
      </c>
      <c r="I104" s="12">
        <v>39</v>
      </c>
      <c r="J104" s="12">
        <v>813.95</v>
      </c>
      <c r="K104" s="12">
        <v>21</v>
      </c>
      <c r="L104" s="10">
        <f t="shared" si="4"/>
        <v>23.75</v>
      </c>
      <c r="M104" s="12">
        <v>4.8000000000000001E-2</v>
      </c>
      <c r="N104" s="10">
        <f t="shared" si="5"/>
        <v>0.625</v>
      </c>
      <c r="O104" s="12" t="s">
        <v>212</v>
      </c>
      <c r="P104" s="12">
        <v>949.61</v>
      </c>
      <c r="Q104" s="11" t="s">
        <v>213</v>
      </c>
    </row>
    <row r="105" spans="1:17" ht="28.8">
      <c r="A105" s="11" t="s">
        <v>214</v>
      </c>
      <c r="B105" s="12">
        <v>1</v>
      </c>
      <c r="C105" s="12">
        <v>87</v>
      </c>
      <c r="D105" s="12">
        <v>5</v>
      </c>
      <c r="E105" s="12">
        <v>9</v>
      </c>
      <c r="F105" s="12">
        <v>5</v>
      </c>
      <c r="G105" s="12">
        <v>10</v>
      </c>
      <c r="H105" s="12">
        <v>19</v>
      </c>
      <c r="I105" s="12">
        <v>10</v>
      </c>
      <c r="J105" s="12">
        <v>63.12</v>
      </c>
      <c r="K105" s="12">
        <v>2</v>
      </c>
      <c r="L105" s="10">
        <f t="shared" si="4"/>
        <v>4.5</v>
      </c>
      <c r="M105" s="12">
        <v>0.5</v>
      </c>
      <c r="N105" s="10">
        <f t="shared" si="5"/>
        <v>1</v>
      </c>
      <c r="O105" s="12">
        <v>126.23</v>
      </c>
      <c r="P105" s="12">
        <v>7.01</v>
      </c>
      <c r="Q105" s="11" t="s">
        <v>215</v>
      </c>
    </row>
    <row r="106" spans="1:17" ht="28.8">
      <c r="A106" s="9" t="s">
        <v>47</v>
      </c>
      <c r="B106" s="10">
        <v>3</v>
      </c>
      <c r="C106" s="10">
        <v>59</v>
      </c>
      <c r="D106" s="10">
        <v>13</v>
      </c>
      <c r="E106" s="10">
        <v>26</v>
      </c>
      <c r="F106" s="10">
        <v>9</v>
      </c>
      <c r="G106" s="10">
        <v>29</v>
      </c>
      <c r="H106" s="10">
        <v>55</v>
      </c>
      <c r="I106" s="10">
        <v>22</v>
      </c>
      <c r="J106" s="10">
        <v>245.27</v>
      </c>
      <c r="K106" s="10">
        <v>8</v>
      </c>
      <c r="L106" s="10">
        <f t="shared" si="4"/>
        <v>9</v>
      </c>
      <c r="M106" s="10">
        <v>0.12</v>
      </c>
      <c r="N106" s="10">
        <f t="shared" si="5"/>
        <v>0.69230769230769229</v>
      </c>
      <c r="O106" s="10" t="s">
        <v>216</v>
      </c>
      <c r="P106" s="10">
        <v>109.01</v>
      </c>
      <c r="Q106" s="9" t="s">
        <v>217</v>
      </c>
    </row>
    <row r="107" spans="1:17" ht="43.2">
      <c r="A107" s="9" t="s">
        <v>218</v>
      </c>
      <c r="B107" s="10">
        <v>8</v>
      </c>
      <c r="C107" s="10">
        <v>55</v>
      </c>
      <c r="D107" s="10">
        <v>15</v>
      </c>
      <c r="E107" s="10">
        <v>35</v>
      </c>
      <c r="F107" s="10">
        <v>13</v>
      </c>
      <c r="G107" s="10">
        <v>44</v>
      </c>
      <c r="H107" s="10">
        <v>79</v>
      </c>
      <c r="I107" s="10">
        <v>28</v>
      </c>
      <c r="J107" s="10">
        <v>379.78</v>
      </c>
      <c r="K107" s="10">
        <v>12</v>
      </c>
      <c r="L107" s="10">
        <f t="shared" si="4"/>
        <v>15.166666666666668</v>
      </c>
      <c r="M107" s="10">
        <v>8.3000000000000004E-2</v>
      </c>
      <c r="N107" s="10">
        <f t="shared" si="5"/>
        <v>0.8666666666666667</v>
      </c>
      <c r="O107" s="10" t="s">
        <v>219</v>
      </c>
      <c r="P107" s="10">
        <v>253.19</v>
      </c>
      <c r="Q107" s="9" t="s">
        <v>220</v>
      </c>
    </row>
    <row r="108" spans="1:17" ht="28.8">
      <c r="A108" s="11" t="s">
        <v>221</v>
      </c>
      <c r="B108" s="12">
        <v>1</v>
      </c>
      <c r="C108" s="12">
        <v>85</v>
      </c>
      <c r="D108" s="12">
        <v>8</v>
      </c>
      <c r="E108" s="12">
        <v>12</v>
      </c>
      <c r="F108" s="12">
        <v>7</v>
      </c>
      <c r="G108" s="12">
        <v>22</v>
      </c>
      <c r="H108" s="12">
        <v>34</v>
      </c>
      <c r="I108" s="12">
        <v>15</v>
      </c>
      <c r="J108" s="12">
        <v>132.83000000000001</v>
      </c>
      <c r="K108" s="12">
        <v>3</v>
      </c>
      <c r="L108" s="10">
        <f t="shared" si="4"/>
        <v>5.25</v>
      </c>
      <c r="M108" s="12">
        <v>0.33</v>
      </c>
      <c r="N108" s="10">
        <f t="shared" si="5"/>
        <v>0.875</v>
      </c>
      <c r="O108" s="12">
        <v>398.5</v>
      </c>
      <c r="P108" s="12">
        <v>22.14</v>
      </c>
      <c r="Q108" s="11" t="s">
        <v>222</v>
      </c>
    </row>
    <row r="109" spans="1:17" ht="28.8">
      <c r="A109" s="9" t="s">
        <v>47</v>
      </c>
      <c r="B109" s="10">
        <v>2</v>
      </c>
      <c r="C109" s="10">
        <v>63</v>
      </c>
      <c r="D109" s="10">
        <v>16</v>
      </c>
      <c r="E109" s="10">
        <v>26</v>
      </c>
      <c r="F109" s="10">
        <v>11</v>
      </c>
      <c r="G109" s="10">
        <v>26</v>
      </c>
      <c r="H109" s="10">
        <v>52</v>
      </c>
      <c r="I109" s="10">
        <v>27</v>
      </c>
      <c r="J109" s="10">
        <v>247.25</v>
      </c>
      <c r="K109" s="10">
        <v>5</v>
      </c>
      <c r="L109" s="10">
        <f t="shared" si="4"/>
        <v>8.9375</v>
      </c>
      <c r="M109" s="10">
        <v>0.2</v>
      </c>
      <c r="N109" s="10">
        <f t="shared" si="5"/>
        <v>0.6875</v>
      </c>
      <c r="O109" s="10" t="s">
        <v>223</v>
      </c>
      <c r="P109" s="10">
        <v>68.680000000000007</v>
      </c>
      <c r="Q109" s="9" t="s">
        <v>224</v>
      </c>
    </row>
    <row r="110" spans="1:17" ht="28.8">
      <c r="A110" s="9" t="s">
        <v>225</v>
      </c>
      <c r="B110" s="10">
        <v>3</v>
      </c>
      <c r="C110" s="10">
        <v>63</v>
      </c>
      <c r="D110" s="10">
        <v>10</v>
      </c>
      <c r="E110" s="10">
        <v>38</v>
      </c>
      <c r="F110" s="10">
        <v>11</v>
      </c>
      <c r="G110" s="10">
        <v>31</v>
      </c>
      <c r="H110" s="10">
        <v>69</v>
      </c>
      <c r="I110" s="10">
        <v>21</v>
      </c>
      <c r="J110" s="10">
        <v>303.07</v>
      </c>
      <c r="K110" s="10">
        <v>15</v>
      </c>
      <c r="L110" s="10">
        <f t="shared" si="4"/>
        <v>20.9</v>
      </c>
      <c r="M110" s="10">
        <v>6.7000000000000004E-2</v>
      </c>
      <c r="N110" s="10">
        <f t="shared" si="5"/>
        <v>1.1000000000000001</v>
      </c>
      <c r="O110" s="10" t="s">
        <v>226</v>
      </c>
      <c r="P110" s="10">
        <v>252.56</v>
      </c>
      <c r="Q110" s="9" t="s">
        <v>227</v>
      </c>
    </row>
    <row r="111" spans="1:17" ht="28.8">
      <c r="A111" s="11" t="s">
        <v>119</v>
      </c>
      <c r="B111" s="12">
        <v>2</v>
      </c>
      <c r="C111" s="12">
        <v>61</v>
      </c>
      <c r="D111" s="12">
        <v>21</v>
      </c>
      <c r="E111" s="12">
        <v>45</v>
      </c>
      <c r="F111" s="12">
        <v>11</v>
      </c>
      <c r="G111" s="12">
        <v>31</v>
      </c>
      <c r="H111" s="12">
        <v>76</v>
      </c>
      <c r="I111" s="12">
        <v>32</v>
      </c>
      <c r="J111" s="12">
        <v>380</v>
      </c>
      <c r="K111" s="12">
        <v>10</v>
      </c>
      <c r="L111" s="10">
        <f t="shared" si="4"/>
        <v>11.785714285714285</v>
      </c>
      <c r="M111" s="12">
        <v>0.1</v>
      </c>
      <c r="N111" s="10">
        <f t="shared" si="5"/>
        <v>0.52380952380952384</v>
      </c>
      <c r="O111" s="12" t="s">
        <v>228</v>
      </c>
      <c r="P111" s="12">
        <v>211.11</v>
      </c>
      <c r="Q111" s="11" t="s">
        <v>229</v>
      </c>
    </row>
    <row r="112" spans="1:17" ht="28.8">
      <c r="A112" s="9" t="s">
        <v>230</v>
      </c>
      <c r="B112" s="10">
        <v>1</v>
      </c>
      <c r="C112" s="10">
        <v>90</v>
      </c>
      <c r="D112" s="10">
        <v>4</v>
      </c>
      <c r="E112" s="10">
        <v>6</v>
      </c>
      <c r="F112" s="10">
        <v>4</v>
      </c>
      <c r="G112" s="10">
        <v>4</v>
      </c>
      <c r="H112" s="10">
        <v>10</v>
      </c>
      <c r="I112" s="10">
        <v>8</v>
      </c>
      <c r="J112" s="10">
        <v>30</v>
      </c>
      <c r="K112" s="10">
        <v>2</v>
      </c>
      <c r="L112" s="10">
        <f t="shared" si="4"/>
        <v>3</v>
      </c>
      <c r="M112" s="10">
        <v>0.5</v>
      </c>
      <c r="N112" s="10">
        <f t="shared" si="5"/>
        <v>1</v>
      </c>
      <c r="O112" s="10">
        <v>60</v>
      </c>
      <c r="P112" s="10">
        <v>3.33</v>
      </c>
      <c r="Q112" s="9" t="s">
        <v>231</v>
      </c>
    </row>
    <row r="113" spans="1:17" ht="28.8">
      <c r="A113" s="11" t="s">
        <v>232</v>
      </c>
      <c r="B113" s="12">
        <v>1</v>
      </c>
      <c r="C113" s="12">
        <v>89</v>
      </c>
      <c r="D113" s="12">
        <v>5</v>
      </c>
      <c r="E113" s="12">
        <v>7</v>
      </c>
      <c r="F113" s="12">
        <v>5</v>
      </c>
      <c r="G113" s="12">
        <v>5</v>
      </c>
      <c r="H113" s="12">
        <v>12</v>
      </c>
      <c r="I113" s="12">
        <v>10</v>
      </c>
      <c r="J113" s="12">
        <v>39.86</v>
      </c>
      <c r="K113" s="12">
        <v>2</v>
      </c>
      <c r="L113" s="10">
        <f t="shared" si="4"/>
        <v>3.5</v>
      </c>
      <c r="M113" s="12">
        <v>0.5</v>
      </c>
      <c r="N113" s="10">
        <f t="shared" si="5"/>
        <v>1</v>
      </c>
      <c r="O113" s="12">
        <v>79.73</v>
      </c>
      <c r="P113" s="12">
        <v>4.43</v>
      </c>
      <c r="Q113" s="11" t="s">
        <v>233</v>
      </c>
    </row>
    <row r="114" spans="1:17" ht="28.8">
      <c r="A114" s="9" t="s">
        <v>234</v>
      </c>
      <c r="B114" s="10">
        <v>1</v>
      </c>
      <c r="C114" s="10">
        <v>90</v>
      </c>
      <c r="D114" s="10">
        <v>4</v>
      </c>
      <c r="E114" s="10">
        <v>6</v>
      </c>
      <c r="F114" s="10">
        <v>4</v>
      </c>
      <c r="G114" s="10">
        <v>4</v>
      </c>
      <c r="H114" s="10">
        <v>10</v>
      </c>
      <c r="I114" s="10">
        <v>8</v>
      </c>
      <c r="J114" s="10">
        <v>30</v>
      </c>
      <c r="K114" s="10">
        <v>2</v>
      </c>
      <c r="L114" s="10">
        <f t="shared" si="4"/>
        <v>3</v>
      </c>
      <c r="M114" s="10">
        <v>0.5</v>
      </c>
      <c r="N114" s="10">
        <f t="shared" si="5"/>
        <v>1</v>
      </c>
      <c r="O114" s="10">
        <v>60</v>
      </c>
      <c r="P114" s="10">
        <v>3.33</v>
      </c>
      <c r="Q114" s="9" t="s">
        <v>235</v>
      </c>
    </row>
    <row r="115" spans="1:17" ht="28.8">
      <c r="A115" s="11" t="s">
        <v>236</v>
      </c>
      <c r="B115" s="12">
        <v>1</v>
      </c>
      <c r="C115" s="12">
        <v>71</v>
      </c>
      <c r="D115" s="12">
        <v>12</v>
      </c>
      <c r="E115" s="12">
        <v>19</v>
      </c>
      <c r="F115" s="12">
        <v>4</v>
      </c>
      <c r="G115" s="12">
        <v>19</v>
      </c>
      <c r="H115" s="12">
        <v>38</v>
      </c>
      <c r="I115" s="12">
        <v>16</v>
      </c>
      <c r="J115" s="12">
        <v>152</v>
      </c>
      <c r="K115" s="12">
        <v>2</v>
      </c>
      <c r="L115" s="10">
        <f t="shared" si="4"/>
        <v>3.1666666666666665</v>
      </c>
      <c r="M115" s="12">
        <v>0.5</v>
      </c>
      <c r="N115" s="10">
        <f t="shared" si="5"/>
        <v>0.33333333333333331</v>
      </c>
      <c r="O115" s="12">
        <v>304</v>
      </c>
      <c r="P115" s="12">
        <v>16.89</v>
      </c>
      <c r="Q115" s="11" t="s">
        <v>237</v>
      </c>
    </row>
    <row r="116" spans="1:17" ht="28.8">
      <c r="A116" s="9" t="s">
        <v>238</v>
      </c>
      <c r="B116" s="10">
        <v>2</v>
      </c>
      <c r="C116" s="10">
        <v>72</v>
      </c>
      <c r="D116" s="10">
        <v>11</v>
      </c>
      <c r="E116" s="10">
        <v>16</v>
      </c>
      <c r="F116" s="10">
        <v>6</v>
      </c>
      <c r="G116" s="10">
        <v>12</v>
      </c>
      <c r="H116" s="10">
        <v>28</v>
      </c>
      <c r="I116" s="10">
        <v>17</v>
      </c>
      <c r="J116" s="10">
        <v>114.45</v>
      </c>
      <c r="K116" s="10">
        <v>3</v>
      </c>
      <c r="L116" s="10">
        <f t="shared" si="4"/>
        <v>4.3636363636363633</v>
      </c>
      <c r="M116" s="10">
        <v>0.33</v>
      </c>
      <c r="N116" s="10">
        <f t="shared" si="5"/>
        <v>0.54545454545454541</v>
      </c>
      <c r="O116" s="10">
        <v>343.35</v>
      </c>
      <c r="P116" s="10">
        <v>19.07</v>
      </c>
      <c r="Q116" s="9" t="s">
        <v>239</v>
      </c>
    </row>
    <row r="117" spans="1:17" ht="28.8">
      <c r="A117" s="11" t="s">
        <v>47</v>
      </c>
      <c r="B117" s="12">
        <v>4</v>
      </c>
      <c r="C117" s="12">
        <v>54</v>
      </c>
      <c r="D117" s="12">
        <v>23</v>
      </c>
      <c r="E117" s="12">
        <v>47</v>
      </c>
      <c r="F117" s="12">
        <v>17</v>
      </c>
      <c r="G117" s="12">
        <v>54</v>
      </c>
      <c r="H117" s="12">
        <v>101</v>
      </c>
      <c r="I117" s="12">
        <v>40</v>
      </c>
      <c r="J117" s="12">
        <v>537.51</v>
      </c>
      <c r="K117" s="12">
        <v>16</v>
      </c>
      <c r="L117" s="10">
        <f t="shared" si="4"/>
        <v>17.369565217391305</v>
      </c>
      <c r="M117" s="12">
        <v>6.2E-2</v>
      </c>
      <c r="N117" s="10">
        <f t="shared" si="5"/>
        <v>0.73913043478260865</v>
      </c>
      <c r="O117" s="12" t="s">
        <v>240</v>
      </c>
      <c r="P117" s="12">
        <v>477.79</v>
      </c>
      <c r="Q117" s="11" t="s">
        <v>241</v>
      </c>
    </row>
    <row r="118" spans="1:17" ht="28.8">
      <c r="A118" s="9" t="s">
        <v>242</v>
      </c>
      <c r="B118" s="10">
        <v>3</v>
      </c>
      <c r="C118" s="10">
        <v>65</v>
      </c>
      <c r="D118" s="10">
        <v>11</v>
      </c>
      <c r="E118" s="10">
        <v>21</v>
      </c>
      <c r="F118" s="10">
        <v>12</v>
      </c>
      <c r="G118" s="10">
        <v>22</v>
      </c>
      <c r="H118" s="10">
        <v>43</v>
      </c>
      <c r="I118" s="10">
        <v>23</v>
      </c>
      <c r="J118" s="10">
        <v>194.51</v>
      </c>
      <c r="K118" s="10">
        <v>6</v>
      </c>
      <c r="L118" s="10">
        <f t="shared" si="4"/>
        <v>11.454545454545455</v>
      </c>
      <c r="M118" s="10">
        <v>0.17</v>
      </c>
      <c r="N118" s="10">
        <f t="shared" si="5"/>
        <v>1.0909090909090908</v>
      </c>
      <c r="O118" s="10" t="s">
        <v>243</v>
      </c>
      <c r="P118" s="10">
        <v>64.84</v>
      </c>
      <c r="Q118" s="9" t="s">
        <v>244</v>
      </c>
    </row>
    <row r="119" spans="1:17" ht="28.8">
      <c r="A119" s="11" t="s">
        <v>245</v>
      </c>
      <c r="B119" s="12">
        <v>3</v>
      </c>
      <c r="C119" s="12">
        <v>66</v>
      </c>
      <c r="D119" s="12">
        <v>10</v>
      </c>
      <c r="E119" s="12">
        <v>20</v>
      </c>
      <c r="F119" s="12">
        <v>10</v>
      </c>
      <c r="G119" s="12">
        <v>18</v>
      </c>
      <c r="H119" s="12">
        <v>38</v>
      </c>
      <c r="I119" s="12">
        <v>20</v>
      </c>
      <c r="J119" s="12">
        <v>164.23</v>
      </c>
      <c r="K119" s="12">
        <v>10</v>
      </c>
      <c r="L119" s="10">
        <f t="shared" si="4"/>
        <v>10</v>
      </c>
      <c r="M119" s="12">
        <v>0.1</v>
      </c>
      <c r="N119" s="10">
        <f t="shared" si="5"/>
        <v>1</v>
      </c>
      <c r="O119" s="12" t="s">
        <v>246</v>
      </c>
      <c r="P119" s="12">
        <v>91.24</v>
      </c>
      <c r="Q119" s="11" t="s">
        <v>247</v>
      </c>
    </row>
    <row r="120" spans="1:17" ht="28.8">
      <c r="A120" s="9" t="s">
        <v>248</v>
      </c>
      <c r="B120" s="10">
        <v>9</v>
      </c>
      <c r="C120" s="10">
        <v>55</v>
      </c>
      <c r="D120" s="10">
        <v>14</v>
      </c>
      <c r="E120" s="10">
        <v>55</v>
      </c>
      <c r="F120" s="10">
        <v>8</v>
      </c>
      <c r="G120" s="10">
        <v>33</v>
      </c>
      <c r="H120" s="10">
        <v>88</v>
      </c>
      <c r="I120" s="10">
        <v>22</v>
      </c>
      <c r="J120" s="10">
        <v>392.43</v>
      </c>
      <c r="K120" s="10">
        <v>12</v>
      </c>
      <c r="L120" s="10">
        <f t="shared" si="4"/>
        <v>15.714285714285714</v>
      </c>
      <c r="M120" s="10">
        <v>8.3000000000000004E-2</v>
      </c>
      <c r="N120" s="10">
        <f t="shared" si="5"/>
        <v>0.5714285714285714</v>
      </c>
      <c r="O120" s="10" t="s">
        <v>249</v>
      </c>
      <c r="P120" s="10">
        <v>261.62</v>
      </c>
      <c r="Q120" s="9" t="s">
        <v>250</v>
      </c>
    </row>
    <row r="121" spans="1:17" ht="28.8">
      <c r="A121" s="11" t="s">
        <v>251</v>
      </c>
      <c r="B121" s="12">
        <v>3</v>
      </c>
      <c r="C121" s="12">
        <v>64</v>
      </c>
      <c r="D121" s="12">
        <v>8</v>
      </c>
      <c r="E121" s="12">
        <v>13</v>
      </c>
      <c r="F121" s="12">
        <v>8</v>
      </c>
      <c r="G121" s="12">
        <v>16</v>
      </c>
      <c r="H121" s="12">
        <v>29</v>
      </c>
      <c r="I121" s="12">
        <v>16</v>
      </c>
      <c r="J121" s="12">
        <v>116</v>
      </c>
      <c r="K121" s="12">
        <v>4</v>
      </c>
      <c r="L121" s="10">
        <f t="shared" si="4"/>
        <v>6.5</v>
      </c>
      <c r="M121" s="12">
        <v>0.25</v>
      </c>
      <c r="N121" s="10">
        <f t="shared" si="5"/>
        <v>1</v>
      </c>
      <c r="O121" s="12">
        <v>464</v>
      </c>
      <c r="P121" s="12">
        <v>25.78</v>
      </c>
      <c r="Q121" s="11" t="s">
        <v>252</v>
      </c>
    </row>
    <row r="122" spans="1:17" ht="28.8">
      <c r="A122" s="9" t="s">
        <v>253</v>
      </c>
      <c r="B122" s="10">
        <v>4</v>
      </c>
      <c r="C122" s="10">
        <v>60</v>
      </c>
      <c r="D122" s="10">
        <v>15</v>
      </c>
      <c r="E122" s="10">
        <v>38</v>
      </c>
      <c r="F122" s="10">
        <v>10</v>
      </c>
      <c r="G122" s="10">
        <v>29</v>
      </c>
      <c r="H122" s="10">
        <v>67</v>
      </c>
      <c r="I122" s="10">
        <v>25</v>
      </c>
      <c r="J122" s="10">
        <v>311.14</v>
      </c>
      <c r="K122" s="10">
        <v>10</v>
      </c>
      <c r="L122" s="10">
        <f t="shared" si="4"/>
        <v>12.666666666666666</v>
      </c>
      <c r="M122" s="10">
        <v>0.1</v>
      </c>
      <c r="N122" s="10">
        <f t="shared" si="5"/>
        <v>0.66666666666666663</v>
      </c>
      <c r="O122" s="10" t="s">
        <v>254</v>
      </c>
      <c r="P122" s="10">
        <v>172.85</v>
      </c>
      <c r="Q122" s="9" t="s">
        <v>255</v>
      </c>
    </row>
    <row r="123" spans="1:17" ht="28.8">
      <c r="A123" s="11" t="s">
        <v>256</v>
      </c>
      <c r="B123" s="12">
        <v>4</v>
      </c>
      <c r="C123" s="12">
        <v>58</v>
      </c>
      <c r="D123" s="12">
        <v>19</v>
      </c>
      <c r="E123" s="12">
        <v>40</v>
      </c>
      <c r="F123" s="12">
        <v>13</v>
      </c>
      <c r="G123" s="12">
        <v>29</v>
      </c>
      <c r="H123" s="12">
        <v>69</v>
      </c>
      <c r="I123" s="12">
        <v>32</v>
      </c>
      <c r="J123" s="12">
        <v>345</v>
      </c>
      <c r="K123" s="12">
        <v>12</v>
      </c>
      <c r="L123" s="10">
        <f t="shared" si="4"/>
        <v>13.684210526315789</v>
      </c>
      <c r="M123" s="12">
        <v>8.3000000000000004E-2</v>
      </c>
      <c r="N123" s="10">
        <f t="shared" si="5"/>
        <v>0.68421052631578949</v>
      </c>
      <c r="O123" s="12" t="s">
        <v>257</v>
      </c>
      <c r="P123" s="12">
        <v>230</v>
      </c>
      <c r="Q123" s="11" t="s">
        <v>258</v>
      </c>
    </row>
    <row r="124" spans="1:17" ht="28.8">
      <c r="A124" s="9" t="s">
        <v>47</v>
      </c>
      <c r="B124" s="10">
        <v>1</v>
      </c>
      <c r="C124" s="10">
        <v>55</v>
      </c>
      <c r="D124" s="10">
        <v>34</v>
      </c>
      <c r="E124" s="10">
        <v>156</v>
      </c>
      <c r="F124" s="10">
        <v>7</v>
      </c>
      <c r="G124" s="10">
        <v>157</v>
      </c>
      <c r="H124" s="10">
        <v>313</v>
      </c>
      <c r="I124" s="10">
        <v>41</v>
      </c>
      <c r="J124" s="10">
        <v>1677</v>
      </c>
      <c r="K124" s="10">
        <v>12</v>
      </c>
      <c r="L124" s="10">
        <f t="shared" si="4"/>
        <v>16.058823529411764</v>
      </c>
      <c r="M124" s="10">
        <v>8.3000000000000004E-2</v>
      </c>
      <c r="N124" s="10">
        <f t="shared" si="5"/>
        <v>0.20588235294117646</v>
      </c>
      <c r="O124" s="10" t="s">
        <v>259</v>
      </c>
      <c r="P124" s="10" t="s">
        <v>260</v>
      </c>
      <c r="Q124" s="9" t="s">
        <v>261</v>
      </c>
    </row>
    <row r="125" spans="1:17" ht="28.8">
      <c r="A125" s="9" t="s">
        <v>262</v>
      </c>
      <c r="B125" s="10">
        <v>1</v>
      </c>
      <c r="C125" s="10">
        <v>89</v>
      </c>
      <c r="D125" s="10">
        <v>4</v>
      </c>
      <c r="E125" s="10">
        <v>6</v>
      </c>
      <c r="F125" s="10">
        <v>5</v>
      </c>
      <c r="G125" s="10">
        <v>5</v>
      </c>
      <c r="H125" s="10">
        <v>11</v>
      </c>
      <c r="I125" s="10">
        <v>9</v>
      </c>
      <c r="J125" s="10">
        <v>34.869999999999997</v>
      </c>
      <c r="K125" s="10">
        <v>2</v>
      </c>
      <c r="L125" s="10">
        <f t="shared" ref="L125:L146" si="6">(F125/2)*(E125/D125)</f>
        <v>3.75</v>
      </c>
      <c r="M125" s="10">
        <v>0.5</v>
      </c>
      <c r="N125" s="10">
        <f t="shared" ref="N125:N146" si="7">F125/D125</f>
        <v>1.25</v>
      </c>
      <c r="O125" s="10">
        <v>69.739999999999995</v>
      </c>
      <c r="P125" s="10">
        <v>3.87</v>
      </c>
      <c r="Q125" s="9" t="s">
        <v>263</v>
      </c>
    </row>
    <row r="126" spans="1:17" ht="28.8">
      <c r="A126" s="11" t="s">
        <v>264</v>
      </c>
      <c r="B126" s="12">
        <v>9</v>
      </c>
      <c r="C126" s="12">
        <v>50</v>
      </c>
      <c r="D126" s="12">
        <v>16</v>
      </c>
      <c r="E126" s="12">
        <v>56</v>
      </c>
      <c r="F126" s="12">
        <v>21</v>
      </c>
      <c r="G126" s="12">
        <v>72</v>
      </c>
      <c r="H126" s="12">
        <v>128</v>
      </c>
      <c r="I126" s="12">
        <v>37</v>
      </c>
      <c r="J126" s="12">
        <v>666.81</v>
      </c>
      <c r="K126" s="12">
        <v>30</v>
      </c>
      <c r="L126" s="10">
        <f t="shared" si="6"/>
        <v>36.75</v>
      </c>
      <c r="M126" s="12">
        <v>3.3000000000000002E-2</v>
      </c>
      <c r="N126" s="10">
        <f t="shared" si="7"/>
        <v>1.3125</v>
      </c>
      <c r="O126" s="12" t="s">
        <v>265</v>
      </c>
      <c r="P126" s="12" t="s">
        <v>266</v>
      </c>
      <c r="Q126" s="11" t="s">
        <v>267</v>
      </c>
    </row>
    <row r="127" spans="1:17" ht="28.8">
      <c r="A127" s="9" t="s">
        <v>268</v>
      </c>
      <c r="B127" s="10">
        <v>5</v>
      </c>
      <c r="C127" s="10">
        <v>57</v>
      </c>
      <c r="D127" s="10">
        <v>13</v>
      </c>
      <c r="E127" s="10">
        <v>50</v>
      </c>
      <c r="F127" s="10">
        <v>18</v>
      </c>
      <c r="G127" s="10">
        <v>51</v>
      </c>
      <c r="H127" s="10">
        <v>101</v>
      </c>
      <c r="I127" s="10">
        <v>31</v>
      </c>
      <c r="J127" s="10">
        <v>500.37</v>
      </c>
      <c r="K127" s="10">
        <v>27</v>
      </c>
      <c r="L127" s="10">
        <f t="shared" si="6"/>
        <v>34.615384615384613</v>
      </c>
      <c r="M127" s="10">
        <v>3.6999999999999998E-2</v>
      </c>
      <c r="N127" s="10">
        <f t="shared" si="7"/>
        <v>1.3846153846153846</v>
      </c>
      <c r="O127" s="10" t="s">
        <v>269</v>
      </c>
      <c r="P127" s="10">
        <v>750.56</v>
      </c>
      <c r="Q127" s="9" t="s">
        <v>270</v>
      </c>
    </row>
    <row r="128" spans="1:17" ht="28.8">
      <c r="A128" s="11" t="s">
        <v>271</v>
      </c>
      <c r="B128" s="12">
        <v>3</v>
      </c>
      <c r="C128" s="12">
        <v>65</v>
      </c>
      <c r="D128" s="12">
        <v>11</v>
      </c>
      <c r="E128" s="12">
        <v>28</v>
      </c>
      <c r="F128" s="12">
        <v>16</v>
      </c>
      <c r="G128" s="12">
        <v>31</v>
      </c>
      <c r="H128" s="12">
        <v>59</v>
      </c>
      <c r="I128" s="12">
        <v>27</v>
      </c>
      <c r="J128" s="12">
        <v>280.54000000000002</v>
      </c>
      <c r="K128" s="12">
        <v>16</v>
      </c>
      <c r="L128" s="10">
        <f t="shared" si="6"/>
        <v>20.363636363636363</v>
      </c>
      <c r="M128" s="12">
        <v>6.2E-2</v>
      </c>
      <c r="N128" s="10">
        <f t="shared" si="7"/>
        <v>1.4545454545454546</v>
      </c>
      <c r="O128" s="12" t="s">
        <v>272</v>
      </c>
      <c r="P128" s="12">
        <v>249.37</v>
      </c>
      <c r="Q128" s="11" t="s">
        <v>273</v>
      </c>
    </row>
    <row r="129" spans="1:17" ht="28.8">
      <c r="A129" s="9" t="s">
        <v>274</v>
      </c>
      <c r="B129" s="10">
        <v>2</v>
      </c>
      <c r="C129" s="10">
        <v>62</v>
      </c>
      <c r="D129" s="10">
        <v>14</v>
      </c>
      <c r="E129" s="10">
        <v>30</v>
      </c>
      <c r="F129" s="10">
        <v>12</v>
      </c>
      <c r="G129" s="10">
        <v>24</v>
      </c>
      <c r="H129" s="10">
        <v>54</v>
      </c>
      <c r="I129" s="10">
        <v>26</v>
      </c>
      <c r="J129" s="10">
        <v>253.82</v>
      </c>
      <c r="K129" s="10">
        <v>12</v>
      </c>
      <c r="L129" s="10">
        <f t="shared" si="6"/>
        <v>12.857142857142858</v>
      </c>
      <c r="M129" s="10">
        <v>8.3000000000000004E-2</v>
      </c>
      <c r="N129" s="10">
        <f t="shared" si="7"/>
        <v>0.8571428571428571</v>
      </c>
      <c r="O129" s="10" t="s">
        <v>275</v>
      </c>
      <c r="P129" s="10">
        <v>169.22</v>
      </c>
      <c r="Q129" s="9" t="s">
        <v>276</v>
      </c>
    </row>
    <row r="130" spans="1:17" ht="28.8">
      <c r="A130" s="11" t="s">
        <v>277</v>
      </c>
      <c r="B130" s="12">
        <v>1</v>
      </c>
      <c r="C130" s="12">
        <v>81</v>
      </c>
      <c r="D130" s="12">
        <v>6</v>
      </c>
      <c r="E130" s="12">
        <v>8</v>
      </c>
      <c r="F130" s="12">
        <v>6</v>
      </c>
      <c r="G130" s="12">
        <v>6</v>
      </c>
      <c r="H130" s="12">
        <v>14</v>
      </c>
      <c r="I130" s="12">
        <v>12</v>
      </c>
      <c r="J130" s="12">
        <v>50.19</v>
      </c>
      <c r="K130" s="12">
        <v>3</v>
      </c>
      <c r="L130" s="10">
        <f t="shared" si="6"/>
        <v>4</v>
      </c>
      <c r="M130" s="12">
        <v>0.33</v>
      </c>
      <c r="N130" s="10">
        <f t="shared" si="7"/>
        <v>1</v>
      </c>
      <c r="O130" s="12">
        <v>150.57</v>
      </c>
      <c r="P130" s="12">
        <v>8.36</v>
      </c>
      <c r="Q130" s="11" t="s">
        <v>278</v>
      </c>
    </row>
    <row r="131" spans="1:17" ht="28.8">
      <c r="A131" s="9" t="s">
        <v>279</v>
      </c>
      <c r="B131" s="10">
        <v>3</v>
      </c>
      <c r="C131" s="10">
        <v>66</v>
      </c>
      <c r="D131" s="10">
        <v>13</v>
      </c>
      <c r="E131" s="10">
        <v>23</v>
      </c>
      <c r="F131" s="10">
        <v>15</v>
      </c>
      <c r="G131" s="10">
        <v>28</v>
      </c>
      <c r="H131" s="10">
        <v>51</v>
      </c>
      <c r="I131" s="10">
        <v>28</v>
      </c>
      <c r="J131" s="10">
        <v>245.18</v>
      </c>
      <c r="K131" s="10">
        <v>7</v>
      </c>
      <c r="L131" s="10">
        <f t="shared" si="6"/>
        <v>13.269230769230768</v>
      </c>
      <c r="M131" s="10">
        <v>0.14000000000000001</v>
      </c>
      <c r="N131" s="10">
        <f t="shared" si="7"/>
        <v>1.1538461538461537</v>
      </c>
      <c r="O131" s="10" t="s">
        <v>280</v>
      </c>
      <c r="P131" s="10">
        <v>95.35</v>
      </c>
      <c r="Q131" s="9" t="s">
        <v>281</v>
      </c>
    </row>
    <row r="132" spans="1:17" ht="28.8">
      <c r="A132" s="11" t="s">
        <v>282</v>
      </c>
      <c r="B132" s="12">
        <v>5</v>
      </c>
      <c r="C132" s="12">
        <v>61</v>
      </c>
      <c r="D132" s="12">
        <v>14</v>
      </c>
      <c r="E132" s="12">
        <v>35</v>
      </c>
      <c r="F132" s="12">
        <v>18</v>
      </c>
      <c r="G132" s="12">
        <v>45</v>
      </c>
      <c r="H132" s="12">
        <v>80</v>
      </c>
      <c r="I132" s="12">
        <v>32</v>
      </c>
      <c r="J132" s="12">
        <v>400</v>
      </c>
      <c r="K132" s="12">
        <v>18</v>
      </c>
      <c r="L132" s="10">
        <f t="shared" si="6"/>
        <v>22.5</v>
      </c>
      <c r="M132" s="12">
        <v>5.6000000000000001E-2</v>
      </c>
      <c r="N132" s="10">
        <f t="shared" si="7"/>
        <v>1.2857142857142858</v>
      </c>
      <c r="O132" s="12" t="s">
        <v>283</v>
      </c>
      <c r="P132" s="12">
        <v>400</v>
      </c>
      <c r="Q132" s="11" t="s">
        <v>284</v>
      </c>
    </row>
    <row r="133" spans="1:17" ht="28.8">
      <c r="A133" s="9" t="s">
        <v>285</v>
      </c>
      <c r="B133" s="10">
        <v>3</v>
      </c>
      <c r="C133" s="10">
        <v>56</v>
      </c>
      <c r="D133" s="10">
        <v>20</v>
      </c>
      <c r="E133" s="10">
        <v>43</v>
      </c>
      <c r="F133" s="10">
        <v>14</v>
      </c>
      <c r="G133" s="10">
        <v>43</v>
      </c>
      <c r="H133" s="10">
        <v>86</v>
      </c>
      <c r="I133" s="10">
        <v>34</v>
      </c>
      <c r="J133" s="10">
        <v>437.52</v>
      </c>
      <c r="K133" s="10">
        <v>14</v>
      </c>
      <c r="L133" s="10">
        <f t="shared" si="6"/>
        <v>15.049999999999999</v>
      </c>
      <c r="M133" s="10">
        <v>7.0999999999999994E-2</v>
      </c>
      <c r="N133" s="10">
        <f t="shared" si="7"/>
        <v>0.7</v>
      </c>
      <c r="O133" s="10" t="s">
        <v>286</v>
      </c>
      <c r="P133" s="10">
        <v>340.29</v>
      </c>
      <c r="Q133" s="9" t="s">
        <v>287</v>
      </c>
    </row>
    <row r="134" spans="1:17" ht="28.8">
      <c r="A134" s="11" t="s">
        <v>288</v>
      </c>
      <c r="B134" s="12">
        <v>3</v>
      </c>
      <c r="C134" s="12">
        <v>56</v>
      </c>
      <c r="D134" s="12">
        <v>22</v>
      </c>
      <c r="E134" s="12">
        <v>47</v>
      </c>
      <c r="F134" s="12">
        <v>18</v>
      </c>
      <c r="G134" s="12">
        <v>62</v>
      </c>
      <c r="H134" s="12">
        <v>109</v>
      </c>
      <c r="I134" s="12">
        <v>40</v>
      </c>
      <c r="J134" s="12">
        <v>580.09</v>
      </c>
      <c r="K134" s="12">
        <v>18</v>
      </c>
      <c r="L134" s="10">
        <f t="shared" si="6"/>
        <v>19.227272727272727</v>
      </c>
      <c r="M134" s="12">
        <v>5.6000000000000001E-2</v>
      </c>
      <c r="N134" s="10">
        <f t="shared" si="7"/>
        <v>0.81818181818181823</v>
      </c>
      <c r="O134" s="12" t="s">
        <v>289</v>
      </c>
      <c r="P134" s="12">
        <v>580.09</v>
      </c>
      <c r="Q134" s="11" t="s">
        <v>290</v>
      </c>
    </row>
    <row r="135" spans="1:17">
      <c r="A135" s="9" t="s">
        <v>47</v>
      </c>
      <c r="B135" s="10">
        <v>1</v>
      </c>
      <c r="C135" s="10">
        <v>44</v>
      </c>
      <c r="D135" s="10">
        <v>24</v>
      </c>
      <c r="E135" s="10">
        <v>102</v>
      </c>
      <c r="F135" s="10">
        <v>6</v>
      </c>
      <c r="G135" s="10">
        <v>125</v>
      </c>
      <c r="H135" s="10">
        <v>227</v>
      </c>
      <c r="I135" s="10">
        <v>30</v>
      </c>
      <c r="J135" s="10">
        <v>1114</v>
      </c>
      <c r="K135" s="10">
        <v>12</v>
      </c>
      <c r="L135" s="10">
        <f t="shared" si="6"/>
        <v>12.75</v>
      </c>
      <c r="M135" s="10">
        <v>8.3000000000000004E-2</v>
      </c>
      <c r="N135" s="10">
        <f t="shared" si="7"/>
        <v>0.25</v>
      </c>
      <c r="O135" s="10" t="s">
        <v>291</v>
      </c>
      <c r="P135" s="10">
        <v>742.58</v>
      </c>
      <c r="Q135" s="9" t="s">
        <v>292</v>
      </c>
    </row>
    <row r="136" spans="1:17" ht="28.8">
      <c r="A136" s="9" t="s">
        <v>293</v>
      </c>
      <c r="B136" s="10">
        <v>1</v>
      </c>
      <c r="C136" s="10">
        <v>100</v>
      </c>
      <c r="D136" s="10">
        <v>2</v>
      </c>
      <c r="E136" s="10">
        <v>2</v>
      </c>
      <c r="F136" s="10">
        <v>0</v>
      </c>
      <c r="G136" s="10">
        <v>0</v>
      </c>
      <c r="H136" s="10">
        <v>2</v>
      </c>
      <c r="I136" s="10">
        <v>2</v>
      </c>
      <c r="J136" s="10">
        <v>2</v>
      </c>
      <c r="K136" s="10">
        <v>0</v>
      </c>
      <c r="L136" s="10">
        <f t="shared" si="6"/>
        <v>0</v>
      </c>
      <c r="M136" s="10">
        <v>0</v>
      </c>
      <c r="N136" s="10">
        <f t="shared" si="7"/>
        <v>0</v>
      </c>
      <c r="O136" s="10">
        <v>0</v>
      </c>
      <c r="P136" s="10">
        <v>0</v>
      </c>
      <c r="Q136" s="9" t="s">
        <v>294</v>
      </c>
    </row>
    <row r="137" spans="1:17" ht="28.8">
      <c r="A137" s="11" t="s">
        <v>295</v>
      </c>
      <c r="B137" s="12">
        <v>1</v>
      </c>
      <c r="C137" s="12">
        <v>100</v>
      </c>
      <c r="D137" s="12">
        <v>3</v>
      </c>
      <c r="E137" s="12">
        <v>3</v>
      </c>
      <c r="F137" s="12">
        <v>1</v>
      </c>
      <c r="G137" s="12">
        <v>1</v>
      </c>
      <c r="H137" s="12">
        <v>4</v>
      </c>
      <c r="I137" s="12">
        <v>4</v>
      </c>
      <c r="J137" s="12">
        <v>8</v>
      </c>
      <c r="K137" s="12">
        <v>0</v>
      </c>
      <c r="L137" s="10">
        <f t="shared" si="6"/>
        <v>0.5</v>
      </c>
      <c r="M137" s="12">
        <v>0</v>
      </c>
      <c r="N137" s="10">
        <f t="shared" si="7"/>
        <v>0.33333333333333331</v>
      </c>
      <c r="O137" s="12">
        <v>0</v>
      </c>
      <c r="P137" s="12">
        <v>0</v>
      </c>
      <c r="Q137" s="11" t="s">
        <v>296</v>
      </c>
    </row>
    <row r="138" spans="1:17" ht="28.8">
      <c r="A138" s="9" t="s">
        <v>297</v>
      </c>
      <c r="B138" s="10">
        <v>1</v>
      </c>
      <c r="C138" s="10">
        <v>100</v>
      </c>
      <c r="D138" s="10">
        <v>3</v>
      </c>
      <c r="E138" s="10">
        <v>3</v>
      </c>
      <c r="F138" s="10">
        <v>0</v>
      </c>
      <c r="G138" s="10">
        <v>0</v>
      </c>
      <c r="H138" s="10">
        <v>3</v>
      </c>
      <c r="I138" s="10">
        <v>3</v>
      </c>
      <c r="J138" s="10">
        <v>4.75</v>
      </c>
      <c r="K138" s="10">
        <v>0</v>
      </c>
      <c r="L138" s="10">
        <f t="shared" si="6"/>
        <v>0</v>
      </c>
      <c r="M138" s="10">
        <v>0</v>
      </c>
      <c r="N138" s="10">
        <f t="shared" si="7"/>
        <v>0</v>
      </c>
      <c r="O138" s="10">
        <v>0</v>
      </c>
      <c r="P138" s="10">
        <v>0</v>
      </c>
      <c r="Q138" s="9" t="s">
        <v>298</v>
      </c>
    </row>
    <row r="139" spans="1:17" ht="28.8">
      <c r="A139" s="9" t="s">
        <v>299</v>
      </c>
      <c r="B139" s="10">
        <v>1</v>
      </c>
      <c r="C139" s="10">
        <v>100</v>
      </c>
      <c r="D139" s="10">
        <v>2</v>
      </c>
      <c r="E139" s="10">
        <v>2</v>
      </c>
      <c r="F139" s="10">
        <v>1</v>
      </c>
      <c r="G139" s="10">
        <v>1</v>
      </c>
      <c r="H139" s="10">
        <v>3</v>
      </c>
      <c r="I139" s="10">
        <v>3</v>
      </c>
      <c r="J139" s="10">
        <v>4.75</v>
      </c>
      <c r="K139" s="10">
        <v>0</v>
      </c>
      <c r="L139" s="10">
        <f t="shared" si="6"/>
        <v>0.5</v>
      </c>
      <c r="M139" s="10">
        <v>0</v>
      </c>
      <c r="N139" s="10">
        <f t="shared" si="7"/>
        <v>0.5</v>
      </c>
      <c r="O139" s="10">
        <v>0</v>
      </c>
      <c r="P139" s="10">
        <v>0</v>
      </c>
      <c r="Q139" s="9" t="s">
        <v>300</v>
      </c>
    </row>
    <row r="140" spans="1:17" ht="28.8">
      <c r="A140" s="11" t="s">
        <v>301</v>
      </c>
      <c r="B140" s="12">
        <v>1</v>
      </c>
      <c r="C140" s="12">
        <v>100</v>
      </c>
      <c r="D140" s="12">
        <v>2</v>
      </c>
      <c r="E140" s="12">
        <v>2</v>
      </c>
      <c r="F140" s="12">
        <v>0</v>
      </c>
      <c r="G140" s="12">
        <v>0</v>
      </c>
      <c r="H140" s="12">
        <v>2</v>
      </c>
      <c r="I140" s="12">
        <v>2</v>
      </c>
      <c r="J140" s="12">
        <v>2</v>
      </c>
      <c r="K140" s="12">
        <v>0</v>
      </c>
      <c r="L140" s="10">
        <f t="shared" si="6"/>
        <v>0</v>
      </c>
      <c r="M140" s="12">
        <v>0</v>
      </c>
      <c r="N140" s="10">
        <f t="shared" si="7"/>
        <v>0</v>
      </c>
      <c r="O140" s="12">
        <v>0</v>
      </c>
      <c r="P140" s="12">
        <v>0</v>
      </c>
      <c r="Q140" s="11" t="s">
        <v>302</v>
      </c>
    </row>
    <row r="141" spans="1:17" ht="28.8">
      <c r="A141" s="9" t="s">
        <v>303</v>
      </c>
      <c r="B141" s="10">
        <v>5</v>
      </c>
      <c r="C141" s="10">
        <v>60</v>
      </c>
      <c r="D141" s="10">
        <v>12</v>
      </c>
      <c r="E141" s="10">
        <v>34</v>
      </c>
      <c r="F141" s="10">
        <v>15</v>
      </c>
      <c r="G141" s="10">
        <v>33</v>
      </c>
      <c r="H141" s="10">
        <v>67</v>
      </c>
      <c r="I141" s="10">
        <v>27</v>
      </c>
      <c r="J141" s="10">
        <v>318.58</v>
      </c>
      <c r="K141" s="10">
        <v>14</v>
      </c>
      <c r="L141" s="10">
        <f t="shared" si="6"/>
        <v>21.25</v>
      </c>
      <c r="M141" s="10">
        <v>7.0999999999999994E-2</v>
      </c>
      <c r="N141" s="10">
        <f t="shared" si="7"/>
        <v>1.25</v>
      </c>
      <c r="O141" s="10" t="s">
        <v>304</v>
      </c>
      <c r="P141" s="10">
        <v>247.78</v>
      </c>
      <c r="Q141" s="9" t="s">
        <v>305</v>
      </c>
    </row>
    <row r="142" spans="1:17" ht="28.8">
      <c r="A142" s="11" t="s">
        <v>306</v>
      </c>
      <c r="B142" s="12">
        <v>9</v>
      </c>
      <c r="C142" s="12">
        <v>78</v>
      </c>
      <c r="D142" s="12">
        <v>9</v>
      </c>
      <c r="E142" s="12">
        <v>95</v>
      </c>
      <c r="F142" s="12">
        <v>8</v>
      </c>
      <c r="G142" s="12">
        <v>108</v>
      </c>
      <c r="H142" s="12">
        <v>203</v>
      </c>
      <c r="I142" s="12">
        <v>17</v>
      </c>
      <c r="J142" s="12">
        <v>829.75</v>
      </c>
      <c r="K142" s="12">
        <v>40</v>
      </c>
      <c r="L142" s="10">
        <f t="shared" si="6"/>
        <v>42.222222222222221</v>
      </c>
      <c r="M142" s="12">
        <v>2.5000000000000001E-2</v>
      </c>
      <c r="N142" s="10">
        <f t="shared" si="7"/>
        <v>0.88888888888888884</v>
      </c>
      <c r="O142" s="12" t="s">
        <v>307</v>
      </c>
      <c r="P142" s="12" t="s">
        <v>308</v>
      </c>
      <c r="Q142" s="11" t="s">
        <v>309</v>
      </c>
    </row>
    <row r="143" spans="1:17" ht="28.8">
      <c r="A143" s="9" t="s">
        <v>310</v>
      </c>
      <c r="B143" s="10">
        <v>9</v>
      </c>
      <c r="C143" s="10">
        <v>73</v>
      </c>
      <c r="D143" s="10">
        <v>13</v>
      </c>
      <c r="E143" s="10">
        <v>50</v>
      </c>
      <c r="F143" s="10">
        <v>12</v>
      </c>
      <c r="G143" s="10">
        <v>55</v>
      </c>
      <c r="H143" s="10">
        <v>105</v>
      </c>
      <c r="I143" s="10">
        <v>25</v>
      </c>
      <c r="J143" s="10">
        <v>487.6</v>
      </c>
      <c r="K143" s="10">
        <v>18</v>
      </c>
      <c r="L143" s="10">
        <f t="shared" si="6"/>
        <v>23.076923076923077</v>
      </c>
      <c r="M143" s="10">
        <v>5.6000000000000001E-2</v>
      </c>
      <c r="N143" s="10">
        <f t="shared" si="7"/>
        <v>0.92307692307692313</v>
      </c>
      <c r="O143" s="10" t="s">
        <v>311</v>
      </c>
      <c r="P143" s="10">
        <v>487.6</v>
      </c>
      <c r="Q143" s="9" t="s">
        <v>312</v>
      </c>
    </row>
    <row r="144" spans="1:17" ht="28.8">
      <c r="A144" s="11" t="s">
        <v>313</v>
      </c>
      <c r="B144" s="12">
        <v>9</v>
      </c>
      <c r="C144" s="12">
        <v>73</v>
      </c>
      <c r="D144" s="12">
        <v>13</v>
      </c>
      <c r="E144" s="12">
        <v>50</v>
      </c>
      <c r="F144" s="12">
        <v>12</v>
      </c>
      <c r="G144" s="12">
        <v>55</v>
      </c>
      <c r="H144" s="12">
        <v>105</v>
      </c>
      <c r="I144" s="12">
        <v>25</v>
      </c>
      <c r="J144" s="12">
        <v>487.6</v>
      </c>
      <c r="K144" s="12">
        <v>18</v>
      </c>
      <c r="L144" s="10">
        <f t="shared" si="6"/>
        <v>23.076923076923077</v>
      </c>
      <c r="M144" s="12">
        <v>5.6000000000000001E-2</v>
      </c>
      <c r="N144" s="10">
        <f t="shared" si="7"/>
        <v>0.92307692307692313</v>
      </c>
      <c r="O144" s="12" t="s">
        <v>311</v>
      </c>
      <c r="P144" s="12">
        <v>487.6</v>
      </c>
      <c r="Q144" s="11" t="s">
        <v>314</v>
      </c>
    </row>
    <row r="145" spans="1:17" ht="28.8">
      <c r="A145" s="9" t="s">
        <v>315</v>
      </c>
      <c r="B145" s="10">
        <v>17</v>
      </c>
      <c r="C145" s="10">
        <v>33</v>
      </c>
      <c r="D145" s="10">
        <v>49</v>
      </c>
      <c r="E145" s="10">
        <v>232</v>
      </c>
      <c r="F145" s="10">
        <v>20</v>
      </c>
      <c r="G145" s="10">
        <v>263</v>
      </c>
      <c r="H145" s="10">
        <v>495</v>
      </c>
      <c r="I145" s="10">
        <v>69</v>
      </c>
      <c r="J145" s="10">
        <v>3024</v>
      </c>
      <c r="K145" s="10">
        <v>40</v>
      </c>
      <c r="L145" s="10">
        <f t="shared" si="6"/>
        <v>47.346938775510203</v>
      </c>
      <c r="M145" s="10">
        <v>2.5000000000000001E-2</v>
      </c>
      <c r="N145" s="10">
        <f t="shared" si="7"/>
        <v>0.40816326530612246</v>
      </c>
      <c r="O145" s="10" t="s">
        <v>316</v>
      </c>
      <c r="P145" s="10" t="s">
        <v>317</v>
      </c>
      <c r="Q145" s="9" t="s">
        <v>318</v>
      </c>
    </row>
    <row r="146" spans="1:17" ht="28.8">
      <c r="A146" s="11" t="s">
        <v>47</v>
      </c>
      <c r="B146" s="12">
        <v>1</v>
      </c>
      <c r="C146" s="12">
        <v>66</v>
      </c>
      <c r="D146" s="12">
        <v>12</v>
      </c>
      <c r="E146" s="12">
        <v>19</v>
      </c>
      <c r="F146" s="12">
        <v>5</v>
      </c>
      <c r="G146" s="12">
        <v>18</v>
      </c>
      <c r="H146" s="12">
        <v>37</v>
      </c>
      <c r="I146" s="12">
        <v>17</v>
      </c>
      <c r="J146" s="12">
        <v>151.24</v>
      </c>
      <c r="K146" s="12">
        <v>2</v>
      </c>
      <c r="L146" s="10">
        <f t="shared" si="6"/>
        <v>3.958333333333333</v>
      </c>
      <c r="M146" s="12">
        <v>0.5</v>
      </c>
      <c r="N146" s="10">
        <f t="shared" si="7"/>
        <v>0.41666666666666669</v>
      </c>
      <c r="O146" s="12">
        <v>302.47000000000003</v>
      </c>
      <c r="P146" s="12">
        <v>16.8</v>
      </c>
      <c r="Q146" s="11" t="s">
        <v>319</v>
      </c>
    </row>
    <row r="147" spans="1:17" ht="18.600000000000001" customHeight="1">
      <c r="A147" s="8" t="s">
        <v>338</v>
      </c>
      <c r="B147" s="8" t="s">
        <v>25</v>
      </c>
      <c r="C147" s="8" t="s">
        <v>26</v>
      </c>
      <c r="D147" s="8" t="s">
        <v>27</v>
      </c>
      <c r="E147" s="8" t="s">
        <v>28</v>
      </c>
      <c r="F147" s="8" t="s">
        <v>29</v>
      </c>
      <c r="G147" s="8" t="s">
        <v>30</v>
      </c>
      <c r="H147" s="8" t="s">
        <v>31</v>
      </c>
      <c r="I147" s="8" t="s">
        <v>32</v>
      </c>
      <c r="J147" s="8" t="s">
        <v>33</v>
      </c>
      <c r="K147" s="8" t="s">
        <v>34</v>
      </c>
      <c r="L147" s="8" t="s">
        <v>326</v>
      </c>
      <c r="M147" s="8" t="s">
        <v>35</v>
      </c>
      <c r="N147" s="8" t="s">
        <v>335</v>
      </c>
      <c r="O147" s="8" t="s">
        <v>36</v>
      </c>
      <c r="P147" s="8" t="s">
        <v>37</v>
      </c>
      <c r="Q147" s="8" t="s">
        <v>38</v>
      </c>
    </row>
    <row r="148" spans="1:17">
      <c r="A148" s="13" t="s">
        <v>320</v>
      </c>
      <c r="B148" s="13">
        <v>369</v>
      </c>
      <c r="C148" s="13">
        <v>7982</v>
      </c>
      <c r="D148" s="13">
        <v>1426</v>
      </c>
      <c r="E148" s="13">
        <v>3819</v>
      </c>
      <c r="F148" s="13">
        <v>1142</v>
      </c>
      <c r="G148" s="13">
        <v>3834</v>
      </c>
      <c r="H148" s="13">
        <v>7653</v>
      </c>
      <c r="I148" s="13">
        <v>2568</v>
      </c>
      <c r="J148" s="13">
        <v>36779.82</v>
      </c>
      <c r="K148" s="13">
        <v>1245</v>
      </c>
      <c r="L148" s="13">
        <f>SUM(L30:L146)</f>
        <v>1552.1227910374701</v>
      </c>
      <c r="M148" s="13">
        <v>20.169999999999995</v>
      </c>
      <c r="N148" s="13">
        <f>SUM(N30:N146)</f>
        <v>103.09173082986642</v>
      </c>
      <c r="O148" s="13">
        <v>16383.889999999998</v>
      </c>
      <c r="P148" s="13">
        <v>20157.27</v>
      </c>
      <c r="Q148" s="14"/>
    </row>
    <row r="149" spans="1:17">
      <c r="A149" s="15" t="s">
        <v>321</v>
      </c>
      <c r="B149" s="16">
        <v>3.1538461538461537</v>
      </c>
      <c r="C149" s="16">
        <v>68.222222222222229</v>
      </c>
      <c r="D149" s="16">
        <v>12.188034188034187</v>
      </c>
      <c r="E149" s="16">
        <v>32.641025641025642</v>
      </c>
      <c r="F149" s="16">
        <v>9.7606837606837615</v>
      </c>
      <c r="G149" s="16">
        <v>32.769230769230766</v>
      </c>
      <c r="H149" s="16">
        <v>65.410256410256409</v>
      </c>
      <c r="I149" s="16">
        <v>21.948717948717949</v>
      </c>
      <c r="J149" s="16">
        <v>314.35743589743589</v>
      </c>
      <c r="K149" s="16">
        <v>10.641025641025641</v>
      </c>
      <c r="L149" s="13">
        <f>AVERAGE(L30:L146)</f>
        <v>13.266006761004018</v>
      </c>
      <c r="M149" s="16">
        <v>0.17239316239316235</v>
      </c>
      <c r="N149" s="13">
        <f>AVERAGE(N30:N146)</f>
        <v>0.88112590452877282</v>
      </c>
      <c r="O149" s="15">
        <v>334.36510204081628</v>
      </c>
      <c r="P149" s="15">
        <v>184.92908256880733</v>
      </c>
      <c r="Q149" s="14"/>
    </row>
    <row r="150" spans="1:17">
      <c r="A150" s="13" t="s">
        <v>322</v>
      </c>
      <c r="B150" s="13">
        <v>1</v>
      </c>
      <c r="C150" s="13">
        <v>33</v>
      </c>
      <c r="D150" s="13">
        <v>2</v>
      </c>
      <c r="E150" s="13">
        <v>2</v>
      </c>
      <c r="F150" s="13">
        <v>0</v>
      </c>
      <c r="G150" s="13">
        <v>0</v>
      </c>
      <c r="H150" s="13">
        <v>2</v>
      </c>
      <c r="I150" s="13">
        <v>2</v>
      </c>
      <c r="J150" s="13">
        <v>2</v>
      </c>
      <c r="K150" s="13">
        <v>0</v>
      </c>
      <c r="L150" s="13">
        <f>MIN(L30:L146)</f>
        <v>0</v>
      </c>
      <c r="M150" s="13">
        <v>0</v>
      </c>
      <c r="N150" s="13">
        <f>MIN(N30:N146)</f>
        <v>0</v>
      </c>
      <c r="O150" s="13">
        <v>0</v>
      </c>
      <c r="P150" s="13">
        <v>0</v>
      </c>
      <c r="Q150" s="14"/>
    </row>
    <row r="151" spans="1:17">
      <c r="A151" s="15" t="s">
        <v>323</v>
      </c>
      <c r="B151" s="15">
        <v>17</v>
      </c>
      <c r="C151" s="15">
        <v>100</v>
      </c>
      <c r="D151" s="15">
        <v>49</v>
      </c>
      <c r="E151" s="15">
        <v>232</v>
      </c>
      <c r="F151" s="15">
        <v>21</v>
      </c>
      <c r="G151" s="15">
        <v>263</v>
      </c>
      <c r="H151" s="15">
        <v>495</v>
      </c>
      <c r="I151" s="15">
        <v>69</v>
      </c>
      <c r="J151" s="15">
        <v>3024</v>
      </c>
      <c r="K151" s="15">
        <v>40</v>
      </c>
      <c r="L151" s="13">
        <f>MAX(L30:L146)</f>
        <v>47.346938775510203</v>
      </c>
      <c r="M151" s="15">
        <v>1</v>
      </c>
      <c r="N151" s="13">
        <f>MAX(N30:N146)</f>
        <v>3</v>
      </c>
      <c r="O151" s="15">
        <v>984</v>
      </c>
      <c r="P151" s="15">
        <v>969.16</v>
      </c>
      <c r="Q151" s="14"/>
    </row>
    <row r="152" spans="1:17">
      <c r="A152" s="13" t="s">
        <v>324</v>
      </c>
      <c r="B152" s="17">
        <v>2.6234165256263924</v>
      </c>
      <c r="C152" s="17">
        <v>14.19528699391126</v>
      </c>
      <c r="D152" s="17">
        <v>7.0842688660406266</v>
      </c>
      <c r="E152" s="17">
        <v>30.542519483237754</v>
      </c>
      <c r="F152" s="17">
        <v>4.709781733468736</v>
      </c>
      <c r="G152" s="17">
        <v>33.84842649712629</v>
      </c>
      <c r="H152" s="17">
        <v>63.920644424903429</v>
      </c>
      <c r="I152" s="17">
        <v>10.643280576648705</v>
      </c>
      <c r="J152" s="17">
        <v>361.7839212766097</v>
      </c>
      <c r="K152" s="17">
        <v>9.2666680856497141</v>
      </c>
      <c r="L152" s="13">
        <f>_xlfn.STDEV.P(L30:L146)</f>
        <v>10.424516305955471</v>
      </c>
      <c r="M152" s="17">
        <v>0.17140345553293782</v>
      </c>
      <c r="N152" s="13">
        <f>_xlfn.STDEV.P(N30:N146)</f>
        <v>0.4211661347330109</v>
      </c>
      <c r="O152" s="13">
        <v>295.16765496794409</v>
      </c>
      <c r="P152" s="13">
        <v>228.65086909253813</v>
      </c>
      <c r="Q152" s="18"/>
    </row>
    <row r="153" spans="1:17">
      <c r="A153" s="15" t="s">
        <v>325</v>
      </c>
      <c r="B153" s="16">
        <v>6.8823142669296518</v>
      </c>
      <c r="C153" s="16">
        <v>201.50617283950618</v>
      </c>
      <c r="D153" s="16">
        <v>50.186865366352549</v>
      </c>
      <c r="E153" s="16">
        <v>932.84549638395788</v>
      </c>
      <c r="F153" s="16">
        <v>22.182043976915772</v>
      </c>
      <c r="G153" s="16">
        <v>1145.7159763313609</v>
      </c>
      <c r="H153" s="16">
        <v>4085.8487836949375</v>
      </c>
      <c r="I153" s="16">
        <v>113.27942143326759</v>
      </c>
      <c r="J153" s="16">
        <v>130887.60569428011</v>
      </c>
      <c r="K153" s="16">
        <v>85.871137409598944</v>
      </c>
      <c r="L153" s="13">
        <f>_xlfn.VAR.P(L30:L146)</f>
        <v>108.67054021313149</v>
      </c>
      <c r="M153" s="16">
        <v>2.9379144568631787E-2</v>
      </c>
      <c r="N153" s="13">
        <f>_xlfn.VAR.P(N30:N146)</f>
        <v>0.17738091304594469</v>
      </c>
      <c r="O153" s="15">
        <v>87123.944539275297</v>
      </c>
      <c r="P153" s="15">
        <v>52281.219936773006</v>
      </c>
      <c r="Q153" s="14"/>
    </row>
    <row r="156" spans="1:17">
      <c r="H156" s="19" t="s">
        <v>327</v>
      </c>
    </row>
    <row r="157" spans="1:17">
      <c r="H157" s="19" t="s">
        <v>337</v>
      </c>
    </row>
    <row r="158" spans="1:17">
      <c r="H158" s="19" t="s">
        <v>336</v>
      </c>
    </row>
    <row r="159" spans="1:17">
      <c r="H159" s="19" t="s">
        <v>328</v>
      </c>
    </row>
    <row r="160" spans="1:17">
      <c r="H160" s="20" t="s">
        <v>329</v>
      </c>
    </row>
    <row r="161" spans="4:8">
      <c r="H161" s="20" t="s">
        <v>330</v>
      </c>
    </row>
    <row r="162" spans="4:8">
      <c r="D162" s="20"/>
      <c r="E162" s="20"/>
      <c r="F162" s="20"/>
      <c r="H162" s="20" t="s">
        <v>331</v>
      </c>
    </row>
    <row r="163" spans="4:8">
      <c r="D163" s="20"/>
      <c r="E163" s="20"/>
      <c r="F163" s="20"/>
      <c r="H163" s="20" t="s">
        <v>332</v>
      </c>
    </row>
    <row r="164" spans="4:8">
      <c r="D164" s="20"/>
      <c r="E164" s="20"/>
      <c r="F164" s="20"/>
      <c r="H164" s="20" t="s">
        <v>333</v>
      </c>
    </row>
    <row r="165" spans="4:8">
      <c r="D165" s="20"/>
      <c r="E165" s="20"/>
      <c r="F165" s="20"/>
      <c r="H165" s="20" t="s">
        <v>334</v>
      </c>
    </row>
    <row r="166" spans="4:8">
      <c r="D166" s="20"/>
      <c r="E166" s="20"/>
      <c r="F166" s="20"/>
    </row>
  </sheetData>
  <hyperlinks>
    <hyperlink ref="A23" r:id="rId1" display="https://www.cppdepend.com/Doc_VS_Search"/>
    <hyperlink ref="A26" r:id="rId2" display="https://www.cppdepend.com/Doc_CQLinq_Syntax"/>
    <hyperlink ref="A27" r:id="rId3" display="https://www.cppdepend.com/Doc_CQLinq_Features"/>
  </hyperlinks>
  <pageMargins left="0.75" right="0.75" top="1" bottom="1" header="0.5" footer="0.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UROS</dc:creator>
  <cp:lastModifiedBy>UROS</cp:lastModifiedBy>
  <dcterms:created xsi:type="dcterms:W3CDTF">2023-03-24T17:12:07Z</dcterms:created>
  <dcterms:modified xsi:type="dcterms:W3CDTF">2023-07-13T09:01:49Z</dcterms:modified>
</cp:coreProperties>
</file>