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results\CoderGears\JArchitect\RossetaCode\"/>
    </mc:Choice>
  </mc:AlternateContent>
  <bookViews>
    <workbookView xWindow="0" yWindow="0" windowWidth="19104" windowHeight="4860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N144" i="2" l="1"/>
  <c r="N143" i="2"/>
  <c r="N142" i="2"/>
  <c r="N141" i="2"/>
  <c r="N140" i="2"/>
  <c r="N139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L137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N22" i="2"/>
  <c r="N23" i="2"/>
  <c r="N24" i="2"/>
  <c r="N25" i="2"/>
  <c r="N26" i="2"/>
  <c r="N27" i="2"/>
  <c r="N28" i="2"/>
  <c r="L22" i="2"/>
  <c r="L23" i="2"/>
  <c r="L24" i="2"/>
  <c r="L25" i="2"/>
  <c r="L26" i="2"/>
  <c r="L27" i="2"/>
  <c r="L28" i="2"/>
  <c r="L140" i="2" l="1"/>
  <c r="L139" i="2"/>
  <c r="L141" i="2"/>
  <c r="L142" i="2"/>
  <c r="L143" i="2"/>
  <c r="L144" i="2"/>
</calcChain>
</file>

<file path=xl/sharedStrings.xml><?xml version="1.0" encoding="utf-8"?>
<sst xmlns="http://schemas.openxmlformats.org/spreadsheetml/2006/main" count="319" uniqueCount="256">
  <si>
    <t>Java_RossetaCode (analysis done Today 17:41 most recent)</t>
  </si>
  <si>
    <r>
      <t>// &lt;Name&gt;</t>
    </r>
    <r>
      <rPr>
        <b/>
        <sz val="10"/>
        <color rgb="FF008000"/>
        <rFont val="Arial Unicode MS"/>
      </rPr>
      <t>All methods and fields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</si>
  <si>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!m.IsThirdParty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</si>
  <si>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m,</t>
    </r>
  </si>
  <si>
    <t>  m.CyclomaticComplexity,</t>
  </si>
  <si>
    <t>  m.MaintainabilityIndex,</t>
  </si>
  <si>
    <t>  m.NbUniqueOperands,  </t>
  </si>
  <si>
    <t>  m.NbOperands,</t>
  </si>
  <si>
    <t>  m.NbUniqueOperators,</t>
  </si>
  <si>
    <t>  m.NbOperators,</t>
  </si>
  <si>
    <t>  m.ProgramLength,</t>
  </si>
  <si>
    <t>  m.VocabularySize,</t>
  </si>
  <si>
    <t>  m.ProgramVolume,</t>
  </si>
  <si>
    <t>  m.DifficultyLevel,</t>
  </si>
  <si>
    <t>  m.ProgramLevel,</t>
  </si>
  <si>
    <t>  m.EffortToImplement,</t>
  </si>
  <si>
    <t>  m.TimeToImplement</t>
  </si>
  <si>
    <t>}</t>
  </si>
  <si>
    <t>Cyclomatic Complexity 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</si>
  <si>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</si>
  <si>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</si>
  <si>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</si>
  <si>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</si>
  <si>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</si>
  <si>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</si>
  <si>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</si>
  <si>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</si>
  <si>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</si>
  <si>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</si>
  <si>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</si>
  <si>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</si>
  <si>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Full Name</t>
  </si>
  <si>
    <t>main(String[])</t>
  </si>
  <si>
    <t>rosseta.DutchNationalFlag.main(String[])</t>
  </si>
  <si>
    <t>rosseta.Stooge.main(String[])</t>
  </si>
  <si>
    <t>stoogeSort(int[])</t>
  </si>
  <si>
    <t>rosseta.Stooge.stoogeSort(int[])</t>
  </si>
  <si>
    <t>stoogeSort(int[],int,int)</t>
  </si>
  <si>
    <t>rosseta.Stooge.stoogeSort(int[],int,int)</t>
  </si>
  <si>
    <t>haversine(double,double,double,double)</t>
  </si>
  <si>
    <t>rosseta.Haversine.haversine(double ,double,double,double)</t>
  </si>
  <si>
    <t>rosseta.Haversine.main(String[])</t>
  </si>
  <si>
    <t>rosseta.MagicSquare.main(String[])</t>
  </si>
  <si>
    <t>magicSquareOdd(int)</t>
  </si>
  <si>
    <t>rosseta.MagicSquare.magicSquareOdd(int)</t>
  </si>
  <si>
    <t>nonsqr(int)</t>
  </si>
  <si>
    <t>rosseta.SeqNonSquares.nonsqr(int)</t>
  </si>
  <si>
    <t>rosseta.SeqNonSquares.main(String[])</t>
  </si>
  <si>
    <t>rosseta.Derangement.main(String[])</t>
  </si>
  <si>
    <t>derangements(int,boolean)</t>
  </si>
  <si>
    <t>rosseta.Derangement.derangements(int ,boolean)</t>
  </si>
  <si>
    <t>fact(long)</t>
  </si>
  <si>
    <t>rosseta.Derangement.fact(long)</t>
  </si>
  <si>
    <t>subfact(long)</t>
  </si>
  <si>
    <t>rosseta.Derangement.subfact(long)</t>
  </si>
  <si>
    <t>swap(int[],int,int)</t>
  </si>
  <si>
    <t>rosseta.Derangement.swap(int[],int,int)</t>
  </si>
  <si>
    <t>iota(int)</t>
  </si>
  <si>
    <t>rosseta.Derangement.iota(int)</t>
  </si>
  <si>
    <t>rosseta.Horner.main(String[])</t>
  </si>
  <si>
    <t>polyEval(List,double)</t>
  </si>
  <si>
    <t>rosseta.Horner.polyEval(List,double)</t>
  </si>
  <si>
    <t>isPrime(int)</t>
  </si>
  <si>
    <t>rosseta.Pernicious.isPrime(int)</t>
  </si>
  <si>
    <t>popCount(long)</t>
  </si>
  <si>
    <t>rosseta.Pernicious.popCount(long)</t>
  </si>
  <si>
    <t>rosseta.Pernicious.main(String[])</t>
  </si>
  <si>
    <t>rosseta.Catalan.fact(long)</t>
  </si>
  <si>
    <t>catI(long)</t>
  </si>
  <si>
    <t>rosseta.Catalan.catI(long)</t>
  </si>
  <si>
    <t>catR1(long)</t>
  </si>
  <si>
    <t>rosseta.Catalan.catR1(long)</t>
  </si>
  <si>
    <t>catR2(long)</t>
  </si>
  <si>
    <t>rosseta.Catalan.catR2(long)</t>
  </si>
  <si>
    <t>rosseta.Catalan.main(String[])</t>
  </si>
  <si>
    <t>StateTapeSymbolPair(String,String)</t>
  </si>
  <si>
    <t>rosseta.UTM$StateTapeSymbolPair .StateTapeSymbolPair(String,String)</t>
  </si>
  <si>
    <t>hashCode()</t>
  </si>
  <si>
    <t>rosseta.UTM$StateTapeSymbolPair.hashCode ()</t>
  </si>
  <si>
    <t>equals(Object)</t>
  </si>
  <si>
    <t>rosseta.UTM$StateTapeSymbolPair.equals (Object)</t>
  </si>
  <si>
    <t>toString()</t>
  </si>
  <si>
    <t>rosseta.UTM$StateTapeSymbolPair.toString ()</t>
  </si>
  <si>
    <t>Transition(UTM$StateTapeSymbolPair ,UTM$StateTapeSymbolPair,int)</t>
  </si>
  <si>
    <t>rosseta.UTM$Transition.Transition (UTM$StateTapeSymbolPair ,UTM$StateTapeSymbolPair,int)</t>
  </si>
  <si>
    <t>rosseta.UTM$Transition.toString()</t>
  </si>
  <si>
    <t>UTM(Set,Set,String,String)</t>
  </si>
  <si>
    <t>rosseta.UTM.UTM(Set,Set,String,String)</t>
  </si>
  <si>
    <t>initializeTape(List)</t>
  </si>
  <si>
    <t>rosseta.UTM.initializeTape(List)</t>
  </si>
  <si>
    <t>initializeTape(String)</t>
  </si>
  <si>
    <t>rosseta.UTM.initializeTape(String)</t>
  </si>
  <si>
    <t>runTM()</t>
  </si>
  <si>
    <t>rosseta.UTM.runTM()</t>
  </si>
  <si>
    <t>rosseta.UTM.toString()</t>
  </si>
  <si>
    <t>rosseta.UTM.main(String[])</t>
  </si>
  <si>
    <t>accept(int[])</t>
  </si>
  <si>
    <t>rosseta.SelfReferentialSequence$Seeds .accept(int[])</t>
  </si>
  <si>
    <t>combine(SelfReferentialSequence$Seeds)</t>
  </si>
  <si>
    <t>rosseta.SelfReferentialSequence$Seeds .combine(SelfReferentialSequence$Seeds)</t>
  </si>
  <si>
    <t>rosseta.SelfReferentialSequence.main (String[])</t>
  </si>
  <si>
    <t>summarize(int,boolean)</t>
  </si>
  <si>
    <t>rosseta.SelfReferentialSequence .summarize(int,boolean)</t>
  </si>
  <si>
    <t>Zeckendorf()</t>
  </si>
  <si>
    <t>rosseta.Zeckendorf.Zeckendorf()</t>
  </si>
  <si>
    <t>Zeckendorf(String)</t>
  </si>
  <si>
    <t>rosseta.Zeckendorf.Zeckendorf(String)</t>
  </si>
  <si>
    <t>a(int)</t>
  </si>
  <si>
    <t>rosseta.Zeckendorf.a(int)</t>
  </si>
  <si>
    <t>b(int)</t>
  </si>
  <si>
    <t>rosseta.Zeckendorf.b(int)</t>
  </si>
  <si>
    <t>c(int)</t>
  </si>
  <si>
    <t>rosseta.Zeckendorf.c(int)</t>
  </si>
  <si>
    <t>inc()</t>
  </si>
  <si>
    <t>rosseta.Zeckendorf.inc()</t>
  </si>
  <si>
    <t>plusAssign(Zeckendorf)</t>
  </si>
  <si>
    <t>rosseta.Zeckendorf.plusAssign(Zeckendorf )</t>
  </si>
  <si>
    <t>minusAssign(Zeckendorf)</t>
  </si>
  <si>
    <t>rosseta.Zeckendorf.minusAssign (Zeckendorf)</t>
  </si>
  <si>
    <t>timesAssign(Zeckendorf)</t>
  </si>
  <si>
    <t>rosseta.Zeckendorf.timesAssign (Zeckendorf)</t>
  </si>
  <si>
    <t>copy()</t>
  </si>
  <si>
    <t>rosseta.Zeckendorf.copy()</t>
  </si>
  <si>
    <t>compareTo(Zeckendorf)</t>
  </si>
  <si>
    <t>rosseta.Zeckendorf.compareTo(Zeckendorf)</t>
  </si>
  <si>
    <t>rosseta.Zeckendorf.toString()</t>
  </si>
  <si>
    <t>rosseta.Zeckendorf.main(String[])</t>
  </si>
  <si>
    <t>rosseta.Floyd.main(String[])</t>
  </si>
  <si>
    <t>printTriangle(int)</t>
  </si>
  <si>
    <t>rosseta.Floyd.printTriangle(int)</t>
  </si>
  <si>
    <t>rosseta.DoubleLinkedListTraversing.main (String[])</t>
  </si>
  <si>
    <t>rosseta.Heron.main(String[])</t>
  </si>
  <si>
    <t>heronArea(int,int,int)</t>
  </si>
  <si>
    <t>rosseta.Heron.heronArea(int,int,int)</t>
  </si>
  <si>
    <t>isHeron(double)</t>
  </si>
  <si>
    <t>rosseta.Heron.isHeron(double)</t>
  </si>
  <si>
    <t>gcd(int,int)</t>
  </si>
  <si>
    <t>rosseta.Heron.gcd(int,int)</t>
  </si>
  <si>
    <t>sort(ArrayList)</t>
  </si>
  <si>
    <t>rosseta.Heron.sort(ArrayList)</t>
  </si>
  <si>
    <t>sumDigits(long)</t>
  </si>
  <si>
    <t>rosseta.Harshad.sumDigits(long)</t>
  </si>
  <si>
    <t>rosseta.Harshad.main(String[])</t>
  </si>
  <si>
    <t>rosseta.CombinationsAndPermutations.main (String[])</t>
  </si>
  <si>
    <t>display(BigInteger,int)</t>
  </si>
  <si>
    <t>rosseta.CombinationsAndPermutations .display(BigInteger,int)</t>
  </si>
  <si>
    <t>combination(int,int)</t>
  </si>
  <si>
    <t>rosseta.CombinationsAndPermutations .combination(int,int)</t>
  </si>
  <si>
    <t>permutation(int,int)</t>
  </si>
  <si>
    <t>rosseta.CombinationsAndPermutations .permutation(int,int)</t>
  </si>
  <si>
    <t>rosseta.TemperatureConversion.main (String[])</t>
  </si>
  <si>
    <t>kelvinToCelsius(double)</t>
  </si>
  <si>
    <t>rosseta.TemperatureConversion .kelvinToCelsius(double)</t>
  </si>
  <si>
    <t>kelvinToFahrenheit(double)</t>
  </si>
  <si>
    <t>rosseta.TemperatureConversion .kelvinToFahrenheit(double)</t>
  </si>
  <si>
    <t>kelvinToRankine(double)</t>
  </si>
  <si>
    <t>rosseta.TemperatureConversion .kelvinToRankine(double)</t>
  </si>
  <si>
    <t>multiFact(long,int)</t>
  </si>
  <si>
    <t>rosseta.MultiFact.multiFact(long,int)</t>
  </si>
  <si>
    <t>rosseta.MultiFact.main(String[])</t>
  </si>
  <si>
    <t>rosseta.TPKA.main(String[])</t>
  </si>
  <si>
    <t>f(double)</t>
  </si>
  <si>
    <t>rosseta.TPKA.f(double)</t>
  </si>
  <si>
    <t>chol(double[][])</t>
  </si>
  <si>
    <t>rosseta.Cholesky.chol(double[][])</t>
  </si>
  <si>
    <t>rosseta.Cholesky.main(String[])</t>
  </si>
  <si>
    <t>rosseta.AksTest.main(String[])</t>
  </si>
  <si>
    <t>coeff(int)</t>
  </si>
  <si>
    <t>rosseta.AksTest.coeff(int)</t>
  </si>
  <si>
    <t>rosseta.AksTest.isPrime(int)</t>
  </si>
  <si>
    <t>show(int)</t>
  </si>
  <si>
    <t>rosseta.AksTest.show(int)</t>
  </si>
  <si>
    <t>mode(List)</t>
  </si>
  <si>
    <t>rosseta.Mode.mode(List)</t>
  </si>
  <si>
    <t>rosseta.Mode.main(String[])</t>
  </si>
  <si>
    <t>nextFWord()</t>
  </si>
  <si>
    <t>rosseta.FWord.nextFWord()</t>
  </si>
  <si>
    <t>entropy(String)</t>
  </si>
  <si>
    <t>rosseta.FWord.entropy(String)</t>
  </si>
  <si>
    <t>rosseta.FWord.main(String[])</t>
  </si>
  <si>
    <t>Q(int)</t>
  </si>
  <si>
    <t>rosseta.HofQ.Q(int)</t>
  </si>
  <si>
    <t>rosseta.HofQ.main(String[])</t>
  </si>
  <si>
    <t>FibonacciWordFractal(int)</t>
  </si>
  <si>
    <t>rosseta.FibonacciWordFractal .FibonacciWordFractal(int)</t>
  </si>
  <si>
    <t>wordFractal(int)</t>
  </si>
  <si>
    <t>rosseta.FibonacciWordFractal.wordFractal (int)</t>
  </si>
  <si>
    <t>drawWordFractal(Graphics2D,int,int,int ,int)</t>
  </si>
  <si>
    <t>rosseta.FibonacciWordFractal .drawWordFractal(Graphics2D,int,int,int ,int)</t>
  </si>
  <si>
    <t>paintComponent(Graphics)</t>
  </si>
  <si>
    <t>rosseta.FibonacciWordFractal .paintComponent(Graphics)</t>
  </si>
  <si>
    <t>rosseta.FibonacciWordFractal.main (String[])</t>
  </si>
  <si>
    <t>rosseta.PermutationSort.main(String[])</t>
  </si>
  <si>
    <t>pSort(int[])</t>
  </si>
  <si>
    <t>rosseta.PermutationSort.pSort(int[])</t>
  </si>
  <si>
    <t>permute(int[],int,List)</t>
  </si>
  <si>
    <t>rosseta.PermutationSort.permute(int[] ,int,List)</t>
  </si>
  <si>
    <t>isSorted(int[])</t>
  </si>
  <si>
    <t>rosseta.PermutationSort.isSorted(int[])</t>
  </si>
  <si>
    <t>rosseta.PermutationSort.swap(int[],int ,int)</t>
  </si>
  <si>
    <t>chineseRemainder(int[],int[])</t>
  </si>
  <si>
    <t>rosseta.ChineseRemainderTheorem .chineseRemainder(int[],int[])</t>
  </si>
  <si>
    <t>mulInv(int,int)</t>
  </si>
  <si>
    <t>rosseta.ChineseRemainderTheorem.mulInv (int,int)</t>
  </si>
  <si>
    <t>rosseta.ChineseRemainderTheorem.main (String[])</t>
  </si>
  <si>
    <t>rosseta.ZhangSuen.main(String[])</t>
  </si>
  <si>
    <t>thinImage()</t>
  </si>
  <si>
    <t>rosseta.ZhangSuen.thinImage()</t>
  </si>
  <si>
    <t>numNeighbors(int,int)</t>
  </si>
  <si>
    <t>rosseta.ZhangSuen.numNeighbors(int,int)</t>
  </si>
  <si>
    <t>numTransitions(int,int)</t>
  </si>
  <si>
    <t>rosseta.ZhangSuen.numTransitions(int,int )</t>
  </si>
  <si>
    <t>atLeastOneIsWhite(int,int,int)</t>
  </si>
  <si>
    <t>rosseta.ZhangSuen.atLeastOneIsWhite(int ,int,int)</t>
  </si>
  <si>
    <t>printResult()</t>
  </si>
  <si>
    <t>rosseta.ZhangSuen.printResult()</t>
  </si>
  <si>
    <t>runge(BiFunction,double[],double[] ,double)</t>
  </si>
  <si>
    <t>rosseta.RungeKutta.runge(BiFunction ,double[],double[],double)</t>
  </si>
  <si>
    <t>calc_err(double,double)</t>
  </si>
  <si>
    <t>rosseta.RungeKutta.calc_err(double ,double)</t>
  </si>
  <si>
    <t>rosseta.RungeKutta.main(String[])</t>
  </si>
  <si>
    <t>partition(Comparable[],int,int,int)</t>
  </si>
  <si>
    <t>rosseta.QuickSelect.partition (Comparable[],int,int,int)</t>
  </si>
  <si>
    <t>select(Comparable[],int)</t>
  </si>
  <si>
    <t>rosseta.QuickSelect.select(Comparable[] ,int)</t>
  </si>
  <si>
    <t>swap(Object[],int,int)</t>
  </si>
  <si>
    <t>rosseta.QuickSelect.swap(Object[],int ,int)</t>
  </si>
  <si>
    <t>rosseta.QuickSelect.main(String[])</t>
  </si>
  <si>
    <t>Sum:</t>
  </si>
  <si>
    <t>8 564</t>
  </si>
  <si>
    <t>2 288</t>
  </si>
  <si>
    <t>1 471</t>
  </si>
  <si>
    <t>1 650</t>
  </si>
  <si>
    <t>3 759</t>
  </si>
  <si>
    <t>8 392</t>
  </si>
  <si>
    <t>3 697</t>
  </si>
  <si>
    <t>Average:</t>
  </si>
  <si>
    <t>Minimum:</t>
  </si>
  <si>
    <t>Maximum:</t>
  </si>
  <si>
    <t>Standard deviation:</t>
  </si>
  <si>
    <t>Variance:</t>
  </si>
  <si>
    <t>2 742</t>
  </si>
  <si>
    <t>9 995</t>
  </si>
  <si>
    <r>
      <t xml:space="preserve">HDIFF </t>
    </r>
    <r>
      <rPr>
        <sz val="10"/>
        <color rgb="FFFFFFFF"/>
        <rFont val="Trebuchet MS"/>
        <family val="2"/>
        <charset val="238"/>
      </rPr>
      <t>(manual)</t>
    </r>
  </si>
  <si>
    <t>HLEV (manual)</t>
  </si>
  <si>
    <t>116 methods</t>
  </si>
  <si>
    <r>
      <t>n1</t>
    </r>
    <r>
      <rPr>
        <sz val="8"/>
        <color theme="1"/>
        <rFont val="Courier"/>
      </rPr>
      <t>: No. of Unique Operators</t>
    </r>
  </si>
  <si>
    <r>
      <t>n2</t>
    </r>
    <r>
      <rPr>
        <sz val="8"/>
        <color theme="1"/>
        <rFont val="Courier"/>
      </rPr>
      <t>: No. of Unique Operands</t>
    </r>
  </si>
  <si>
    <r>
      <t>N1</t>
    </r>
    <r>
      <rPr>
        <sz val="8"/>
        <color theme="1"/>
        <rFont val="Courier"/>
      </rPr>
      <t>: No. of Total Operators</t>
    </r>
  </si>
  <si>
    <r>
      <t>N2</t>
    </r>
    <r>
      <rPr>
        <sz val="8"/>
        <color theme="1"/>
        <rFont val="Courier"/>
      </rPr>
      <t>: No. of Total Operands</t>
    </r>
  </si>
  <si>
    <r>
      <t>Length</t>
    </r>
    <r>
      <rPr>
        <sz val="8"/>
        <color rgb="FF333333"/>
        <rFont val="Courier"/>
      </rPr>
      <t>: N = N1+N2</t>
    </r>
  </si>
  <si>
    <r>
      <t>Vocabulary</t>
    </r>
    <r>
      <rPr>
        <sz val="8"/>
        <color rgb="FF333333"/>
        <rFont val="Courier"/>
      </rPr>
      <t>: n = n1+n2</t>
    </r>
  </si>
  <si>
    <r>
      <t>Volume</t>
    </r>
    <r>
      <rPr>
        <sz val="8"/>
        <color rgb="FF333333"/>
        <rFont val="Courier"/>
      </rPr>
      <t>: V = N*log</t>
    </r>
    <r>
      <rPr>
        <vertAlign val="subscript"/>
        <sz val="8"/>
        <color rgb="FF333333"/>
        <rFont val="Courier"/>
      </rPr>
      <t>2</t>
    </r>
    <r>
      <rPr>
        <sz val="8"/>
        <color rgb="FF333333"/>
        <rFont val="Courier"/>
      </rPr>
      <t>n</t>
    </r>
  </si>
  <si>
    <r>
      <t>Level</t>
    </r>
    <r>
      <rPr>
        <sz val="8"/>
        <color rgb="FF333333"/>
        <rFont val="Courier"/>
      </rPr>
      <t xml:space="preserve">: </t>
    </r>
    <r>
      <rPr>
        <sz val="8"/>
        <color rgb="FF273239"/>
        <rFont val="Courier"/>
      </rPr>
      <t>L = n1/n2</t>
    </r>
  </si>
  <si>
    <r>
      <t>Difficulty</t>
    </r>
    <r>
      <rPr>
        <sz val="8"/>
        <color rgb="FF333333"/>
        <rFont val="Courier"/>
      </rPr>
      <t>: D = (n1/2)*(N2/n2)</t>
    </r>
  </si>
  <si>
    <r>
      <t>Effort</t>
    </r>
    <r>
      <rPr>
        <sz val="8"/>
        <color rgb="FF333333"/>
        <rFont val="Courier"/>
      </rPr>
      <t>: E = D*V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</si>
</sst>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  <font>
      <sz val="10"/>
      <color rgb="FFFFFFFF"/>
      <name val="Trebuchet MS"/>
      <family val="2"/>
      <charset val="238"/>
    </font>
    <font>
      <b/>
      <sz val="8"/>
      <color theme="1"/>
      <name val="Courier"/>
    </font>
    <font>
      <sz val="8"/>
      <color theme="1"/>
      <name val="Courier"/>
    </font>
    <font>
      <b/>
      <sz val="8"/>
      <color rgb="FF333333"/>
      <name val="Courier"/>
    </font>
    <font>
      <sz val="8"/>
      <color rgb="FF333333"/>
      <name val="Courier"/>
    </font>
    <font>
      <vertAlign val="subscript"/>
      <sz val="8"/>
      <color rgb="FF333333"/>
      <name val="Courier"/>
    </font>
    <font>
      <sz val="8"/>
      <color rgb="FF273239"/>
      <name val="Courie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23" fillId="33" borderId="0" xfId="0" applyFont="1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  <xf numFmtId="0" fontId="28" fillId="0" borderId="0" xfId="0" applyFont="1" applyAlignment="1">
      <alignment vertical="center"/>
    </xf>
    <xf numFmtId="0" fontId="3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topLeftCell="D127" zoomScale="70" zoomScaleNormal="70" workbookViewId="0">
      <selection activeCell="L149" sqref="L149"/>
    </sheetView>
  </sheetViews>
  <sheetFormatPr defaultRowHeight="14.4"/>
  <cols>
    <col min="1" max="1" width="35.5546875" style="1" bestFit="1" customWidth="1"/>
    <col min="2" max="2" width="25.88671875" style="1" bestFit="1" customWidth="1"/>
    <col min="3" max="3" width="19.33203125" style="1" bestFit="1" customWidth="1"/>
    <col min="4" max="4" width="18.21875" style="1" bestFit="1" customWidth="1"/>
    <col min="5" max="5" width="11.6640625" style="1" bestFit="1" customWidth="1"/>
    <col min="6" max="6" width="18.6640625" style="1" bestFit="1" customWidth="1"/>
    <col min="7" max="7" width="12.109375" style="1" bestFit="1" customWidth="1"/>
    <col min="8" max="8" width="14.6640625" style="1" bestFit="1" customWidth="1"/>
    <col min="9" max="9" width="14.77734375" style="1" bestFit="1" customWidth="1"/>
    <col min="10" max="10" width="15.44140625" style="1" bestFit="1" customWidth="1"/>
    <col min="11" max="11" width="15.88671875" style="1" customWidth="1"/>
    <col min="12" max="12" width="14" style="1" customWidth="1"/>
    <col min="13" max="13" width="13.33203125" style="1" bestFit="1" customWidth="1"/>
    <col min="14" max="14" width="14.44140625" style="1" customWidth="1"/>
    <col min="15" max="15" width="18.21875" style="1" bestFit="1" customWidth="1"/>
    <col min="16" max="16" width="17.5546875" style="1" bestFit="1" customWidth="1"/>
    <col min="17" max="17" width="35.5546875" style="1" bestFit="1" customWidth="1"/>
    <col min="18" max="16384" width="8.88671875" style="1"/>
  </cols>
  <sheetData>
    <row r="1" spans="1:8">
      <c r="A1" s="1" t="s">
        <v>0</v>
      </c>
    </row>
    <row r="3" spans="1:8">
      <c r="A3" s="2" t="s">
        <v>1</v>
      </c>
    </row>
    <row r="4" spans="1:8">
      <c r="A4" s="3" t="s">
        <v>2</v>
      </c>
    </row>
    <row r="5" spans="1:8">
      <c r="A5" s="3" t="s">
        <v>3</v>
      </c>
    </row>
    <row r="6" spans="1:8">
      <c r="A6" s="4" t="s">
        <v>4</v>
      </c>
    </row>
    <row r="7" spans="1:8">
      <c r="A7" s="4" t="s">
        <v>5</v>
      </c>
    </row>
    <row r="8" spans="1:8">
      <c r="A8" s="4" t="s">
        <v>6</v>
      </c>
    </row>
    <row r="9" spans="1:8">
      <c r="A9" s="4" t="s">
        <v>7</v>
      </c>
      <c r="H9" s="13" t="s">
        <v>246</v>
      </c>
    </row>
    <row r="10" spans="1:8">
      <c r="A10" s="4" t="s">
        <v>8</v>
      </c>
      <c r="H10" s="13" t="s">
        <v>247</v>
      </c>
    </row>
    <row r="11" spans="1:8">
      <c r="A11" s="4" t="s">
        <v>9</v>
      </c>
      <c r="H11" s="13" t="s">
        <v>248</v>
      </c>
    </row>
    <row r="12" spans="1:8">
      <c r="A12" s="4" t="s">
        <v>10</v>
      </c>
      <c r="H12" s="13" t="s">
        <v>249</v>
      </c>
    </row>
    <row r="13" spans="1:8">
      <c r="A13" s="4" t="s">
        <v>11</v>
      </c>
      <c r="H13" s="14" t="s">
        <v>250</v>
      </c>
    </row>
    <row r="14" spans="1:8">
      <c r="A14" s="4" t="s">
        <v>12</v>
      </c>
      <c r="H14" s="14" t="s">
        <v>251</v>
      </c>
    </row>
    <row r="15" spans="1:8">
      <c r="A15" s="4" t="s">
        <v>13</v>
      </c>
      <c r="H15" s="14" t="s">
        <v>252</v>
      </c>
    </row>
    <row r="16" spans="1:8">
      <c r="A16" s="4" t="s">
        <v>14</v>
      </c>
      <c r="H16" s="14" t="s">
        <v>253</v>
      </c>
    </row>
    <row r="17" spans="1:17">
      <c r="A17" s="4" t="s">
        <v>15</v>
      </c>
      <c r="H17" s="14" t="s">
        <v>254</v>
      </c>
    </row>
    <row r="18" spans="1:17">
      <c r="A18" s="4" t="s">
        <v>16</v>
      </c>
      <c r="H18" s="14" t="s">
        <v>255</v>
      </c>
    </row>
    <row r="19" spans="1:17">
      <c r="A19" s="4" t="s">
        <v>17</v>
      </c>
    </row>
    <row r="21" spans="1:17" ht="16.2" customHeight="1">
      <c r="A21" s="5" t="s">
        <v>245</v>
      </c>
      <c r="B21" s="5" t="s">
        <v>18</v>
      </c>
      <c r="C21" s="5" t="s">
        <v>19</v>
      </c>
      <c r="D21" s="5" t="s">
        <v>20</v>
      </c>
      <c r="E21" s="5" t="s">
        <v>21</v>
      </c>
      <c r="F21" s="5" t="s">
        <v>22</v>
      </c>
      <c r="G21" s="5" t="s">
        <v>23</v>
      </c>
      <c r="H21" s="5" t="s">
        <v>24</v>
      </c>
      <c r="I21" s="5" t="s">
        <v>25</v>
      </c>
      <c r="J21" s="5" t="s">
        <v>26</v>
      </c>
      <c r="K21" s="5" t="s">
        <v>27</v>
      </c>
      <c r="L21" s="5" t="s">
        <v>243</v>
      </c>
      <c r="M21" s="5" t="s">
        <v>28</v>
      </c>
      <c r="N21" s="5" t="s">
        <v>244</v>
      </c>
      <c r="O21" s="5" t="s">
        <v>29</v>
      </c>
      <c r="P21" s="5" t="s">
        <v>30</v>
      </c>
      <c r="Q21" s="5" t="s">
        <v>31</v>
      </c>
    </row>
    <row r="22" spans="1:17" ht="28.8">
      <c r="A22" s="8" t="s">
        <v>32</v>
      </c>
      <c r="B22" s="9">
        <v>4</v>
      </c>
      <c r="C22" s="9">
        <v>59</v>
      </c>
      <c r="D22" s="9">
        <v>32</v>
      </c>
      <c r="E22" s="9">
        <v>15</v>
      </c>
      <c r="F22" s="9">
        <v>23</v>
      </c>
      <c r="G22" s="9">
        <v>9</v>
      </c>
      <c r="H22" s="9">
        <v>24</v>
      </c>
      <c r="I22" s="9">
        <v>55</v>
      </c>
      <c r="J22" s="9">
        <v>138.75</v>
      </c>
      <c r="K22" s="9">
        <v>0</v>
      </c>
      <c r="L22" s="7">
        <f t="shared" ref="L22:L85" si="0">(F22/2)*(E22/D22)</f>
        <v>5.390625</v>
      </c>
      <c r="M22" s="9">
        <v>0</v>
      </c>
      <c r="N22" s="7">
        <f t="shared" ref="N22:N85" si="1">F22/D22</f>
        <v>0.71875</v>
      </c>
      <c r="O22" s="9">
        <v>0</v>
      </c>
      <c r="P22" s="9">
        <v>0</v>
      </c>
      <c r="Q22" s="8" t="s">
        <v>33</v>
      </c>
    </row>
    <row r="23" spans="1:17">
      <c r="A23" s="6" t="s">
        <v>32</v>
      </c>
      <c r="B23" s="7">
        <v>1</v>
      </c>
      <c r="C23" s="7">
        <v>78</v>
      </c>
      <c r="D23" s="7">
        <v>7</v>
      </c>
      <c r="E23" s="7">
        <v>11</v>
      </c>
      <c r="F23" s="7">
        <v>6</v>
      </c>
      <c r="G23" s="7">
        <v>2</v>
      </c>
      <c r="H23" s="7">
        <v>13</v>
      </c>
      <c r="I23" s="7">
        <v>13</v>
      </c>
      <c r="J23" s="7">
        <v>48.11</v>
      </c>
      <c r="K23" s="7">
        <v>3</v>
      </c>
      <c r="L23" s="7">
        <f t="shared" si="0"/>
        <v>4.7142857142857144</v>
      </c>
      <c r="M23" s="7">
        <v>0.33</v>
      </c>
      <c r="N23" s="7">
        <f t="shared" si="1"/>
        <v>0.8571428571428571</v>
      </c>
      <c r="O23" s="7">
        <v>144.32</v>
      </c>
      <c r="P23" s="7">
        <v>8.02</v>
      </c>
      <c r="Q23" s="6" t="s">
        <v>34</v>
      </c>
    </row>
    <row r="24" spans="1:17">
      <c r="A24" s="8" t="s">
        <v>35</v>
      </c>
      <c r="B24" s="9">
        <v>1</v>
      </c>
      <c r="C24" s="9">
        <v>91</v>
      </c>
      <c r="D24" s="9">
        <v>5</v>
      </c>
      <c r="E24" s="9">
        <v>4</v>
      </c>
      <c r="F24" s="9">
        <v>2</v>
      </c>
      <c r="G24" s="9">
        <v>2</v>
      </c>
      <c r="H24" s="9">
        <v>6</v>
      </c>
      <c r="I24" s="9">
        <v>7</v>
      </c>
      <c r="J24" s="9">
        <v>16.84</v>
      </c>
      <c r="K24" s="9">
        <v>0</v>
      </c>
      <c r="L24" s="7">
        <f t="shared" si="0"/>
        <v>0.8</v>
      </c>
      <c r="M24" s="9">
        <v>0</v>
      </c>
      <c r="N24" s="7">
        <f t="shared" si="1"/>
        <v>0.4</v>
      </c>
      <c r="O24" s="9">
        <v>0</v>
      </c>
      <c r="P24" s="9">
        <v>0</v>
      </c>
      <c r="Q24" s="8" t="s">
        <v>36</v>
      </c>
    </row>
    <row r="25" spans="1:17">
      <c r="A25" s="6" t="s">
        <v>37</v>
      </c>
      <c r="B25" s="7">
        <v>3</v>
      </c>
      <c r="C25" s="7">
        <v>65</v>
      </c>
      <c r="D25" s="7">
        <v>39</v>
      </c>
      <c r="E25" s="7">
        <v>8</v>
      </c>
      <c r="F25" s="7">
        <v>16</v>
      </c>
      <c r="G25" s="7">
        <v>8</v>
      </c>
      <c r="H25" s="7">
        <v>16</v>
      </c>
      <c r="I25" s="7">
        <v>55</v>
      </c>
      <c r="J25" s="7">
        <v>92.5</v>
      </c>
      <c r="K25" s="7">
        <v>0</v>
      </c>
      <c r="L25" s="7">
        <f t="shared" si="0"/>
        <v>1.641025641025641</v>
      </c>
      <c r="M25" s="7">
        <v>0</v>
      </c>
      <c r="N25" s="7">
        <f t="shared" si="1"/>
        <v>0.41025641025641024</v>
      </c>
      <c r="O25" s="7">
        <v>0</v>
      </c>
      <c r="P25" s="7">
        <v>0</v>
      </c>
      <c r="Q25" s="6" t="s">
        <v>38</v>
      </c>
    </row>
    <row r="26" spans="1:17" ht="28.8">
      <c r="A26" s="8" t="s">
        <v>39</v>
      </c>
      <c r="B26" s="9">
        <v>1</v>
      </c>
      <c r="C26" s="9">
        <v>67</v>
      </c>
      <c r="D26" s="9">
        <v>29</v>
      </c>
      <c r="E26" s="9">
        <v>12</v>
      </c>
      <c r="F26" s="9">
        <v>22</v>
      </c>
      <c r="G26" s="9">
        <v>6</v>
      </c>
      <c r="H26" s="9">
        <v>18</v>
      </c>
      <c r="I26" s="9">
        <v>51</v>
      </c>
      <c r="J26" s="9">
        <v>102.1</v>
      </c>
      <c r="K26" s="9">
        <v>0</v>
      </c>
      <c r="L26" s="7">
        <f t="shared" si="0"/>
        <v>4.5517241379310347</v>
      </c>
      <c r="M26" s="9">
        <v>0</v>
      </c>
      <c r="N26" s="7">
        <f t="shared" si="1"/>
        <v>0.75862068965517238</v>
      </c>
      <c r="O26" s="9">
        <v>0</v>
      </c>
      <c r="P26" s="9">
        <v>0</v>
      </c>
      <c r="Q26" s="8" t="s">
        <v>40</v>
      </c>
    </row>
    <row r="27" spans="1:17">
      <c r="A27" s="6" t="s">
        <v>32</v>
      </c>
      <c r="B27" s="7">
        <v>1</v>
      </c>
      <c r="C27" s="7">
        <v>91</v>
      </c>
      <c r="D27" s="7">
        <v>2</v>
      </c>
      <c r="E27" s="7">
        <v>6</v>
      </c>
      <c r="F27" s="7">
        <v>4</v>
      </c>
      <c r="G27" s="7">
        <v>2</v>
      </c>
      <c r="H27" s="7">
        <v>8</v>
      </c>
      <c r="I27" s="7">
        <v>6</v>
      </c>
      <c r="J27" s="7">
        <v>20.68</v>
      </c>
      <c r="K27" s="7">
        <v>6</v>
      </c>
      <c r="L27" s="7">
        <f t="shared" si="0"/>
        <v>6</v>
      </c>
      <c r="M27" s="7">
        <v>0.17</v>
      </c>
      <c r="N27" s="7">
        <f t="shared" si="1"/>
        <v>2</v>
      </c>
      <c r="O27" s="7">
        <v>124.08</v>
      </c>
      <c r="P27" s="7">
        <v>6.89</v>
      </c>
      <c r="Q27" s="6" t="s">
        <v>41</v>
      </c>
    </row>
    <row r="28" spans="1:17">
      <c r="A28" s="8" t="s">
        <v>32</v>
      </c>
      <c r="B28" s="9">
        <v>3</v>
      </c>
      <c r="C28" s="9">
        <v>71</v>
      </c>
      <c r="D28" s="9">
        <v>7</v>
      </c>
      <c r="E28" s="9">
        <v>8</v>
      </c>
      <c r="F28" s="9">
        <v>10</v>
      </c>
      <c r="G28" s="9">
        <v>5</v>
      </c>
      <c r="H28" s="9">
        <v>13</v>
      </c>
      <c r="I28" s="9">
        <v>17</v>
      </c>
      <c r="J28" s="9">
        <v>53.14</v>
      </c>
      <c r="K28" s="9">
        <v>5</v>
      </c>
      <c r="L28" s="7">
        <f t="shared" si="0"/>
        <v>5.7142857142857135</v>
      </c>
      <c r="M28" s="9">
        <v>0.2</v>
      </c>
      <c r="N28" s="7">
        <f t="shared" si="1"/>
        <v>1.4285714285714286</v>
      </c>
      <c r="O28" s="9">
        <v>265.69</v>
      </c>
      <c r="P28" s="9">
        <v>14.76</v>
      </c>
      <c r="Q28" s="8" t="s">
        <v>42</v>
      </c>
    </row>
    <row r="29" spans="1:17" ht="28.8">
      <c r="A29" s="6" t="s">
        <v>43</v>
      </c>
      <c r="B29" s="7">
        <v>8</v>
      </c>
      <c r="C29" s="7">
        <v>55</v>
      </c>
      <c r="D29" s="7">
        <v>37</v>
      </c>
      <c r="E29" s="7">
        <v>12</v>
      </c>
      <c r="F29" s="7">
        <v>33</v>
      </c>
      <c r="G29" s="7">
        <v>14</v>
      </c>
      <c r="H29" s="7">
        <v>26</v>
      </c>
      <c r="I29" s="7">
        <v>70</v>
      </c>
      <c r="J29" s="7">
        <v>159.36000000000001</v>
      </c>
      <c r="K29" s="7">
        <v>0</v>
      </c>
      <c r="L29" s="7">
        <f t="shared" si="0"/>
        <v>5.3513513513513518</v>
      </c>
      <c r="M29" s="7">
        <v>0</v>
      </c>
      <c r="N29" s="7">
        <f t="shared" si="1"/>
        <v>0.89189189189189189</v>
      </c>
      <c r="O29" s="7">
        <v>0</v>
      </c>
      <c r="P29" s="7">
        <v>0</v>
      </c>
      <c r="Q29" s="6" t="s">
        <v>44</v>
      </c>
    </row>
    <row r="30" spans="1:17">
      <c r="A30" s="8" t="s">
        <v>45</v>
      </c>
      <c r="B30" s="9">
        <v>1</v>
      </c>
      <c r="C30" s="9">
        <v>93</v>
      </c>
      <c r="D30" s="9">
        <v>4</v>
      </c>
      <c r="E30" s="9">
        <v>2</v>
      </c>
      <c r="F30" s="9">
        <v>3</v>
      </c>
      <c r="G30" s="9">
        <v>2</v>
      </c>
      <c r="H30" s="9">
        <v>4</v>
      </c>
      <c r="I30" s="9">
        <v>7</v>
      </c>
      <c r="J30" s="9">
        <v>11.23</v>
      </c>
      <c r="K30" s="9">
        <v>0</v>
      </c>
      <c r="L30" s="7">
        <f t="shared" si="0"/>
        <v>0.75</v>
      </c>
      <c r="M30" s="9">
        <v>0</v>
      </c>
      <c r="N30" s="7">
        <f t="shared" si="1"/>
        <v>0.75</v>
      </c>
      <c r="O30" s="9">
        <v>0</v>
      </c>
      <c r="P30" s="9">
        <v>0</v>
      </c>
      <c r="Q30" s="8" t="s">
        <v>46</v>
      </c>
    </row>
    <row r="31" spans="1:17">
      <c r="A31" s="6" t="s">
        <v>32</v>
      </c>
      <c r="B31" s="7">
        <v>3</v>
      </c>
      <c r="C31" s="7">
        <v>70</v>
      </c>
      <c r="D31" s="7">
        <v>15</v>
      </c>
      <c r="E31" s="7">
        <v>8</v>
      </c>
      <c r="F31" s="7">
        <v>14</v>
      </c>
      <c r="G31" s="7">
        <v>6</v>
      </c>
      <c r="H31" s="7">
        <v>14</v>
      </c>
      <c r="I31" s="7">
        <v>29</v>
      </c>
      <c r="J31" s="7">
        <v>68.010000000000005</v>
      </c>
      <c r="K31" s="7">
        <v>0</v>
      </c>
      <c r="L31" s="7">
        <f t="shared" si="0"/>
        <v>3.7333333333333334</v>
      </c>
      <c r="M31" s="7">
        <v>0</v>
      </c>
      <c r="N31" s="7">
        <f t="shared" si="1"/>
        <v>0.93333333333333335</v>
      </c>
      <c r="O31" s="7">
        <v>0</v>
      </c>
      <c r="P31" s="7">
        <v>0</v>
      </c>
      <c r="Q31" s="6" t="s">
        <v>47</v>
      </c>
    </row>
    <row r="32" spans="1:17">
      <c r="A32" s="8" t="s">
        <v>32</v>
      </c>
      <c r="B32" s="9">
        <v>3</v>
      </c>
      <c r="C32" s="9">
        <v>66</v>
      </c>
      <c r="D32" s="9">
        <v>11</v>
      </c>
      <c r="E32" s="9">
        <v>15</v>
      </c>
      <c r="F32" s="9">
        <v>15</v>
      </c>
      <c r="G32" s="9">
        <v>5</v>
      </c>
      <c r="H32" s="9">
        <v>20</v>
      </c>
      <c r="I32" s="9">
        <v>26</v>
      </c>
      <c r="J32" s="9">
        <v>94.01</v>
      </c>
      <c r="K32" s="9">
        <v>7</v>
      </c>
      <c r="L32" s="7">
        <f t="shared" si="0"/>
        <v>10.227272727272727</v>
      </c>
      <c r="M32" s="9">
        <v>0.14000000000000001</v>
      </c>
      <c r="N32" s="7">
        <f t="shared" si="1"/>
        <v>1.3636363636363635</v>
      </c>
      <c r="O32" s="9">
        <v>658.06</v>
      </c>
      <c r="P32" s="9">
        <v>36.56</v>
      </c>
      <c r="Q32" s="8" t="s">
        <v>48</v>
      </c>
    </row>
    <row r="33" spans="1:17" ht="28.8">
      <c r="A33" s="6" t="s">
        <v>49</v>
      </c>
      <c r="B33" s="7">
        <v>10</v>
      </c>
      <c r="C33" s="7">
        <v>51</v>
      </c>
      <c r="D33" s="7">
        <v>66</v>
      </c>
      <c r="E33" s="7">
        <v>15</v>
      </c>
      <c r="F33" s="7">
        <v>37</v>
      </c>
      <c r="G33" s="7">
        <v>14</v>
      </c>
      <c r="H33" s="7">
        <v>29</v>
      </c>
      <c r="I33" s="7">
        <v>103</v>
      </c>
      <c r="J33" s="7">
        <v>193.91</v>
      </c>
      <c r="K33" s="7">
        <v>0</v>
      </c>
      <c r="L33" s="7">
        <f t="shared" si="0"/>
        <v>4.2045454545454541</v>
      </c>
      <c r="M33" s="7">
        <v>0</v>
      </c>
      <c r="N33" s="7">
        <f t="shared" si="1"/>
        <v>0.56060606060606055</v>
      </c>
      <c r="O33" s="7">
        <v>0</v>
      </c>
      <c r="P33" s="7">
        <v>0</v>
      </c>
      <c r="Q33" s="6" t="s">
        <v>50</v>
      </c>
    </row>
    <row r="34" spans="1:17">
      <c r="A34" s="8" t="s">
        <v>51</v>
      </c>
      <c r="B34" s="9">
        <v>2</v>
      </c>
      <c r="C34" s="9">
        <v>76</v>
      </c>
      <c r="D34" s="9">
        <v>10</v>
      </c>
      <c r="E34" s="9">
        <v>6</v>
      </c>
      <c r="F34" s="9">
        <v>4</v>
      </c>
      <c r="G34" s="9">
        <v>4</v>
      </c>
      <c r="H34" s="9">
        <v>10</v>
      </c>
      <c r="I34" s="9">
        <v>14</v>
      </c>
      <c r="J34" s="9">
        <v>38.07</v>
      </c>
      <c r="K34" s="9">
        <v>0</v>
      </c>
      <c r="L34" s="7">
        <f t="shared" si="0"/>
        <v>1.2</v>
      </c>
      <c r="M34" s="9">
        <v>0</v>
      </c>
      <c r="N34" s="7">
        <f t="shared" si="1"/>
        <v>0.4</v>
      </c>
      <c r="O34" s="9">
        <v>0</v>
      </c>
      <c r="P34" s="9">
        <v>0</v>
      </c>
      <c r="Q34" s="8" t="s">
        <v>52</v>
      </c>
    </row>
    <row r="35" spans="1:17">
      <c r="A35" s="6" t="s">
        <v>53</v>
      </c>
      <c r="B35" s="7">
        <v>4</v>
      </c>
      <c r="C35" s="7">
        <v>76</v>
      </c>
      <c r="D35" s="7">
        <v>15</v>
      </c>
      <c r="E35" s="7">
        <v>5</v>
      </c>
      <c r="F35" s="7">
        <v>13</v>
      </c>
      <c r="G35" s="7">
        <v>9</v>
      </c>
      <c r="H35" s="7">
        <v>14</v>
      </c>
      <c r="I35" s="7">
        <v>28</v>
      </c>
      <c r="J35" s="7">
        <v>67.3</v>
      </c>
      <c r="K35" s="7">
        <v>0</v>
      </c>
      <c r="L35" s="7">
        <f t="shared" si="0"/>
        <v>2.1666666666666665</v>
      </c>
      <c r="M35" s="7">
        <v>0</v>
      </c>
      <c r="N35" s="7">
        <f t="shared" si="1"/>
        <v>0.8666666666666667</v>
      </c>
      <c r="O35" s="7">
        <v>0</v>
      </c>
      <c r="P35" s="7">
        <v>0</v>
      </c>
      <c r="Q35" s="6" t="s">
        <v>54</v>
      </c>
    </row>
    <row r="36" spans="1:17" ht="28.8">
      <c r="A36" s="8" t="s">
        <v>55</v>
      </c>
      <c r="B36" s="9">
        <v>1</v>
      </c>
      <c r="C36" s="9">
        <v>80</v>
      </c>
      <c r="D36" s="9">
        <v>14</v>
      </c>
      <c r="E36" s="9">
        <v>5</v>
      </c>
      <c r="F36" s="9">
        <v>2</v>
      </c>
      <c r="G36" s="9">
        <v>1</v>
      </c>
      <c r="H36" s="9">
        <v>6</v>
      </c>
      <c r="I36" s="9">
        <v>16</v>
      </c>
      <c r="J36" s="9">
        <v>24</v>
      </c>
      <c r="K36" s="9">
        <v>0</v>
      </c>
      <c r="L36" s="7">
        <f t="shared" si="0"/>
        <v>0.35714285714285715</v>
      </c>
      <c r="M36" s="9">
        <v>0</v>
      </c>
      <c r="N36" s="7">
        <f t="shared" si="1"/>
        <v>0.14285714285714285</v>
      </c>
      <c r="O36" s="9">
        <v>0</v>
      </c>
      <c r="P36" s="9">
        <v>0</v>
      </c>
      <c r="Q36" s="8" t="s">
        <v>56</v>
      </c>
    </row>
    <row r="37" spans="1:17">
      <c r="A37" s="6" t="s">
        <v>57</v>
      </c>
      <c r="B37" s="7">
        <v>3</v>
      </c>
      <c r="C37" s="7">
        <v>71</v>
      </c>
      <c r="D37" s="7">
        <v>14</v>
      </c>
      <c r="E37" s="7">
        <v>6</v>
      </c>
      <c r="F37" s="7">
        <v>6</v>
      </c>
      <c r="G37" s="7">
        <v>5</v>
      </c>
      <c r="H37" s="7">
        <v>11</v>
      </c>
      <c r="I37" s="7">
        <v>20</v>
      </c>
      <c r="J37" s="7">
        <v>47.54</v>
      </c>
      <c r="K37" s="7">
        <v>0</v>
      </c>
      <c r="L37" s="7">
        <f t="shared" si="0"/>
        <v>1.2857142857142856</v>
      </c>
      <c r="M37" s="7">
        <v>0</v>
      </c>
      <c r="N37" s="7">
        <f t="shared" si="1"/>
        <v>0.42857142857142855</v>
      </c>
      <c r="O37" s="7">
        <v>0</v>
      </c>
      <c r="P37" s="7">
        <v>0</v>
      </c>
      <c r="Q37" s="6" t="s">
        <v>58</v>
      </c>
    </row>
    <row r="38" spans="1:17">
      <c r="A38" s="8" t="s">
        <v>32</v>
      </c>
      <c r="B38" s="9">
        <v>1</v>
      </c>
      <c r="C38" s="9">
        <v>72</v>
      </c>
      <c r="D38" s="9">
        <v>8</v>
      </c>
      <c r="E38" s="9">
        <v>8</v>
      </c>
      <c r="F38" s="9">
        <v>8</v>
      </c>
      <c r="G38" s="9">
        <v>2</v>
      </c>
      <c r="H38" s="9">
        <v>10</v>
      </c>
      <c r="I38" s="9">
        <v>16</v>
      </c>
      <c r="J38" s="9">
        <v>40</v>
      </c>
      <c r="K38" s="9">
        <v>4</v>
      </c>
      <c r="L38" s="7">
        <f t="shared" si="0"/>
        <v>4</v>
      </c>
      <c r="M38" s="9">
        <v>0.25</v>
      </c>
      <c r="N38" s="7">
        <f t="shared" si="1"/>
        <v>1</v>
      </c>
      <c r="O38" s="9">
        <v>160</v>
      </c>
      <c r="P38" s="9">
        <v>8.89</v>
      </c>
      <c r="Q38" s="8" t="s">
        <v>59</v>
      </c>
    </row>
    <row r="39" spans="1:17">
      <c r="A39" s="6" t="s">
        <v>60</v>
      </c>
      <c r="B39" s="7">
        <v>2</v>
      </c>
      <c r="C39" s="7">
        <v>72</v>
      </c>
      <c r="D39" s="7">
        <v>16</v>
      </c>
      <c r="E39" s="7">
        <v>7</v>
      </c>
      <c r="F39" s="7">
        <v>10</v>
      </c>
      <c r="G39" s="7">
        <v>7</v>
      </c>
      <c r="H39" s="7">
        <v>14</v>
      </c>
      <c r="I39" s="7">
        <v>26</v>
      </c>
      <c r="J39" s="7">
        <v>65.81</v>
      </c>
      <c r="K39" s="7">
        <v>0</v>
      </c>
      <c r="L39" s="7">
        <f t="shared" si="0"/>
        <v>2.1875</v>
      </c>
      <c r="M39" s="7">
        <v>0</v>
      </c>
      <c r="N39" s="7">
        <f t="shared" si="1"/>
        <v>0.625</v>
      </c>
      <c r="O39" s="7">
        <v>0</v>
      </c>
      <c r="P39" s="7">
        <v>0</v>
      </c>
      <c r="Q39" s="6" t="s">
        <v>61</v>
      </c>
    </row>
    <row r="40" spans="1:17">
      <c r="A40" s="8" t="s">
        <v>62</v>
      </c>
      <c r="B40" s="9">
        <v>4</v>
      </c>
      <c r="C40" s="9">
        <v>70</v>
      </c>
      <c r="D40" s="9">
        <v>11</v>
      </c>
      <c r="E40" s="9">
        <v>7</v>
      </c>
      <c r="F40" s="9">
        <v>8</v>
      </c>
      <c r="G40" s="9">
        <v>6</v>
      </c>
      <c r="H40" s="9">
        <v>13</v>
      </c>
      <c r="I40" s="9">
        <v>19</v>
      </c>
      <c r="J40" s="9">
        <v>55.22</v>
      </c>
      <c r="K40" s="9">
        <v>0</v>
      </c>
      <c r="L40" s="7">
        <f t="shared" si="0"/>
        <v>2.5454545454545454</v>
      </c>
      <c r="M40" s="9">
        <v>0</v>
      </c>
      <c r="N40" s="7">
        <f t="shared" si="1"/>
        <v>0.72727272727272729</v>
      </c>
      <c r="O40" s="9">
        <v>0</v>
      </c>
      <c r="P40" s="9">
        <v>0</v>
      </c>
      <c r="Q40" s="8" t="s">
        <v>63</v>
      </c>
    </row>
    <row r="41" spans="1:17">
      <c r="A41" s="6" t="s">
        <v>64</v>
      </c>
      <c r="B41" s="7">
        <v>1</v>
      </c>
      <c r="C41" s="7">
        <v>94</v>
      </c>
      <c r="D41" s="7">
        <v>3</v>
      </c>
      <c r="E41" s="7">
        <v>2</v>
      </c>
      <c r="F41" s="7">
        <v>1</v>
      </c>
      <c r="G41" s="7">
        <v>1</v>
      </c>
      <c r="H41" s="7">
        <v>3</v>
      </c>
      <c r="I41" s="7">
        <v>4</v>
      </c>
      <c r="J41" s="7">
        <v>6</v>
      </c>
      <c r="K41" s="7">
        <v>0</v>
      </c>
      <c r="L41" s="7">
        <f t="shared" si="0"/>
        <v>0.33333333333333331</v>
      </c>
      <c r="M41" s="7">
        <v>0</v>
      </c>
      <c r="N41" s="7">
        <f t="shared" si="1"/>
        <v>0.33333333333333331</v>
      </c>
      <c r="O41" s="7">
        <v>0</v>
      </c>
      <c r="P41" s="7">
        <v>0</v>
      </c>
      <c r="Q41" s="6" t="s">
        <v>65</v>
      </c>
    </row>
    <row r="42" spans="1:17">
      <c r="A42" s="8" t="s">
        <v>32</v>
      </c>
      <c r="B42" s="9">
        <v>5</v>
      </c>
      <c r="C42" s="9">
        <v>66</v>
      </c>
      <c r="D42" s="9">
        <v>16</v>
      </c>
      <c r="E42" s="9">
        <v>10</v>
      </c>
      <c r="F42" s="9">
        <v>18</v>
      </c>
      <c r="G42" s="9">
        <v>7</v>
      </c>
      <c r="H42" s="9">
        <v>17</v>
      </c>
      <c r="I42" s="9">
        <v>34</v>
      </c>
      <c r="J42" s="9">
        <v>86.49</v>
      </c>
      <c r="K42" s="9">
        <v>0</v>
      </c>
      <c r="L42" s="7">
        <f t="shared" si="0"/>
        <v>5.625</v>
      </c>
      <c r="M42" s="9">
        <v>0</v>
      </c>
      <c r="N42" s="7">
        <f t="shared" si="1"/>
        <v>1.125</v>
      </c>
      <c r="O42" s="9">
        <v>0</v>
      </c>
      <c r="P42" s="9">
        <v>0</v>
      </c>
      <c r="Q42" s="8" t="s">
        <v>66</v>
      </c>
    </row>
    <row r="43" spans="1:17">
      <c r="A43" s="6" t="s">
        <v>51</v>
      </c>
      <c r="B43" s="7">
        <v>3</v>
      </c>
      <c r="C43" s="7">
        <v>67</v>
      </c>
      <c r="D43" s="7">
        <v>35</v>
      </c>
      <c r="E43" s="7">
        <v>14</v>
      </c>
      <c r="F43" s="7">
        <v>14</v>
      </c>
      <c r="G43" s="7">
        <v>6</v>
      </c>
      <c r="H43" s="7">
        <v>20</v>
      </c>
      <c r="I43" s="7">
        <v>49</v>
      </c>
      <c r="J43" s="7">
        <v>112.29</v>
      </c>
      <c r="K43" s="7">
        <v>0</v>
      </c>
      <c r="L43" s="7">
        <f t="shared" si="0"/>
        <v>2.8000000000000003</v>
      </c>
      <c r="M43" s="7">
        <v>0</v>
      </c>
      <c r="N43" s="7">
        <f t="shared" si="1"/>
        <v>0.4</v>
      </c>
      <c r="O43" s="7">
        <v>0</v>
      </c>
      <c r="P43" s="7">
        <v>0</v>
      </c>
      <c r="Q43" s="6" t="s">
        <v>67</v>
      </c>
    </row>
    <row r="44" spans="1:17">
      <c r="A44" s="8" t="s">
        <v>68</v>
      </c>
      <c r="B44" s="9">
        <v>2</v>
      </c>
      <c r="C44" s="9">
        <v>78</v>
      </c>
      <c r="D44" s="9">
        <v>8</v>
      </c>
      <c r="E44" s="9">
        <v>4</v>
      </c>
      <c r="F44" s="9">
        <v>12</v>
      </c>
      <c r="G44" s="9">
        <v>6</v>
      </c>
      <c r="H44" s="9">
        <v>10</v>
      </c>
      <c r="I44" s="9">
        <v>20</v>
      </c>
      <c r="J44" s="9">
        <v>43.22</v>
      </c>
      <c r="K44" s="9">
        <v>0</v>
      </c>
      <c r="L44" s="7">
        <f t="shared" si="0"/>
        <v>3</v>
      </c>
      <c r="M44" s="9">
        <v>0</v>
      </c>
      <c r="N44" s="7">
        <f t="shared" si="1"/>
        <v>1.5</v>
      </c>
      <c r="O44" s="9">
        <v>0</v>
      </c>
      <c r="P44" s="9">
        <v>0</v>
      </c>
      <c r="Q44" s="8" t="s">
        <v>69</v>
      </c>
    </row>
    <row r="45" spans="1:17">
      <c r="A45" s="6" t="s">
        <v>70</v>
      </c>
      <c r="B45" s="7">
        <v>3</v>
      </c>
      <c r="C45" s="7">
        <v>68</v>
      </c>
      <c r="D45" s="7">
        <v>19</v>
      </c>
      <c r="E45" s="7">
        <v>6</v>
      </c>
      <c r="F45" s="7">
        <v>12</v>
      </c>
      <c r="G45" s="7">
        <v>8</v>
      </c>
      <c r="H45" s="7">
        <v>14</v>
      </c>
      <c r="I45" s="7">
        <v>31</v>
      </c>
      <c r="J45" s="7">
        <v>69.36</v>
      </c>
      <c r="K45" s="7">
        <v>0</v>
      </c>
      <c r="L45" s="7">
        <f t="shared" si="0"/>
        <v>1.8947368421052631</v>
      </c>
      <c r="M45" s="7">
        <v>0</v>
      </c>
      <c r="N45" s="7">
        <f t="shared" si="1"/>
        <v>0.63157894736842102</v>
      </c>
      <c r="O45" s="7">
        <v>0</v>
      </c>
      <c r="P45" s="7">
        <v>0</v>
      </c>
      <c r="Q45" s="6" t="s">
        <v>71</v>
      </c>
    </row>
    <row r="46" spans="1:17">
      <c r="A46" s="8" t="s">
        <v>72</v>
      </c>
      <c r="B46" s="9">
        <v>2</v>
      </c>
      <c r="C46" s="9">
        <v>77</v>
      </c>
      <c r="D46" s="9">
        <v>12</v>
      </c>
      <c r="E46" s="9">
        <v>5</v>
      </c>
      <c r="F46" s="9">
        <v>14</v>
      </c>
      <c r="G46" s="9">
        <v>7</v>
      </c>
      <c r="H46" s="9">
        <v>12</v>
      </c>
      <c r="I46" s="9">
        <v>26</v>
      </c>
      <c r="J46" s="9">
        <v>56.41</v>
      </c>
      <c r="K46" s="9">
        <v>0</v>
      </c>
      <c r="L46" s="7">
        <f t="shared" si="0"/>
        <v>2.916666666666667</v>
      </c>
      <c r="M46" s="9">
        <v>0</v>
      </c>
      <c r="N46" s="7">
        <f t="shared" si="1"/>
        <v>1.1666666666666667</v>
      </c>
      <c r="O46" s="9">
        <v>0</v>
      </c>
      <c r="P46" s="9">
        <v>0</v>
      </c>
      <c r="Q46" s="8" t="s">
        <v>73</v>
      </c>
    </row>
    <row r="47" spans="1:17">
      <c r="A47" s="6" t="s">
        <v>32</v>
      </c>
      <c r="B47" s="7">
        <v>2</v>
      </c>
      <c r="C47" s="7">
        <v>76</v>
      </c>
      <c r="D47" s="7">
        <v>8</v>
      </c>
      <c r="E47" s="7">
        <v>5</v>
      </c>
      <c r="F47" s="7">
        <v>9</v>
      </c>
      <c r="G47" s="7">
        <v>4</v>
      </c>
      <c r="H47" s="7">
        <v>9</v>
      </c>
      <c r="I47" s="7">
        <v>17</v>
      </c>
      <c r="J47" s="7">
        <v>36.79</v>
      </c>
      <c r="K47" s="7">
        <v>0</v>
      </c>
      <c r="L47" s="7">
        <f t="shared" si="0"/>
        <v>2.8125</v>
      </c>
      <c r="M47" s="7">
        <v>0</v>
      </c>
      <c r="N47" s="7">
        <f t="shared" si="1"/>
        <v>1.125</v>
      </c>
      <c r="O47" s="7">
        <v>0</v>
      </c>
      <c r="P47" s="7">
        <v>0</v>
      </c>
      <c r="Q47" s="6" t="s">
        <v>74</v>
      </c>
    </row>
    <row r="48" spans="1:17" ht="28.8">
      <c r="A48" s="8" t="s">
        <v>75</v>
      </c>
      <c r="B48" s="9">
        <v>1</v>
      </c>
      <c r="C48" s="9">
        <v>85</v>
      </c>
      <c r="D48" s="9">
        <v>11</v>
      </c>
      <c r="E48" s="9">
        <v>3</v>
      </c>
      <c r="F48" s="9">
        <v>2</v>
      </c>
      <c r="G48" s="9">
        <v>1</v>
      </c>
      <c r="H48" s="9">
        <v>4</v>
      </c>
      <c r="I48" s="9">
        <v>13</v>
      </c>
      <c r="J48" s="9">
        <v>14.8</v>
      </c>
      <c r="K48" s="9">
        <v>0</v>
      </c>
      <c r="L48" s="7">
        <f t="shared" si="0"/>
        <v>0.27272727272727271</v>
      </c>
      <c r="M48" s="9">
        <v>0</v>
      </c>
      <c r="N48" s="7">
        <f t="shared" si="1"/>
        <v>0.18181818181818182</v>
      </c>
      <c r="O48" s="9">
        <v>0</v>
      </c>
      <c r="P48" s="9">
        <v>0</v>
      </c>
      <c r="Q48" s="8" t="s">
        <v>76</v>
      </c>
    </row>
    <row r="49" spans="1:17" ht="28.8">
      <c r="A49" s="6" t="s">
        <v>77</v>
      </c>
      <c r="B49" s="7">
        <v>3</v>
      </c>
      <c r="C49" s="7">
        <v>72</v>
      </c>
      <c r="D49" s="7">
        <v>14</v>
      </c>
      <c r="E49" s="7">
        <v>7</v>
      </c>
      <c r="F49" s="7">
        <v>10</v>
      </c>
      <c r="G49" s="7">
        <v>5</v>
      </c>
      <c r="H49" s="7">
        <v>12</v>
      </c>
      <c r="I49" s="7">
        <v>24</v>
      </c>
      <c r="J49" s="7">
        <v>55.02</v>
      </c>
      <c r="K49" s="7">
        <v>0</v>
      </c>
      <c r="L49" s="7">
        <f t="shared" si="0"/>
        <v>2.5</v>
      </c>
      <c r="M49" s="7">
        <v>0</v>
      </c>
      <c r="N49" s="7">
        <f t="shared" si="1"/>
        <v>0.7142857142857143</v>
      </c>
      <c r="O49" s="7">
        <v>0</v>
      </c>
      <c r="P49" s="7">
        <v>0</v>
      </c>
      <c r="Q49" s="6" t="s">
        <v>78</v>
      </c>
    </row>
    <row r="50" spans="1:17" ht="28.8">
      <c r="A50" s="8" t="s">
        <v>79</v>
      </c>
      <c r="B50" s="9">
        <v>10</v>
      </c>
      <c r="C50" s="9">
        <v>59</v>
      </c>
      <c r="D50" s="9">
        <v>23</v>
      </c>
      <c r="E50" s="9">
        <v>6</v>
      </c>
      <c r="F50" s="9">
        <v>22</v>
      </c>
      <c r="G50" s="9">
        <v>5</v>
      </c>
      <c r="H50" s="9">
        <v>11</v>
      </c>
      <c r="I50" s="9">
        <v>45</v>
      </c>
      <c r="J50" s="9">
        <v>60.41</v>
      </c>
      <c r="K50" s="9">
        <v>0</v>
      </c>
      <c r="L50" s="7">
        <f t="shared" si="0"/>
        <v>2.8695652173913042</v>
      </c>
      <c r="M50" s="9">
        <v>0</v>
      </c>
      <c r="N50" s="7">
        <f t="shared" si="1"/>
        <v>0.95652173913043481</v>
      </c>
      <c r="O50" s="9">
        <v>0</v>
      </c>
      <c r="P50" s="9">
        <v>0</v>
      </c>
      <c r="Q50" s="8" t="s">
        <v>80</v>
      </c>
    </row>
    <row r="51" spans="1:17" ht="28.8">
      <c r="A51" s="6" t="s">
        <v>81</v>
      </c>
      <c r="B51" s="7">
        <v>1</v>
      </c>
      <c r="C51" s="7">
        <v>95</v>
      </c>
      <c r="D51" s="7">
        <v>1</v>
      </c>
      <c r="E51" s="7">
        <v>4</v>
      </c>
      <c r="F51" s="7">
        <v>1</v>
      </c>
      <c r="G51" s="7">
        <v>1</v>
      </c>
      <c r="H51" s="7">
        <v>5</v>
      </c>
      <c r="I51" s="7">
        <v>2</v>
      </c>
      <c r="J51" s="7">
        <v>5</v>
      </c>
      <c r="K51" s="7">
        <v>0</v>
      </c>
      <c r="L51" s="7">
        <f t="shared" si="0"/>
        <v>2</v>
      </c>
      <c r="M51" s="7">
        <v>0</v>
      </c>
      <c r="N51" s="7">
        <f t="shared" si="1"/>
        <v>1</v>
      </c>
      <c r="O51" s="7">
        <v>0</v>
      </c>
      <c r="P51" s="7">
        <v>0</v>
      </c>
      <c r="Q51" s="6" t="s">
        <v>82</v>
      </c>
    </row>
    <row r="52" spans="1:17" ht="43.2">
      <c r="A52" s="8" t="s">
        <v>83</v>
      </c>
      <c r="B52" s="9">
        <v>1</v>
      </c>
      <c r="C52" s="9">
        <v>80</v>
      </c>
      <c r="D52" s="9">
        <v>16</v>
      </c>
      <c r="E52" s="9">
        <v>4</v>
      </c>
      <c r="F52" s="9">
        <v>3</v>
      </c>
      <c r="G52" s="9">
        <v>1</v>
      </c>
      <c r="H52" s="9">
        <v>5</v>
      </c>
      <c r="I52" s="9">
        <v>19</v>
      </c>
      <c r="J52" s="9">
        <v>21.24</v>
      </c>
      <c r="K52" s="9">
        <v>0</v>
      </c>
      <c r="L52" s="7">
        <f t="shared" si="0"/>
        <v>0.375</v>
      </c>
      <c r="M52" s="9">
        <v>0</v>
      </c>
      <c r="N52" s="7">
        <f t="shared" si="1"/>
        <v>0.1875</v>
      </c>
      <c r="O52" s="9">
        <v>0</v>
      </c>
      <c r="P52" s="9">
        <v>0</v>
      </c>
      <c r="Q52" s="8" t="s">
        <v>84</v>
      </c>
    </row>
    <row r="53" spans="1:17">
      <c r="A53" s="6" t="s">
        <v>81</v>
      </c>
      <c r="B53" s="7">
        <v>1</v>
      </c>
      <c r="C53" s="7">
        <v>96</v>
      </c>
      <c r="D53" s="7">
        <v>1</v>
      </c>
      <c r="E53" s="7">
        <v>3</v>
      </c>
      <c r="F53" s="7">
        <v>1</v>
      </c>
      <c r="G53" s="7">
        <v>1</v>
      </c>
      <c r="H53" s="7">
        <v>4</v>
      </c>
      <c r="I53" s="7">
        <v>2</v>
      </c>
      <c r="J53" s="7">
        <v>4</v>
      </c>
      <c r="K53" s="7">
        <v>0</v>
      </c>
      <c r="L53" s="7">
        <f t="shared" si="0"/>
        <v>1.5</v>
      </c>
      <c r="M53" s="7">
        <v>0</v>
      </c>
      <c r="N53" s="7">
        <f t="shared" si="1"/>
        <v>1</v>
      </c>
      <c r="O53" s="7">
        <v>0</v>
      </c>
      <c r="P53" s="7">
        <v>0</v>
      </c>
      <c r="Q53" s="6" t="s">
        <v>85</v>
      </c>
    </row>
    <row r="54" spans="1:17">
      <c r="A54" s="8" t="s">
        <v>86</v>
      </c>
      <c r="B54" s="9">
        <v>2</v>
      </c>
      <c r="C54" s="9">
        <v>73</v>
      </c>
      <c r="D54" s="9">
        <v>23</v>
      </c>
      <c r="E54" s="9">
        <v>7</v>
      </c>
      <c r="F54" s="9">
        <v>5</v>
      </c>
      <c r="G54" s="9">
        <v>3</v>
      </c>
      <c r="H54" s="9">
        <v>10</v>
      </c>
      <c r="I54" s="9">
        <v>28</v>
      </c>
      <c r="J54" s="9">
        <v>48.07</v>
      </c>
      <c r="K54" s="9">
        <v>0</v>
      </c>
      <c r="L54" s="7">
        <f t="shared" si="0"/>
        <v>0.76086956521739135</v>
      </c>
      <c r="M54" s="9">
        <v>0</v>
      </c>
      <c r="N54" s="7">
        <f t="shared" si="1"/>
        <v>0.21739130434782608</v>
      </c>
      <c r="O54" s="9">
        <v>0</v>
      </c>
      <c r="P54" s="9">
        <v>0</v>
      </c>
      <c r="Q54" s="8" t="s">
        <v>87</v>
      </c>
    </row>
    <row r="55" spans="1:17">
      <c r="A55" s="6" t="s">
        <v>88</v>
      </c>
      <c r="B55" s="7">
        <v>1</v>
      </c>
      <c r="C55" s="7">
        <v>94</v>
      </c>
      <c r="D55" s="7">
        <v>3</v>
      </c>
      <c r="E55" s="7">
        <v>2</v>
      </c>
      <c r="F55" s="7">
        <v>1</v>
      </c>
      <c r="G55" s="7">
        <v>1</v>
      </c>
      <c r="H55" s="7">
        <v>3</v>
      </c>
      <c r="I55" s="7">
        <v>4</v>
      </c>
      <c r="J55" s="7">
        <v>6</v>
      </c>
      <c r="K55" s="7">
        <v>0</v>
      </c>
      <c r="L55" s="7">
        <f t="shared" si="0"/>
        <v>0.33333333333333331</v>
      </c>
      <c r="M55" s="7">
        <v>0</v>
      </c>
      <c r="N55" s="7">
        <f t="shared" si="1"/>
        <v>0.33333333333333331</v>
      </c>
      <c r="O55" s="7">
        <v>0</v>
      </c>
      <c r="P55" s="7">
        <v>0</v>
      </c>
      <c r="Q55" s="6" t="s">
        <v>89</v>
      </c>
    </row>
    <row r="56" spans="1:17">
      <c r="A56" s="8" t="s">
        <v>90</v>
      </c>
      <c r="B56" s="9">
        <v>2</v>
      </c>
      <c r="C56" s="9">
        <v>78</v>
      </c>
      <c r="D56" s="9">
        <v>8</v>
      </c>
      <c r="E56" s="9">
        <v>5</v>
      </c>
      <c r="F56" s="9">
        <v>8</v>
      </c>
      <c r="G56" s="9">
        <v>6</v>
      </c>
      <c r="H56" s="9">
        <v>11</v>
      </c>
      <c r="I56" s="9">
        <v>16</v>
      </c>
      <c r="J56" s="9">
        <v>44</v>
      </c>
      <c r="K56" s="9">
        <v>0</v>
      </c>
      <c r="L56" s="7">
        <f t="shared" si="0"/>
        <v>2.5</v>
      </c>
      <c r="M56" s="9">
        <v>0</v>
      </c>
      <c r="N56" s="7">
        <f t="shared" si="1"/>
        <v>1</v>
      </c>
      <c r="O56" s="9">
        <v>0</v>
      </c>
      <c r="P56" s="9">
        <v>0</v>
      </c>
      <c r="Q56" s="8" t="s">
        <v>91</v>
      </c>
    </row>
    <row r="57" spans="1:17">
      <c r="A57" s="6" t="s">
        <v>92</v>
      </c>
      <c r="B57" s="7">
        <v>8</v>
      </c>
      <c r="C57" s="7">
        <v>54</v>
      </c>
      <c r="D57" s="7">
        <v>20</v>
      </c>
      <c r="E57" s="7">
        <v>7</v>
      </c>
      <c r="F57" s="7">
        <v>42</v>
      </c>
      <c r="G57" s="7">
        <v>8</v>
      </c>
      <c r="H57" s="7">
        <v>15</v>
      </c>
      <c r="I57" s="7">
        <v>62</v>
      </c>
      <c r="J57" s="7">
        <v>89.31</v>
      </c>
      <c r="K57" s="7">
        <v>0</v>
      </c>
      <c r="L57" s="7">
        <f t="shared" si="0"/>
        <v>7.35</v>
      </c>
      <c r="M57" s="7">
        <v>0</v>
      </c>
      <c r="N57" s="7">
        <f t="shared" si="1"/>
        <v>2.1</v>
      </c>
      <c r="O57" s="7">
        <v>0</v>
      </c>
      <c r="P57" s="7">
        <v>0</v>
      </c>
      <c r="Q57" s="6" t="s">
        <v>93</v>
      </c>
    </row>
    <row r="58" spans="1:17">
      <c r="A58" s="8" t="s">
        <v>81</v>
      </c>
      <c r="B58" s="9">
        <v>4</v>
      </c>
      <c r="C58" s="9">
        <v>64</v>
      </c>
      <c r="D58" s="9">
        <v>19</v>
      </c>
      <c r="E58" s="9">
        <v>11</v>
      </c>
      <c r="F58" s="9">
        <v>17</v>
      </c>
      <c r="G58" s="9">
        <v>7</v>
      </c>
      <c r="H58" s="9">
        <v>18</v>
      </c>
      <c r="I58" s="9">
        <v>36</v>
      </c>
      <c r="J58" s="9">
        <v>93.06</v>
      </c>
      <c r="K58" s="9">
        <v>0</v>
      </c>
      <c r="L58" s="7">
        <f t="shared" si="0"/>
        <v>4.9210526315789478</v>
      </c>
      <c r="M58" s="9">
        <v>0</v>
      </c>
      <c r="N58" s="7">
        <f t="shared" si="1"/>
        <v>0.89473684210526316</v>
      </c>
      <c r="O58" s="9">
        <v>0</v>
      </c>
      <c r="P58" s="9">
        <v>0</v>
      </c>
      <c r="Q58" s="8" t="s">
        <v>94</v>
      </c>
    </row>
    <row r="59" spans="1:17">
      <c r="A59" s="6" t="s">
        <v>32</v>
      </c>
      <c r="B59" s="7">
        <v>1</v>
      </c>
      <c r="C59" s="7">
        <v>47</v>
      </c>
      <c r="D59" s="7">
        <v>164</v>
      </c>
      <c r="E59" s="7">
        <v>30</v>
      </c>
      <c r="F59" s="7">
        <v>58</v>
      </c>
      <c r="G59" s="7">
        <v>4</v>
      </c>
      <c r="H59" s="7">
        <v>34</v>
      </c>
      <c r="I59" s="7">
        <v>222</v>
      </c>
      <c r="J59" s="7">
        <v>265.01</v>
      </c>
      <c r="K59" s="7">
        <v>0</v>
      </c>
      <c r="L59" s="7">
        <f t="shared" si="0"/>
        <v>5.3048780487804876</v>
      </c>
      <c r="M59" s="7">
        <v>0</v>
      </c>
      <c r="N59" s="7">
        <f t="shared" si="1"/>
        <v>0.35365853658536583</v>
      </c>
      <c r="O59" s="7">
        <v>0</v>
      </c>
      <c r="P59" s="7">
        <v>0</v>
      </c>
      <c r="Q59" s="6" t="s">
        <v>95</v>
      </c>
    </row>
    <row r="60" spans="1:17" ht="28.8">
      <c r="A60" s="8" t="s">
        <v>96</v>
      </c>
      <c r="B60" s="9">
        <v>3</v>
      </c>
      <c r="C60" s="9">
        <v>71</v>
      </c>
      <c r="D60" s="9">
        <v>15</v>
      </c>
      <c r="E60" s="9">
        <v>6</v>
      </c>
      <c r="F60" s="9">
        <v>7</v>
      </c>
      <c r="G60" s="9">
        <v>5</v>
      </c>
      <c r="H60" s="9">
        <v>11</v>
      </c>
      <c r="I60" s="9">
        <v>22</v>
      </c>
      <c r="J60" s="9">
        <v>49.05</v>
      </c>
      <c r="K60" s="9">
        <v>0</v>
      </c>
      <c r="L60" s="7">
        <f t="shared" si="0"/>
        <v>1.4000000000000001</v>
      </c>
      <c r="M60" s="9">
        <v>0</v>
      </c>
      <c r="N60" s="7">
        <f t="shared" si="1"/>
        <v>0.46666666666666667</v>
      </c>
      <c r="O60" s="9">
        <v>0</v>
      </c>
      <c r="P60" s="9">
        <v>0</v>
      </c>
      <c r="Q60" s="8" t="s">
        <v>97</v>
      </c>
    </row>
    <row r="61" spans="1:17" ht="43.2">
      <c r="A61" s="6" t="s">
        <v>98</v>
      </c>
      <c r="B61" s="7">
        <v>1</v>
      </c>
      <c r="C61" s="7">
        <v>94</v>
      </c>
      <c r="D61" s="7">
        <v>3</v>
      </c>
      <c r="E61" s="7">
        <v>2</v>
      </c>
      <c r="F61" s="7">
        <v>1</v>
      </c>
      <c r="G61" s="7">
        <v>1</v>
      </c>
      <c r="H61" s="7">
        <v>3</v>
      </c>
      <c r="I61" s="7">
        <v>4</v>
      </c>
      <c r="J61" s="7">
        <v>6</v>
      </c>
      <c r="K61" s="7">
        <v>0</v>
      </c>
      <c r="L61" s="7">
        <f t="shared" si="0"/>
        <v>0.33333333333333331</v>
      </c>
      <c r="M61" s="7">
        <v>0</v>
      </c>
      <c r="N61" s="7">
        <f t="shared" si="1"/>
        <v>0.33333333333333331</v>
      </c>
      <c r="O61" s="7">
        <v>0</v>
      </c>
      <c r="P61" s="7">
        <v>0</v>
      </c>
      <c r="Q61" s="6" t="s">
        <v>99</v>
      </c>
    </row>
    <row r="62" spans="1:17" ht="28.8">
      <c r="A62" s="8" t="s">
        <v>32</v>
      </c>
      <c r="B62" s="9">
        <v>1</v>
      </c>
      <c r="C62" s="9">
        <v>72</v>
      </c>
      <c r="D62" s="9">
        <v>12</v>
      </c>
      <c r="E62" s="9">
        <v>13</v>
      </c>
      <c r="F62" s="9">
        <v>12</v>
      </c>
      <c r="G62" s="9">
        <v>1</v>
      </c>
      <c r="H62" s="9">
        <v>14</v>
      </c>
      <c r="I62" s="9">
        <v>24</v>
      </c>
      <c r="J62" s="9">
        <v>64.19</v>
      </c>
      <c r="K62" s="9">
        <v>6</v>
      </c>
      <c r="L62" s="7">
        <f t="shared" si="0"/>
        <v>6.5</v>
      </c>
      <c r="M62" s="9">
        <v>0.17</v>
      </c>
      <c r="N62" s="7">
        <f t="shared" si="1"/>
        <v>1</v>
      </c>
      <c r="O62" s="9">
        <v>385.14</v>
      </c>
      <c r="P62" s="9">
        <v>21.4</v>
      </c>
      <c r="Q62" s="8" t="s">
        <v>100</v>
      </c>
    </row>
    <row r="63" spans="1:17" ht="28.8">
      <c r="A63" s="6" t="s">
        <v>101</v>
      </c>
      <c r="B63" s="7">
        <v>8</v>
      </c>
      <c r="C63" s="7">
        <v>54</v>
      </c>
      <c r="D63" s="7">
        <v>53</v>
      </c>
      <c r="E63" s="7">
        <v>14</v>
      </c>
      <c r="F63" s="7">
        <v>39</v>
      </c>
      <c r="G63" s="7">
        <v>14</v>
      </c>
      <c r="H63" s="7">
        <v>28</v>
      </c>
      <c r="I63" s="7">
        <v>92</v>
      </c>
      <c r="J63" s="7">
        <v>182.66</v>
      </c>
      <c r="K63" s="7">
        <v>0</v>
      </c>
      <c r="L63" s="7">
        <f t="shared" si="0"/>
        <v>5.1509433962264151</v>
      </c>
      <c r="M63" s="7">
        <v>0</v>
      </c>
      <c r="N63" s="7">
        <f t="shared" si="1"/>
        <v>0.73584905660377353</v>
      </c>
      <c r="O63" s="7">
        <v>0</v>
      </c>
      <c r="P63" s="7">
        <v>0</v>
      </c>
      <c r="Q63" s="6" t="s">
        <v>102</v>
      </c>
    </row>
    <row r="64" spans="1:17">
      <c r="A64" s="8" t="s">
        <v>103</v>
      </c>
      <c r="B64" s="9">
        <v>1</v>
      </c>
      <c r="C64" s="9">
        <v>88</v>
      </c>
      <c r="D64" s="9">
        <v>9</v>
      </c>
      <c r="E64" s="9">
        <v>12</v>
      </c>
      <c r="F64" s="9">
        <v>2</v>
      </c>
      <c r="G64" s="9">
        <v>1</v>
      </c>
      <c r="H64" s="9">
        <v>13</v>
      </c>
      <c r="I64" s="9">
        <v>11</v>
      </c>
      <c r="J64" s="9">
        <v>44.97</v>
      </c>
      <c r="K64" s="9">
        <v>1</v>
      </c>
      <c r="L64" s="7">
        <f t="shared" si="0"/>
        <v>1.3333333333333333</v>
      </c>
      <c r="M64" s="9">
        <v>1</v>
      </c>
      <c r="N64" s="7">
        <f t="shared" si="1"/>
        <v>0.22222222222222221</v>
      </c>
      <c r="O64" s="9">
        <v>44.97</v>
      </c>
      <c r="P64" s="9">
        <v>2.5</v>
      </c>
      <c r="Q64" s="8" t="s">
        <v>104</v>
      </c>
    </row>
    <row r="65" spans="1:17">
      <c r="A65" s="6" t="s">
        <v>105</v>
      </c>
      <c r="B65" s="7">
        <v>2</v>
      </c>
      <c r="C65" s="7">
        <v>67</v>
      </c>
      <c r="D65" s="7">
        <v>17</v>
      </c>
      <c r="E65" s="7">
        <v>7</v>
      </c>
      <c r="F65" s="7">
        <v>13</v>
      </c>
      <c r="G65" s="7">
        <v>10</v>
      </c>
      <c r="H65" s="7">
        <v>17</v>
      </c>
      <c r="I65" s="7">
        <v>30</v>
      </c>
      <c r="J65" s="7">
        <v>83.42</v>
      </c>
      <c r="K65" s="7">
        <v>0</v>
      </c>
      <c r="L65" s="7">
        <f t="shared" si="0"/>
        <v>2.6764705882352939</v>
      </c>
      <c r="M65" s="7">
        <v>0</v>
      </c>
      <c r="N65" s="7">
        <f t="shared" si="1"/>
        <v>0.76470588235294112</v>
      </c>
      <c r="O65" s="7">
        <v>0</v>
      </c>
      <c r="P65" s="7">
        <v>0</v>
      </c>
      <c r="Q65" s="6" t="s">
        <v>106</v>
      </c>
    </row>
    <row r="66" spans="1:17">
      <c r="A66" s="8" t="s">
        <v>107</v>
      </c>
      <c r="B66" s="9">
        <v>8</v>
      </c>
      <c r="C66" s="9">
        <v>57</v>
      </c>
      <c r="D66" s="9">
        <v>31</v>
      </c>
      <c r="E66" s="9">
        <v>10</v>
      </c>
      <c r="F66" s="9">
        <v>31</v>
      </c>
      <c r="G66" s="9">
        <v>16</v>
      </c>
      <c r="H66" s="9">
        <v>26</v>
      </c>
      <c r="I66" s="9">
        <v>62</v>
      </c>
      <c r="J66" s="9">
        <v>154.81</v>
      </c>
      <c r="K66" s="9">
        <v>0</v>
      </c>
      <c r="L66" s="7">
        <f t="shared" si="0"/>
        <v>5</v>
      </c>
      <c r="M66" s="9">
        <v>0</v>
      </c>
      <c r="N66" s="7">
        <f t="shared" si="1"/>
        <v>1</v>
      </c>
      <c r="O66" s="9">
        <v>0</v>
      </c>
      <c r="P66" s="9">
        <v>0</v>
      </c>
      <c r="Q66" s="8" t="s">
        <v>108</v>
      </c>
    </row>
    <row r="67" spans="1:17">
      <c r="A67" s="6" t="s">
        <v>109</v>
      </c>
      <c r="B67" s="7">
        <v>5</v>
      </c>
      <c r="C67" s="7">
        <v>60</v>
      </c>
      <c r="D67" s="7">
        <v>30</v>
      </c>
      <c r="E67" s="7">
        <v>7</v>
      </c>
      <c r="F67" s="7">
        <v>26</v>
      </c>
      <c r="G67" s="7">
        <v>13</v>
      </c>
      <c r="H67" s="7">
        <v>20</v>
      </c>
      <c r="I67" s="7">
        <v>56</v>
      </c>
      <c r="J67" s="7">
        <v>116.15</v>
      </c>
      <c r="K67" s="7">
        <v>0</v>
      </c>
      <c r="L67" s="7">
        <f t="shared" si="0"/>
        <v>3.0333333333333332</v>
      </c>
      <c r="M67" s="7">
        <v>0</v>
      </c>
      <c r="N67" s="7">
        <f t="shared" si="1"/>
        <v>0.8666666666666667</v>
      </c>
      <c r="O67" s="7">
        <v>0</v>
      </c>
      <c r="P67" s="7">
        <v>0</v>
      </c>
      <c r="Q67" s="6" t="s">
        <v>110</v>
      </c>
    </row>
    <row r="68" spans="1:17">
      <c r="A68" s="8" t="s">
        <v>111</v>
      </c>
      <c r="B68" s="9">
        <v>3</v>
      </c>
      <c r="C68" s="9">
        <v>64</v>
      </c>
      <c r="D68" s="9">
        <v>18</v>
      </c>
      <c r="E68" s="9">
        <v>6</v>
      </c>
      <c r="F68" s="9">
        <v>16</v>
      </c>
      <c r="G68" s="9">
        <v>11</v>
      </c>
      <c r="H68" s="9">
        <v>17</v>
      </c>
      <c r="I68" s="9">
        <v>34</v>
      </c>
      <c r="J68" s="9">
        <v>86.49</v>
      </c>
      <c r="K68" s="9">
        <v>0</v>
      </c>
      <c r="L68" s="7">
        <f t="shared" si="0"/>
        <v>2.6666666666666665</v>
      </c>
      <c r="M68" s="9">
        <v>0</v>
      </c>
      <c r="N68" s="7">
        <f t="shared" si="1"/>
        <v>0.88888888888888884</v>
      </c>
      <c r="O68" s="9">
        <v>0</v>
      </c>
      <c r="P68" s="9">
        <v>0</v>
      </c>
      <c r="Q68" s="8" t="s">
        <v>112</v>
      </c>
    </row>
    <row r="69" spans="1:17">
      <c r="A69" s="6" t="s">
        <v>113</v>
      </c>
      <c r="B69" s="7">
        <v>1</v>
      </c>
      <c r="C69" s="7">
        <v>84</v>
      </c>
      <c r="D69" s="7">
        <v>1</v>
      </c>
      <c r="E69" s="7">
        <v>2</v>
      </c>
      <c r="F69" s="7">
        <v>2</v>
      </c>
      <c r="G69" s="7">
        <v>2</v>
      </c>
      <c r="H69" s="7">
        <v>4</v>
      </c>
      <c r="I69" s="7">
        <v>3</v>
      </c>
      <c r="J69" s="7">
        <v>6.34</v>
      </c>
      <c r="K69" s="7">
        <v>2</v>
      </c>
      <c r="L69" s="7">
        <f t="shared" si="0"/>
        <v>2</v>
      </c>
      <c r="M69" s="7">
        <v>0.5</v>
      </c>
      <c r="N69" s="7">
        <f t="shared" si="1"/>
        <v>2</v>
      </c>
      <c r="O69" s="7">
        <v>12.68</v>
      </c>
      <c r="P69" s="7">
        <v>0.7</v>
      </c>
      <c r="Q69" s="6" t="s">
        <v>114</v>
      </c>
    </row>
    <row r="70" spans="1:17" ht="28.8">
      <c r="A70" s="8" t="s">
        <v>115</v>
      </c>
      <c r="B70" s="9">
        <v>3</v>
      </c>
      <c r="C70" s="9">
        <v>76</v>
      </c>
      <c r="D70" s="9">
        <v>11</v>
      </c>
      <c r="E70" s="9">
        <v>6</v>
      </c>
      <c r="F70" s="9">
        <v>10</v>
      </c>
      <c r="G70" s="9">
        <v>10</v>
      </c>
      <c r="H70" s="9">
        <v>16</v>
      </c>
      <c r="I70" s="9">
        <v>21</v>
      </c>
      <c r="J70" s="9">
        <v>70.28</v>
      </c>
      <c r="K70" s="9">
        <v>0</v>
      </c>
      <c r="L70" s="7">
        <f t="shared" si="0"/>
        <v>2.7272727272727271</v>
      </c>
      <c r="M70" s="9">
        <v>0</v>
      </c>
      <c r="N70" s="7">
        <f t="shared" si="1"/>
        <v>0.90909090909090906</v>
      </c>
      <c r="O70" s="9">
        <v>0</v>
      </c>
      <c r="P70" s="9">
        <v>0</v>
      </c>
      <c r="Q70" s="8" t="s">
        <v>116</v>
      </c>
    </row>
    <row r="71" spans="1:17" ht="28.8">
      <c r="A71" s="6" t="s">
        <v>117</v>
      </c>
      <c r="B71" s="7">
        <v>5</v>
      </c>
      <c r="C71" s="7">
        <v>70</v>
      </c>
      <c r="D71" s="7">
        <v>14</v>
      </c>
      <c r="E71" s="7">
        <v>7</v>
      </c>
      <c r="F71" s="7">
        <v>19</v>
      </c>
      <c r="G71" s="7">
        <v>14</v>
      </c>
      <c r="H71" s="7">
        <v>21</v>
      </c>
      <c r="I71" s="7">
        <v>33</v>
      </c>
      <c r="J71" s="7">
        <v>105.93</v>
      </c>
      <c r="K71" s="7">
        <v>0</v>
      </c>
      <c r="L71" s="7">
        <f t="shared" si="0"/>
        <v>4.75</v>
      </c>
      <c r="M71" s="7">
        <v>0</v>
      </c>
      <c r="N71" s="7">
        <f t="shared" si="1"/>
        <v>1.3571428571428572</v>
      </c>
      <c r="O71" s="7">
        <v>0</v>
      </c>
      <c r="P71" s="7">
        <v>0</v>
      </c>
      <c r="Q71" s="6" t="s">
        <v>118</v>
      </c>
    </row>
    <row r="72" spans="1:17" ht="28.8">
      <c r="A72" s="8" t="s">
        <v>119</v>
      </c>
      <c r="B72" s="9">
        <v>3</v>
      </c>
      <c r="C72" s="9">
        <v>62</v>
      </c>
      <c r="D72" s="9">
        <v>24</v>
      </c>
      <c r="E72" s="9">
        <v>10</v>
      </c>
      <c r="F72" s="9">
        <v>19</v>
      </c>
      <c r="G72" s="9">
        <v>11</v>
      </c>
      <c r="H72" s="9">
        <v>21</v>
      </c>
      <c r="I72" s="9">
        <v>43</v>
      </c>
      <c r="J72" s="9">
        <v>113.95</v>
      </c>
      <c r="K72" s="9">
        <v>0</v>
      </c>
      <c r="L72" s="7">
        <f t="shared" si="0"/>
        <v>3.9583333333333335</v>
      </c>
      <c r="M72" s="9">
        <v>0</v>
      </c>
      <c r="N72" s="7">
        <f t="shared" si="1"/>
        <v>0.79166666666666663</v>
      </c>
      <c r="O72" s="9">
        <v>0</v>
      </c>
      <c r="P72" s="9">
        <v>0</v>
      </c>
      <c r="Q72" s="8" t="s">
        <v>120</v>
      </c>
    </row>
    <row r="73" spans="1:17">
      <c r="A73" s="6" t="s">
        <v>121</v>
      </c>
      <c r="B73" s="7">
        <v>1</v>
      </c>
      <c r="C73" s="7">
        <v>80</v>
      </c>
      <c r="D73" s="7">
        <v>5</v>
      </c>
      <c r="E73" s="7">
        <v>2</v>
      </c>
      <c r="F73" s="7">
        <v>2</v>
      </c>
      <c r="G73" s="7">
        <v>1</v>
      </c>
      <c r="H73" s="7">
        <v>3</v>
      </c>
      <c r="I73" s="7">
        <v>7</v>
      </c>
      <c r="J73" s="7">
        <v>8.42</v>
      </c>
      <c r="K73" s="7">
        <v>0</v>
      </c>
      <c r="L73" s="7">
        <f t="shared" si="0"/>
        <v>0.4</v>
      </c>
      <c r="M73" s="7">
        <v>0</v>
      </c>
      <c r="N73" s="7">
        <f t="shared" si="1"/>
        <v>0.4</v>
      </c>
      <c r="O73" s="7">
        <v>0</v>
      </c>
      <c r="P73" s="7">
        <v>0</v>
      </c>
      <c r="Q73" s="6" t="s">
        <v>122</v>
      </c>
    </row>
    <row r="74" spans="1:17" ht="28.8">
      <c r="A74" s="8" t="s">
        <v>123</v>
      </c>
      <c r="B74" s="9">
        <v>1</v>
      </c>
      <c r="C74" s="9">
        <v>94</v>
      </c>
      <c r="D74" s="9">
        <v>4</v>
      </c>
      <c r="E74" s="9">
        <v>2</v>
      </c>
      <c r="F74" s="9">
        <v>1</v>
      </c>
      <c r="G74" s="9">
        <v>1</v>
      </c>
      <c r="H74" s="9">
        <v>3</v>
      </c>
      <c r="I74" s="9">
        <v>5</v>
      </c>
      <c r="J74" s="9">
        <v>6.97</v>
      </c>
      <c r="K74" s="9">
        <v>0</v>
      </c>
      <c r="L74" s="7">
        <f t="shared" si="0"/>
        <v>0.25</v>
      </c>
      <c r="M74" s="9">
        <v>0</v>
      </c>
      <c r="N74" s="7">
        <f t="shared" si="1"/>
        <v>0.25</v>
      </c>
      <c r="O74" s="9">
        <v>0</v>
      </c>
      <c r="P74" s="9">
        <v>0</v>
      </c>
      <c r="Q74" s="8" t="s">
        <v>124</v>
      </c>
    </row>
    <row r="75" spans="1:17">
      <c r="A75" s="6" t="s">
        <v>81</v>
      </c>
      <c r="B75" s="7">
        <v>3</v>
      </c>
      <c r="C75" s="7">
        <v>66</v>
      </c>
      <c r="D75" s="7">
        <v>17</v>
      </c>
      <c r="E75" s="7">
        <v>8</v>
      </c>
      <c r="F75" s="7">
        <v>17</v>
      </c>
      <c r="G75" s="7">
        <v>11</v>
      </c>
      <c r="H75" s="7">
        <v>19</v>
      </c>
      <c r="I75" s="7">
        <v>34</v>
      </c>
      <c r="J75" s="7">
        <v>96.66</v>
      </c>
      <c r="K75" s="7">
        <v>0</v>
      </c>
      <c r="L75" s="7">
        <f t="shared" si="0"/>
        <v>4</v>
      </c>
      <c r="M75" s="7">
        <v>0</v>
      </c>
      <c r="N75" s="7">
        <f t="shared" si="1"/>
        <v>1</v>
      </c>
      <c r="O75" s="7">
        <v>0</v>
      </c>
      <c r="P75" s="7">
        <v>0</v>
      </c>
      <c r="Q75" s="6" t="s">
        <v>125</v>
      </c>
    </row>
    <row r="76" spans="1:17">
      <c r="A76" s="8" t="s">
        <v>32</v>
      </c>
      <c r="B76" s="9">
        <v>1</v>
      </c>
      <c r="C76" s="9">
        <v>55</v>
      </c>
      <c r="D76" s="9">
        <v>31</v>
      </c>
      <c r="E76" s="9">
        <v>14</v>
      </c>
      <c r="F76" s="9">
        <v>25</v>
      </c>
      <c r="G76" s="9">
        <v>2</v>
      </c>
      <c r="H76" s="9">
        <v>16</v>
      </c>
      <c r="I76" s="9">
        <v>56</v>
      </c>
      <c r="J76" s="9">
        <v>92.92</v>
      </c>
      <c r="K76" s="9">
        <v>0</v>
      </c>
      <c r="L76" s="7">
        <f t="shared" si="0"/>
        <v>5.6451612903225801</v>
      </c>
      <c r="M76" s="9">
        <v>0</v>
      </c>
      <c r="N76" s="7">
        <f t="shared" si="1"/>
        <v>0.80645161290322576</v>
      </c>
      <c r="O76" s="9">
        <v>0</v>
      </c>
      <c r="P76" s="9">
        <v>0</v>
      </c>
      <c r="Q76" s="8" t="s">
        <v>126</v>
      </c>
    </row>
    <row r="77" spans="1:17">
      <c r="A77" s="6" t="s">
        <v>32</v>
      </c>
      <c r="B77" s="7">
        <v>1</v>
      </c>
      <c r="C77" s="7">
        <v>86</v>
      </c>
      <c r="D77" s="7">
        <v>2</v>
      </c>
      <c r="E77" s="7">
        <v>4</v>
      </c>
      <c r="F77" s="7">
        <v>2</v>
      </c>
      <c r="G77" s="7">
        <v>1</v>
      </c>
      <c r="H77" s="7">
        <v>5</v>
      </c>
      <c r="I77" s="7">
        <v>4</v>
      </c>
      <c r="J77" s="7">
        <v>10</v>
      </c>
      <c r="K77" s="7">
        <v>2</v>
      </c>
      <c r="L77" s="7">
        <f t="shared" si="0"/>
        <v>2</v>
      </c>
      <c r="M77" s="7">
        <v>0.5</v>
      </c>
      <c r="N77" s="7">
        <f t="shared" si="1"/>
        <v>1</v>
      </c>
      <c r="O77" s="7">
        <v>20</v>
      </c>
      <c r="P77" s="7">
        <v>1.1100000000000001</v>
      </c>
      <c r="Q77" s="6" t="s">
        <v>127</v>
      </c>
    </row>
    <row r="78" spans="1:17">
      <c r="A78" s="8" t="s">
        <v>128</v>
      </c>
      <c r="B78" s="9">
        <v>3</v>
      </c>
      <c r="C78" s="9">
        <v>65</v>
      </c>
      <c r="D78" s="9">
        <v>23</v>
      </c>
      <c r="E78" s="9">
        <v>12</v>
      </c>
      <c r="F78" s="9">
        <v>20</v>
      </c>
      <c r="G78" s="9">
        <v>11</v>
      </c>
      <c r="H78" s="9">
        <v>23</v>
      </c>
      <c r="I78" s="9">
        <v>43</v>
      </c>
      <c r="J78" s="9">
        <v>124.8</v>
      </c>
      <c r="K78" s="9">
        <v>0</v>
      </c>
      <c r="L78" s="7">
        <f t="shared" si="0"/>
        <v>5.2173913043478262</v>
      </c>
      <c r="M78" s="9">
        <v>0</v>
      </c>
      <c r="N78" s="7">
        <f t="shared" si="1"/>
        <v>0.86956521739130432</v>
      </c>
      <c r="O78" s="9">
        <v>0</v>
      </c>
      <c r="P78" s="9">
        <v>0</v>
      </c>
      <c r="Q78" s="8" t="s">
        <v>129</v>
      </c>
    </row>
    <row r="79" spans="1:17" ht="28.8">
      <c r="A79" s="6" t="s">
        <v>32</v>
      </c>
      <c r="B79" s="7">
        <v>1</v>
      </c>
      <c r="C79" s="7">
        <v>77</v>
      </c>
      <c r="D79" s="7">
        <v>5</v>
      </c>
      <c r="E79" s="7">
        <v>5</v>
      </c>
      <c r="F79" s="7">
        <v>9</v>
      </c>
      <c r="G79" s="7">
        <v>1</v>
      </c>
      <c r="H79" s="7">
        <v>6</v>
      </c>
      <c r="I79" s="7">
        <v>14</v>
      </c>
      <c r="J79" s="7">
        <v>22.84</v>
      </c>
      <c r="K79" s="7">
        <v>4</v>
      </c>
      <c r="L79" s="7">
        <f t="shared" si="0"/>
        <v>4.5</v>
      </c>
      <c r="M79" s="7">
        <v>0.25</v>
      </c>
      <c r="N79" s="7">
        <f t="shared" si="1"/>
        <v>1.8</v>
      </c>
      <c r="O79" s="7">
        <v>91.38</v>
      </c>
      <c r="P79" s="7">
        <v>5.08</v>
      </c>
      <c r="Q79" s="6" t="s">
        <v>130</v>
      </c>
    </row>
    <row r="80" spans="1:17">
      <c r="A80" s="8" t="s">
        <v>32</v>
      </c>
      <c r="B80" s="9">
        <v>9</v>
      </c>
      <c r="C80" s="9">
        <v>57</v>
      </c>
      <c r="D80" s="9">
        <v>77</v>
      </c>
      <c r="E80" s="9">
        <v>21</v>
      </c>
      <c r="F80" s="9">
        <v>47</v>
      </c>
      <c r="G80" s="9">
        <v>10</v>
      </c>
      <c r="H80" s="9">
        <v>31</v>
      </c>
      <c r="I80" s="9">
        <v>124</v>
      </c>
      <c r="J80" s="9">
        <v>215.58</v>
      </c>
      <c r="K80" s="9">
        <v>0</v>
      </c>
      <c r="L80" s="7">
        <f t="shared" si="0"/>
        <v>6.4090909090909083</v>
      </c>
      <c r="M80" s="9">
        <v>0</v>
      </c>
      <c r="N80" s="7">
        <f t="shared" si="1"/>
        <v>0.61038961038961037</v>
      </c>
      <c r="O80" s="9">
        <v>0</v>
      </c>
      <c r="P80" s="9">
        <v>0</v>
      </c>
      <c r="Q80" s="8" t="s">
        <v>131</v>
      </c>
    </row>
    <row r="81" spans="1:17">
      <c r="A81" s="6" t="s">
        <v>132</v>
      </c>
      <c r="B81" s="7">
        <v>1</v>
      </c>
      <c r="C81" s="7">
        <v>81</v>
      </c>
      <c r="D81" s="7">
        <v>15</v>
      </c>
      <c r="E81" s="7">
        <v>6</v>
      </c>
      <c r="F81" s="7">
        <v>7</v>
      </c>
      <c r="G81" s="7">
        <v>5</v>
      </c>
      <c r="H81" s="7">
        <v>11</v>
      </c>
      <c r="I81" s="7">
        <v>22</v>
      </c>
      <c r="J81" s="7">
        <v>49.05</v>
      </c>
      <c r="K81" s="7">
        <v>0</v>
      </c>
      <c r="L81" s="7">
        <f t="shared" si="0"/>
        <v>1.4000000000000001</v>
      </c>
      <c r="M81" s="7">
        <v>0</v>
      </c>
      <c r="N81" s="7">
        <f t="shared" si="1"/>
        <v>0.46666666666666667</v>
      </c>
      <c r="O81" s="7">
        <v>0</v>
      </c>
      <c r="P81" s="7">
        <v>0</v>
      </c>
      <c r="Q81" s="6" t="s">
        <v>133</v>
      </c>
    </row>
    <row r="82" spans="1:17">
      <c r="A82" s="8" t="s">
        <v>134</v>
      </c>
      <c r="B82" s="9">
        <v>1</v>
      </c>
      <c r="C82" s="9">
        <v>90</v>
      </c>
      <c r="D82" s="9">
        <v>5</v>
      </c>
      <c r="E82" s="9">
        <v>4</v>
      </c>
      <c r="F82" s="9">
        <v>4</v>
      </c>
      <c r="G82" s="9">
        <v>4</v>
      </c>
      <c r="H82" s="9">
        <v>8</v>
      </c>
      <c r="I82" s="9">
        <v>9</v>
      </c>
      <c r="J82" s="9">
        <v>25.36</v>
      </c>
      <c r="K82" s="9">
        <v>0</v>
      </c>
      <c r="L82" s="7">
        <f t="shared" si="0"/>
        <v>1.6</v>
      </c>
      <c r="M82" s="9">
        <v>0</v>
      </c>
      <c r="N82" s="7">
        <f t="shared" si="1"/>
        <v>0.8</v>
      </c>
      <c r="O82" s="9">
        <v>0</v>
      </c>
      <c r="P82" s="9">
        <v>0</v>
      </c>
      <c r="Q82" s="8" t="s">
        <v>135</v>
      </c>
    </row>
    <row r="83" spans="1:17">
      <c r="A83" s="6" t="s">
        <v>136</v>
      </c>
      <c r="B83" s="7">
        <v>5</v>
      </c>
      <c r="C83" s="7">
        <v>68</v>
      </c>
      <c r="D83" s="7">
        <v>25</v>
      </c>
      <c r="E83" s="7">
        <v>8</v>
      </c>
      <c r="F83" s="7">
        <v>10</v>
      </c>
      <c r="G83" s="7">
        <v>6</v>
      </c>
      <c r="H83" s="7">
        <v>14</v>
      </c>
      <c r="I83" s="7">
        <v>35</v>
      </c>
      <c r="J83" s="7">
        <v>71.81</v>
      </c>
      <c r="K83" s="7">
        <v>0</v>
      </c>
      <c r="L83" s="7">
        <f t="shared" si="0"/>
        <v>1.6</v>
      </c>
      <c r="M83" s="7">
        <v>0</v>
      </c>
      <c r="N83" s="7">
        <f t="shared" si="1"/>
        <v>0.4</v>
      </c>
      <c r="O83" s="7">
        <v>0</v>
      </c>
      <c r="P83" s="7">
        <v>0</v>
      </c>
      <c r="Q83" s="6" t="s">
        <v>137</v>
      </c>
    </row>
    <row r="84" spans="1:17">
      <c r="A84" s="8" t="s">
        <v>138</v>
      </c>
      <c r="B84" s="9">
        <v>6</v>
      </c>
      <c r="C84" s="9">
        <v>62</v>
      </c>
      <c r="D84" s="9">
        <v>43</v>
      </c>
      <c r="E84" s="9">
        <v>10</v>
      </c>
      <c r="F84" s="9">
        <v>31</v>
      </c>
      <c r="G84" s="9">
        <v>13</v>
      </c>
      <c r="H84" s="9">
        <v>23</v>
      </c>
      <c r="I84" s="9">
        <v>74</v>
      </c>
      <c r="J84" s="9">
        <v>142.82</v>
      </c>
      <c r="K84" s="9">
        <v>0</v>
      </c>
      <c r="L84" s="7">
        <f t="shared" si="0"/>
        <v>3.6046511627906974</v>
      </c>
      <c r="M84" s="9">
        <v>0</v>
      </c>
      <c r="N84" s="7">
        <f t="shared" si="1"/>
        <v>0.72093023255813948</v>
      </c>
      <c r="O84" s="9">
        <v>0</v>
      </c>
      <c r="P84" s="9">
        <v>0</v>
      </c>
      <c r="Q84" s="8" t="s">
        <v>139</v>
      </c>
    </row>
    <row r="85" spans="1:17">
      <c r="A85" s="6" t="s">
        <v>140</v>
      </c>
      <c r="B85" s="7">
        <v>2</v>
      </c>
      <c r="C85" s="7">
        <v>77</v>
      </c>
      <c r="D85" s="7">
        <v>6</v>
      </c>
      <c r="E85" s="7">
        <v>5</v>
      </c>
      <c r="F85" s="7">
        <v>5</v>
      </c>
      <c r="G85" s="7">
        <v>3</v>
      </c>
      <c r="H85" s="7">
        <v>8</v>
      </c>
      <c r="I85" s="7">
        <v>11</v>
      </c>
      <c r="J85" s="7">
        <v>27.68</v>
      </c>
      <c r="K85" s="7">
        <v>0</v>
      </c>
      <c r="L85" s="7">
        <f t="shared" si="0"/>
        <v>2.0833333333333335</v>
      </c>
      <c r="M85" s="7">
        <v>0</v>
      </c>
      <c r="N85" s="7">
        <f t="shared" si="1"/>
        <v>0.83333333333333337</v>
      </c>
      <c r="O85" s="7">
        <v>0</v>
      </c>
      <c r="P85" s="7">
        <v>0</v>
      </c>
      <c r="Q85" s="6" t="s">
        <v>141</v>
      </c>
    </row>
    <row r="86" spans="1:17">
      <c r="A86" s="8" t="s">
        <v>32</v>
      </c>
      <c r="B86" s="9">
        <v>5</v>
      </c>
      <c r="C86" s="9">
        <v>65</v>
      </c>
      <c r="D86" s="9">
        <v>18</v>
      </c>
      <c r="E86" s="9">
        <v>8</v>
      </c>
      <c r="F86" s="9">
        <v>17</v>
      </c>
      <c r="G86" s="9">
        <v>7</v>
      </c>
      <c r="H86" s="9">
        <v>15</v>
      </c>
      <c r="I86" s="9">
        <v>35</v>
      </c>
      <c r="J86" s="9">
        <v>76.94</v>
      </c>
      <c r="K86" s="9">
        <v>0</v>
      </c>
      <c r="L86" s="7">
        <f t="shared" ref="L86:L137" si="2">(F86/2)*(E86/D86)</f>
        <v>3.7777777777777777</v>
      </c>
      <c r="M86" s="9">
        <v>0</v>
      </c>
      <c r="N86" s="7">
        <f t="shared" ref="N86:N137" si="3">F86/D86</f>
        <v>0.94444444444444442</v>
      </c>
      <c r="O86" s="9">
        <v>0</v>
      </c>
      <c r="P86" s="9">
        <v>0</v>
      </c>
      <c r="Q86" s="8" t="s">
        <v>142</v>
      </c>
    </row>
    <row r="87" spans="1:17" ht="28.8">
      <c r="A87" s="6" t="s">
        <v>32</v>
      </c>
      <c r="B87" s="7">
        <v>5</v>
      </c>
      <c r="C87" s="7">
        <v>55</v>
      </c>
      <c r="D87" s="7">
        <v>59</v>
      </c>
      <c r="E87" s="7">
        <v>20</v>
      </c>
      <c r="F87" s="7">
        <v>37</v>
      </c>
      <c r="G87" s="7">
        <v>6</v>
      </c>
      <c r="H87" s="7">
        <v>26</v>
      </c>
      <c r="I87" s="7">
        <v>96</v>
      </c>
      <c r="J87" s="7">
        <v>171.21</v>
      </c>
      <c r="K87" s="7">
        <v>0</v>
      </c>
      <c r="L87" s="7">
        <f t="shared" si="2"/>
        <v>6.2711864406779654</v>
      </c>
      <c r="M87" s="7">
        <v>0</v>
      </c>
      <c r="N87" s="7">
        <f t="shared" si="3"/>
        <v>0.6271186440677966</v>
      </c>
      <c r="O87" s="7">
        <v>0</v>
      </c>
      <c r="P87" s="7">
        <v>0</v>
      </c>
      <c r="Q87" s="6" t="s">
        <v>143</v>
      </c>
    </row>
    <row r="88" spans="1:17" ht="28.8">
      <c r="A88" s="8" t="s">
        <v>144</v>
      </c>
      <c r="B88" s="9">
        <v>1</v>
      </c>
      <c r="C88" s="9">
        <v>67</v>
      </c>
      <c r="D88" s="9">
        <v>21</v>
      </c>
      <c r="E88" s="9">
        <v>9</v>
      </c>
      <c r="F88" s="9">
        <v>14</v>
      </c>
      <c r="G88" s="9">
        <v>3</v>
      </c>
      <c r="H88" s="9">
        <v>12</v>
      </c>
      <c r="I88" s="9">
        <v>35</v>
      </c>
      <c r="J88" s="9">
        <v>61.55</v>
      </c>
      <c r="K88" s="9">
        <v>0</v>
      </c>
      <c r="L88" s="7">
        <f t="shared" si="2"/>
        <v>3</v>
      </c>
      <c r="M88" s="9">
        <v>0</v>
      </c>
      <c r="N88" s="7">
        <f t="shared" si="3"/>
        <v>0.66666666666666663</v>
      </c>
      <c r="O88" s="9">
        <v>0</v>
      </c>
      <c r="P88" s="9">
        <v>0</v>
      </c>
      <c r="Q88" s="8" t="s">
        <v>145</v>
      </c>
    </row>
    <row r="89" spans="1:17" ht="28.8">
      <c r="A89" s="6" t="s">
        <v>146</v>
      </c>
      <c r="B89" s="7">
        <v>3</v>
      </c>
      <c r="C89" s="7">
        <v>69</v>
      </c>
      <c r="D89" s="7">
        <v>18</v>
      </c>
      <c r="E89" s="7">
        <v>5</v>
      </c>
      <c r="F89" s="7">
        <v>12</v>
      </c>
      <c r="G89" s="7">
        <v>8</v>
      </c>
      <c r="H89" s="7">
        <v>13</v>
      </c>
      <c r="I89" s="7">
        <v>30</v>
      </c>
      <c r="J89" s="7">
        <v>63.79</v>
      </c>
      <c r="K89" s="7">
        <v>0</v>
      </c>
      <c r="L89" s="7">
        <f t="shared" si="2"/>
        <v>1.6666666666666667</v>
      </c>
      <c r="M89" s="7">
        <v>0</v>
      </c>
      <c r="N89" s="7">
        <f t="shared" si="3"/>
        <v>0.66666666666666663</v>
      </c>
      <c r="O89" s="7">
        <v>0</v>
      </c>
      <c r="P89" s="7">
        <v>0</v>
      </c>
      <c r="Q89" s="6" t="s">
        <v>147</v>
      </c>
    </row>
    <row r="90" spans="1:17" ht="28.8">
      <c r="A90" s="8" t="s">
        <v>148</v>
      </c>
      <c r="B90" s="9">
        <v>2</v>
      </c>
      <c r="C90" s="9">
        <v>74</v>
      </c>
      <c r="D90" s="9">
        <v>14</v>
      </c>
      <c r="E90" s="9">
        <v>6</v>
      </c>
      <c r="F90" s="9">
        <v>8</v>
      </c>
      <c r="G90" s="9">
        <v>7</v>
      </c>
      <c r="H90" s="9">
        <v>13</v>
      </c>
      <c r="I90" s="9">
        <v>22</v>
      </c>
      <c r="J90" s="9">
        <v>57.97</v>
      </c>
      <c r="K90" s="9">
        <v>0</v>
      </c>
      <c r="L90" s="7">
        <f t="shared" si="2"/>
        <v>1.7142857142857142</v>
      </c>
      <c r="M90" s="9">
        <v>0</v>
      </c>
      <c r="N90" s="7">
        <f t="shared" si="3"/>
        <v>0.5714285714285714</v>
      </c>
      <c r="O90" s="9">
        <v>0</v>
      </c>
      <c r="P90" s="9">
        <v>0</v>
      </c>
      <c r="Q90" s="8" t="s">
        <v>149</v>
      </c>
    </row>
    <row r="91" spans="1:17" ht="28.8">
      <c r="A91" s="6" t="s">
        <v>32</v>
      </c>
      <c r="B91" s="7">
        <v>4</v>
      </c>
      <c r="C91" s="7">
        <v>65</v>
      </c>
      <c r="D91" s="7">
        <v>9</v>
      </c>
      <c r="E91" s="7">
        <v>10</v>
      </c>
      <c r="F91" s="7">
        <v>14</v>
      </c>
      <c r="G91" s="7">
        <v>4</v>
      </c>
      <c r="H91" s="7">
        <v>14</v>
      </c>
      <c r="I91" s="7">
        <v>23</v>
      </c>
      <c r="J91" s="7">
        <v>63.33</v>
      </c>
      <c r="K91" s="7">
        <v>7</v>
      </c>
      <c r="L91" s="7">
        <f t="shared" si="2"/>
        <v>7.7777777777777786</v>
      </c>
      <c r="M91" s="7">
        <v>0.14000000000000001</v>
      </c>
      <c r="N91" s="7">
        <f t="shared" si="3"/>
        <v>1.5555555555555556</v>
      </c>
      <c r="O91" s="7">
        <v>443.31</v>
      </c>
      <c r="P91" s="7">
        <v>24.63</v>
      </c>
      <c r="Q91" s="6" t="s">
        <v>150</v>
      </c>
    </row>
    <row r="92" spans="1:17" ht="28.8">
      <c r="A92" s="8" t="s">
        <v>151</v>
      </c>
      <c r="B92" s="9">
        <v>1</v>
      </c>
      <c r="C92" s="9">
        <v>94</v>
      </c>
      <c r="D92" s="9">
        <v>3</v>
      </c>
      <c r="E92" s="9">
        <v>3</v>
      </c>
      <c r="F92" s="9">
        <v>1</v>
      </c>
      <c r="G92" s="9">
        <v>1</v>
      </c>
      <c r="H92" s="9">
        <v>4</v>
      </c>
      <c r="I92" s="9">
        <v>4</v>
      </c>
      <c r="J92" s="9">
        <v>8</v>
      </c>
      <c r="K92" s="9">
        <v>0</v>
      </c>
      <c r="L92" s="7">
        <f t="shared" si="2"/>
        <v>0.5</v>
      </c>
      <c r="M92" s="9">
        <v>0</v>
      </c>
      <c r="N92" s="7">
        <f t="shared" si="3"/>
        <v>0.33333333333333331</v>
      </c>
      <c r="O92" s="9">
        <v>0</v>
      </c>
      <c r="P92" s="9">
        <v>0</v>
      </c>
      <c r="Q92" s="8" t="s">
        <v>152</v>
      </c>
    </row>
    <row r="93" spans="1:17" ht="28.8">
      <c r="A93" s="6" t="s">
        <v>153</v>
      </c>
      <c r="B93" s="7">
        <v>1</v>
      </c>
      <c r="C93" s="7">
        <v>92</v>
      </c>
      <c r="D93" s="7">
        <v>3</v>
      </c>
      <c r="E93" s="7">
        <v>4</v>
      </c>
      <c r="F93" s="7">
        <v>2</v>
      </c>
      <c r="G93" s="7">
        <v>2</v>
      </c>
      <c r="H93" s="7">
        <v>6</v>
      </c>
      <c r="I93" s="7">
        <v>5</v>
      </c>
      <c r="J93" s="7">
        <v>13.93</v>
      </c>
      <c r="K93" s="7">
        <v>1</v>
      </c>
      <c r="L93" s="7">
        <f t="shared" si="2"/>
        <v>1.3333333333333333</v>
      </c>
      <c r="M93" s="7">
        <v>1</v>
      </c>
      <c r="N93" s="7">
        <f t="shared" si="3"/>
        <v>0.66666666666666663</v>
      </c>
      <c r="O93" s="7">
        <v>13.93</v>
      </c>
      <c r="P93" s="7">
        <v>0.77</v>
      </c>
      <c r="Q93" s="6" t="s">
        <v>154</v>
      </c>
    </row>
    <row r="94" spans="1:17" ht="28.8">
      <c r="A94" s="8" t="s">
        <v>155</v>
      </c>
      <c r="B94" s="9">
        <v>1</v>
      </c>
      <c r="C94" s="9">
        <v>94</v>
      </c>
      <c r="D94" s="9">
        <v>3</v>
      </c>
      <c r="E94" s="9">
        <v>3</v>
      </c>
      <c r="F94" s="9">
        <v>1</v>
      </c>
      <c r="G94" s="9">
        <v>1</v>
      </c>
      <c r="H94" s="9">
        <v>4</v>
      </c>
      <c r="I94" s="9">
        <v>4</v>
      </c>
      <c r="J94" s="9">
        <v>8</v>
      </c>
      <c r="K94" s="9">
        <v>0</v>
      </c>
      <c r="L94" s="7">
        <f t="shared" si="2"/>
        <v>0.5</v>
      </c>
      <c r="M94" s="9">
        <v>0</v>
      </c>
      <c r="N94" s="7">
        <f t="shared" si="3"/>
        <v>0.33333333333333331</v>
      </c>
      <c r="O94" s="9">
        <v>0</v>
      </c>
      <c r="P94" s="9">
        <v>0</v>
      </c>
      <c r="Q94" s="8" t="s">
        <v>156</v>
      </c>
    </row>
    <row r="95" spans="1:17">
      <c r="A95" s="6" t="s">
        <v>157</v>
      </c>
      <c r="B95" s="7">
        <v>2</v>
      </c>
      <c r="C95" s="7">
        <v>75</v>
      </c>
      <c r="D95" s="7">
        <v>12</v>
      </c>
      <c r="E95" s="7">
        <v>7</v>
      </c>
      <c r="F95" s="7">
        <v>4</v>
      </c>
      <c r="G95" s="7">
        <v>4</v>
      </c>
      <c r="H95" s="7">
        <v>11</v>
      </c>
      <c r="I95" s="7">
        <v>16</v>
      </c>
      <c r="J95" s="7">
        <v>44</v>
      </c>
      <c r="K95" s="7">
        <v>0</v>
      </c>
      <c r="L95" s="7">
        <f t="shared" si="2"/>
        <v>1.1666666666666667</v>
      </c>
      <c r="M95" s="7">
        <v>0</v>
      </c>
      <c r="N95" s="7">
        <f t="shared" si="3"/>
        <v>0.33333333333333331</v>
      </c>
      <c r="O95" s="7">
        <v>0</v>
      </c>
      <c r="P95" s="7">
        <v>0</v>
      </c>
      <c r="Q95" s="6" t="s">
        <v>158</v>
      </c>
    </row>
    <row r="96" spans="1:17">
      <c r="A96" s="8" t="s">
        <v>32</v>
      </c>
      <c r="B96" s="9">
        <v>3</v>
      </c>
      <c r="C96" s="9">
        <v>71</v>
      </c>
      <c r="D96" s="9">
        <v>12</v>
      </c>
      <c r="E96" s="9">
        <v>10</v>
      </c>
      <c r="F96" s="9">
        <v>12</v>
      </c>
      <c r="G96" s="9">
        <v>5</v>
      </c>
      <c r="H96" s="9">
        <v>15</v>
      </c>
      <c r="I96" s="9">
        <v>24</v>
      </c>
      <c r="J96" s="9">
        <v>68.77</v>
      </c>
      <c r="K96" s="9">
        <v>0</v>
      </c>
      <c r="L96" s="7">
        <f t="shared" si="2"/>
        <v>5</v>
      </c>
      <c r="M96" s="9">
        <v>0</v>
      </c>
      <c r="N96" s="7">
        <f t="shared" si="3"/>
        <v>1</v>
      </c>
      <c r="O96" s="9">
        <v>0</v>
      </c>
      <c r="P96" s="9">
        <v>0</v>
      </c>
      <c r="Q96" s="8" t="s">
        <v>159</v>
      </c>
    </row>
    <row r="97" spans="1:17">
      <c r="A97" s="6" t="s">
        <v>32</v>
      </c>
      <c r="B97" s="7">
        <v>5</v>
      </c>
      <c r="C97" s="7">
        <v>57</v>
      </c>
      <c r="D97" s="7">
        <v>30</v>
      </c>
      <c r="E97" s="7">
        <v>21</v>
      </c>
      <c r="F97" s="7">
        <v>18</v>
      </c>
      <c r="G97" s="7">
        <v>8</v>
      </c>
      <c r="H97" s="7">
        <v>29</v>
      </c>
      <c r="I97" s="7">
        <v>48</v>
      </c>
      <c r="J97" s="7">
        <v>161.96</v>
      </c>
      <c r="K97" s="7">
        <v>0</v>
      </c>
      <c r="L97" s="7">
        <f t="shared" si="2"/>
        <v>6.3</v>
      </c>
      <c r="M97" s="7">
        <v>0</v>
      </c>
      <c r="N97" s="7">
        <f t="shared" si="3"/>
        <v>0.6</v>
      </c>
      <c r="O97" s="7">
        <v>0</v>
      </c>
      <c r="P97" s="7">
        <v>0</v>
      </c>
      <c r="Q97" s="6" t="s">
        <v>160</v>
      </c>
    </row>
    <row r="98" spans="1:17">
      <c r="A98" s="8" t="s">
        <v>161</v>
      </c>
      <c r="B98" s="9">
        <v>1</v>
      </c>
      <c r="C98" s="9">
        <v>90</v>
      </c>
      <c r="D98" s="9">
        <v>4</v>
      </c>
      <c r="E98" s="9">
        <v>5</v>
      </c>
      <c r="F98" s="9">
        <v>5</v>
      </c>
      <c r="G98" s="9">
        <v>3</v>
      </c>
      <c r="H98" s="9">
        <v>8</v>
      </c>
      <c r="I98" s="9">
        <v>9</v>
      </c>
      <c r="J98" s="9">
        <v>25.36</v>
      </c>
      <c r="K98" s="9">
        <v>2</v>
      </c>
      <c r="L98" s="7">
        <f t="shared" si="2"/>
        <v>3.125</v>
      </c>
      <c r="M98" s="9">
        <v>0.5</v>
      </c>
      <c r="N98" s="7">
        <f t="shared" si="3"/>
        <v>1.25</v>
      </c>
      <c r="O98" s="9">
        <v>50.72</v>
      </c>
      <c r="P98" s="9">
        <v>2.82</v>
      </c>
      <c r="Q98" s="8" t="s">
        <v>162</v>
      </c>
    </row>
    <row r="99" spans="1:17">
      <c r="A99" s="6" t="s">
        <v>163</v>
      </c>
      <c r="B99" s="7">
        <v>5</v>
      </c>
      <c r="C99" s="7">
        <v>64</v>
      </c>
      <c r="D99" s="7">
        <v>47</v>
      </c>
      <c r="E99" s="7">
        <v>11</v>
      </c>
      <c r="F99" s="7">
        <v>19</v>
      </c>
      <c r="G99" s="7">
        <v>11</v>
      </c>
      <c r="H99" s="7">
        <v>22</v>
      </c>
      <c r="I99" s="7">
        <v>66</v>
      </c>
      <c r="J99" s="7">
        <v>132.97999999999999</v>
      </c>
      <c r="K99" s="7">
        <v>0</v>
      </c>
      <c r="L99" s="7">
        <f t="shared" si="2"/>
        <v>2.2234042553191489</v>
      </c>
      <c r="M99" s="7">
        <v>0</v>
      </c>
      <c r="N99" s="7">
        <f t="shared" si="3"/>
        <v>0.40425531914893614</v>
      </c>
      <c r="O99" s="7">
        <v>0</v>
      </c>
      <c r="P99" s="7">
        <v>0</v>
      </c>
      <c r="Q99" s="6" t="s">
        <v>164</v>
      </c>
    </row>
    <row r="100" spans="1:17">
      <c r="A100" s="8" t="s">
        <v>32</v>
      </c>
      <c r="B100" s="9">
        <v>1</v>
      </c>
      <c r="C100" s="9">
        <v>73</v>
      </c>
      <c r="D100" s="9">
        <v>16</v>
      </c>
      <c r="E100" s="9">
        <v>19</v>
      </c>
      <c r="F100" s="9">
        <v>8</v>
      </c>
      <c r="G100" s="9">
        <v>2</v>
      </c>
      <c r="H100" s="9">
        <v>21</v>
      </c>
      <c r="I100" s="9">
        <v>24</v>
      </c>
      <c r="J100" s="9">
        <v>96.28</v>
      </c>
      <c r="K100" s="9">
        <v>4</v>
      </c>
      <c r="L100" s="7">
        <f t="shared" si="2"/>
        <v>4.75</v>
      </c>
      <c r="M100" s="9">
        <v>0.25</v>
      </c>
      <c r="N100" s="7">
        <f t="shared" si="3"/>
        <v>0.5</v>
      </c>
      <c r="O100" s="9">
        <v>385.14</v>
      </c>
      <c r="P100" s="9">
        <v>21.4</v>
      </c>
      <c r="Q100" s="8" t="s">
        <v>165</v>
      </c>
    </row>
    <row r="101" spans="1:17">
      <c r="A101" s="6" t="s">
        <v>32</v>
      </c>
      <c r="B101" s="7">
        <v>4</v>
      </c>
      <c r="C101" s="7">
        <v>67</v>
      </c>
      <c r="D101" s="7">
        <v>15</v>
      </c>
      <c r="E101" s="7">
        <v>10</v>
      </c>
      <c r="F101" s="7">
        <v>13</v>
      </c>
      <c r="G101" s="7">
        <v>5</v>
      </c>
      <c r="H101" s="7">
        <v>15</v>
      </c>
      <c r="I101" s="7">
        <v>28</v>
      </c>
      <c r="J101" s="7">
        <v>72.11</v>
      </c>
      <c r="K101" s="7">
        <v>0</v>
      </c>
      <c r="L101" s="7">
        <f t="shared" si="2"/>
        <v>4.333333333333333</v>
      </c>
      <c r="M101" s="7">
        <v>0</v>
      </c>
      <c r="N101" s="7">
        <f t="shared" si="3"/>
        <v>0.8666666666666667</v>
      </c>
      <c r="O101" s="7">
        <v>0</v>
      </c>
      <c r="P101" s="7">
        <v>0</v>
      </c>
      <c r="Q101" s="6" t="s">
        <v>166</v>
      </c>
    </row>
    <row r="102" spans="1:17">
      <c r="A102" s="8" t="s">
        <v>167</v>
      </c>
      <c r="B102" s="9">
        <v>3</v>
      </c>
      <c r="C102" s="9">
        <v>71</v>
      </c>
      <c r="D102" s="9">
        <v>21</v>
      </c>
      <c r="E102" s="9">
        <v>6</v>
      </c>
      <c r="F102" s="9">
        <v>14</v>
      </c>
      <c r="G102" s="9">
        <v>8</v>
      </c>
      <c r="H102" s="9">
        <v>14</v>
      </c>
      <c r="I102" s="9">
        <v>35</v>
      </c>
      <c r="J102" s="9">
        <v>71.81</v>
      </c>
      <c r="K102" s="9">
        <v>0</v>
      </c>
      <c r="L102" s="7">
        <f t="shared" si="2"/>
        <v>2</v>
      </c>
      <c r="M102" s="9">
        <v>0</v>
      </c>
      <c r="N102" s="7">
        <f t="shared" si="3"/>
        <v>0.66666666666666663</v>
      </c>
      <c r="O102" s="9">
        <v>0</v>
      </c>
      <c r="P102" s="9">
        <v>0</v>
      </c>
      <c r="Q102" s="8" t="s">
        <v>168</v>
      </c>
    </row>
    <row r="103" spans="1:17">
      <c r="A103" s="6" t="s">
        <v>62</v>
      </c>
      <c r="B103" s="7">
        <v>3</v>
      </c>
      <c r="C103" s="7">
        <v>69</v>
      </c>
      <c r="D103" s="7">
        <v>13</v>
      </c>
      <c r="E103" s="7">
        <v>4</v>
      </c>
      <c r="F103" s="7">
        <v>11</v>
      </c>
      <c r="G103" s="7">
        <v>10</v>
      </c>
      <c r="H103" s="7">
        <v>14</v>
      </c>
      <c r="I103" s="7">
        <v>24</v>
      </c>
      <c r="J103" s="7">
        <v>64.19</v>
      </c>
      <c r="K103" s="7">
        <v>0</v>
      </c>
      <c r="L103" s="7">
        <f t="shared" si="2"/>
        <v>1.6923076923076925</v>
      </c>
      <c r="M103" s="7">
        <v>0</v>
      </c>
      <c r="N103" s="7">
        <f t="shared" si="3"/>
        <v>0.84615384615384615</v>
      </c>
      <c r="O103" s="7">
        <v>0</v>
      </c>
      <c r="P103" s="7">
        <v>0</v>
      </c>
      <c r="Q103" s="6" t="s">
        <v>169</v>
      </c>
    </row>
    <row r="104" spans="1:17">
      <c r="A104" s="8" t="s">
        <v>170</v>
      </c>
      <c r="B104" s="9">
        <v>2</v>
      </c>
      <c r="C104" s="9">
        <v>75</v>
      </c>
      <c r="D104" s="9">
        <v>9</v>
      </c>
      <c r="E104" s="9">
        <v>8</v>
      </c>
      <c r="F104" s="9">
        <v>8</v>
      </c>
      <c r="G104" s="9">
        <v>5</v>
      </c>
      <c r="H104" s="9">
        <v>13</v>
      </c>
      <c r="I104" s="9">
        <v>17</v>
      </c>
      <c r="J104" s="9">
        <v>53.14</v>
      </c>
      <c r="K104" s="9">
        <v>0</v>
      </c>
      <c r="L104" s="7">
        <f t="shared" si="2"/>
        <v>3.5555555555555554</v>
      </c>
      <c r="M104" s="9">
        <v>0</v>
      </c>
      <c r="N104" s="7">
        <f t="shared" si="3"/>
        <v>0.88888888888888884</v>
      </c>
      <c r="O104" s="9">
        <v>0</v>
      </c>
      <c r="P104" s="9">
        <v>0</v>
      </c>
      <c r="Q104" s="8" t="s">
        <v>171</v>
      </c>
    </row>
    <row r="105" spans="1:17">
      <c r="A105" s="6" t="s">
        <v>172</v>
      </c>
      <c r="B105" s="7">
        <v>5</v>
      </c>
      <c r="C105" s="7">
        <v>61</v>
      </c>
      <c r="D105" s="7">
        <v>19</v>
      </c>
      <c r="E105" s="7">
        <v>7</v>
      </c>
      <c r="F105" s="7">
        <v>18</v>
      </c>
      <c r="G105" s="7">
        <v>7</v>
      </c>
      <c r="H105" s="7">
        <v>14</v>
      </c>
      <c r="I105" s="7">
        <v>37</v>
      </c>
      <c r="J105" s="7">
        <v>72.930000000000007</v>
      </c>
      <c r="K105" s="7">
        <v>0</v>
      </c>
      <c r="L105" s="7">
        <f t="shared" si="2"/>
        <v>3.3157894736842102</v>
      </c>
      <c r="M105" s="7">
        <v>0</v>
      </c>
      <c r="N105" s="7">
        <f t="shared" si="3"/>
        <v>0.94736842105263153</v>
      </c>
      <c r="O105" s="7">
        <v>0</v>
      </c>
      <c r="P105" s="7">
        <v>0</v>
      </c>
      <c r="Q105" s="6" t="s">
        <v>173</v>
      </c>
    </row>
    <row r="106" spans="1:17">
      <c r="A106" s="8" t="s">
        <v>32</v>
      </c>
      <c r="B106" s="9">
        <v>1</v>
      </c>
      <c r="C106" s="9">
        <v>82</v>
      </c>
      <c r="D106" s="9">
        <v>10</v>
      </c>
      <c r="E106" s="9">
        <v>10</v>
      </c>
      <c r="F106" s="9">
        <v>6</v>
      </c>
      <c r="G106" s="9">
        <v>1</v>
      </c>
      <c r="H106" s="9">
        <v>11</v>
      </c>
      <c r="I106" s="9">
        <v>16</v>
      </c>
      <c r="J106" s="9">
        <v>44</v>
      </c>
      <c r="K106" s="9">
        <v>3</v>
      </c>
      <c r="L106" s="7">
        <f t="shared" si="2"/>
        <v>3</v>
      </c>
      <c r="M106" s="9">
        <v>0.33</v>
      </c>
      <c r="N106" s="7">
        <f t="shared" si="3"/>
        <v>0.6</v>
      </c>
      <c r="O106" s="9">
        <v>132</v>
      </c>
      <c r="P106" s="9">
        <v>7.33</v>
      </c>
      <c r="Q106" s="8" t="s">
        <v>174</v>
      </c>
    </row>
    <row r="107" spans="1:17">
      <c r="A107" s="6" t="s">
        <v>175</v>
      </c>
      <c r="B107" s="7">
        <v>3</v>
      </c>
      <c r="C107" s="7">
        <v>67</v>
      </c>
      <c r="D107" s="7">
        <v>19</v>
      </c>
      <c r="E107" s="7">
        <v>7</v>
      </c>
      <c r="F107" s="7">
        <v>10</v>
      </c>
      <c r="G107" s="7">
        <v>4</v>
      </c>
      <c r="H107" s="7">
        <v>11</v>
      </c>
      <c r="I107" s="7">
        <v>29</v>
      </c>
      <c r="J107" s="7">
        <v>53.44</v>
      </c>
      <c r="K107" s="7">
        <v>0</v>
      </c>
      <c r="L107" s="7">
        <f t="shared" si="2"/>
        <v>1.8421052631578947</v>
      </c>
      <c r="M107" s="7">
        <v>0</v>
      </c>
      <c r="N107" s="7">
        <f t="shared" si="3"/>
        <v>0.52631578947368418</v>
      </c>
      <c r="O107" s="7">
        <v>0</v>
      </c>
      <c r="P107" s="7">
        <v>0</v>
      </c>
      <c r="Q107" s="6" t="s">
        <v>176</v>
      </c>
    </row>
    <row r="108" spans="1:17">
      <c r="A108" s="8" t="s">
        <v>177</v>
      </c>
      <c r="B108" s="9">
        <v>4</v>
      </c>
      <c r="C108" s="9">
        <v>61</v>
      </c>
      <c r="D108" s="9">
        <v>28</v>
      </c>
      <c r="E108" s="9">
        <v>12</v>
      </c>
      <c r="F108" s="9">
        <v>19</v>
      </c>
      <c r="G108" s="9">
        <v>10</v>
      </c>
      <c r="H108" s="9">
        <v>22</v>
      </c>
      <c r="I108" s="9">
        <v>47</v>
      </c>
      <c r="J108" s="9">
        <v>122.2</v>
      </c>
      <c r="K108" s="9">
        <v>0</v>
      </c>
      <c r="L108" s="7">
        <f t="shared" si="2"/>
        <v>4.0714285714285712</v>
      </c>
      <c r="M108" s="9">
        <v>0</v>
      </c>
      <c r="N108" s="7">
        <f t="shared" si="3"/>
        <v>0.6785714285714286</v>
      </c>
      <c r="O108" s="9">
        <v>0</v>
      </c>
      <c r="P108" s="9">
        <v>0</v>
      </c>
      <c r="Q108" s="8" t="s">
        <v>178</v>
      </c>
    </row>
    <row r="109" spans="1:17">
      <c r="A109" s="6" t="s">
        <v>32</v>
      </c>
      <c r="B109" s="7">
        <v>2</v>
      </c>
      <c r="C109" s="7">
        <v>75</v>
      </c>
      <c r="D109" s="7">
        <v>9</v>
      </c>
      <c r="E109" s="7">
        <v>8</v>
      </c>
      <c r="F109" s="7">
        <v>7</v>
      </c>
      <c r="G109" s="7">
        <v>4</v>
      </c>
      <c r="H109" s="7">
        <v>12</v>
      </c>
      <c r="I109" s="7">
        <v>16</v>
      </c>
      <c r="J109" s="7">
        <v>48</v>
      </c>
      <c r="K109" s="7">
        <v>0</v>
      </c>
      <c r="L109" s="7">
        <f t="shared" si="2"/>
        <v>3.1111111111111107</v>
      </c>
      <c r="M109" s="7">
        <v>0</v>
      </c>
      <c r="N109" s="7">
        <f t="shared" si="3"/>
        <v>0.77777777777777779</v>
      </c>
      <c r="O109" s="7">
        <v>0</v>
      </c>
      <c r="P109" s="7">
        <v>0</v>
      </c>
      <c r="Q109" s="6" t="s">
        <v>179</v>
      </c>
    </row>
    <row r="110" spans="1:17">
      <c r="A110" s="6" t="s">
        <v>180</v>
      </c>
      <c r="B110" s="7">
        <v>2</v>
      </c>
      <c r="C110" s="7">
        <v>70</v>
      </c>
      <c r="D110" s="7">
        <v>27</v>
      </c>
      <c r="E110" s="7">
        <v>8</v>
      </c>
      <c r="F110" s="7">
        <v>16</v>
      </c>
      <c r="G110" s="7">
        <v>5</v>
      </c>
      <c r="H110" s="7">
        <v>13</v>
      </c>
      <c r="I110" s="7">
        <v>43</v>
      </c>
      <c r="J110" s="7">
        <v>70.540000000000006</v>
      </c>
      <c r="K110" s="7">
        <v>0</v>
      </c>
      <c r="L110" s="7">
        <f t="shared" si="2"/>
        <v>2.3703703703703702</v>
      </c>
      <c r="M110" s="7">
        <v>0</v>
      </c>
      <c r="N110" s="7">
        <f t="shared" si="3"/>
        <v>0.59259259259259256</v>
      </c>
      <c r="O110" s="7">
        <v>0</v>
      </c>
      <c r="P110" s="7">
        <v>0</v>
      </c>
      <c r="Q110" s="6" t="s">
        <v>181</v>
      </c>
    </row>
    <row r="111" spans="1:17">
      <c r="A111" s="8" t="s">
        <v>32</v>
      </c>
      <c r="B111" s="9">
        <v>7</v>
      </c>
      <c r="C111" s="9">
        <v>56</v>
      </c>
      <c r="D111" s="9">
        <v>41</v>
      </c>
      <c r="E111" s="9">
        <v>22</v>
      </c>
      <c r="F111" s="9">
        <v>29</v>
      </c>
      <c r="G111" s="9">
        <v>10</v>
      </c>
      <c r="H111" s="9">
        <v>32</v>
      </c>
      <c r="I111" s="9">
        <v>70</v>
      </c>
      <c r="J111" s="9">
        <v>196.14</v>
      </c>
      <c r="K111" s="9">
        <v>0</v>
      </c>
      <c r="L111" s="7">
        <f t="shared" si="2"/>
        <v>7.7804878048780495</v>
      </c>
      <c r="M111" s="9">
        <v>0</v>
      </c>
      <c r="N111" s="7">
        <f t="shared" si="3"/>
        <v>0.70731707317073167</v>
      </c>
      <c r="O111" s="9">
        <v>0</v>
      </c>
      <c r="P111" s="9">
        <v>0</v>
      </c>
      <c r="Q111" s="8" t="s">
        <v>182</v>
      </c>
    </row>
    <row r="112" spans="1:17" ht="28.8">
      <c r="A112" s="6" t="s">
        <v>183</v>
      </c>
      <c r="B112" s="7">
        <v>1</v>
      </c>
      <c r="C112" s="7">
        <v>80</v>
      </c>
      <c r="D112" s="7">
        <v>6</v>
      </c>
      <c r="E112" s="7">
        <v>5</v>
      </c>
      <c r="F112" s="7">
        <v>4</v>
      </c>
      <c r="G112" s="7">
        <v>2</v>
      </c>
      <c r="H112" s="7">
        <v>7</v>
      </c>
      <c r="I112" s="7">
        <v>10</v>
      </c>
      <c r="J112" s="7">
        <v>23.25</v>
      </c>
      <c r="K112" s="7">
        <v>0</v>
      </c>
      <c r="L112" s="7">
        <f t="shared" si="2"/>
        <v>1.6666666666666667</v>
      </c>
      <c r="M112" s="7">
        <v>0</v>
      </c>
      <c r="N112" s="7">
        <f t="shared" si="3"/>
        <v>0.66666666666666663</v>
      </c>
      <c r="O112" s="7">
        <v>0</v>
      </c>
      <c r="P112" s="7">
        <v>0</v>
      </c>
      <c r="Q112" s="6" t="s">
        <v>184</v>
      </c>
    </row>
    <row r="113" spans="1:17" ht="28.8">
      <c r="A113" s="8" t="s">
        <v>185</v>
      </c>
      <c r="B113" s="9">
        <v>4</v>
      </c>
      <c r="C113" s="9">
        <v>64</v>
      </c>
      <c r="D113" s="9">
        <v>23</v>
      </c>
      <c r="E113" s="9">
        <v>9</v>
      </c>
      <c r="F113" s="9">
        <v>13</v>
      </c>
      <c r="G113" s="9">
        <v>9</v>
      </c>
      <c r="H113" s="9">
        <v>18</v>
      </c>
      <c r="I113" s="9">
        <v>36</v>
      </c>
      <c r="J113" s="9">
        <v>93.06</v>
      </c>
      <c r="K113" s="9">
        <v>0</v>
      </c>
      <c r="L113" s="7">
        <f t="shared" si="2"/>
        <v>2.5434782608695654</v>
      </c>
      <c r="M113" s="9">
        <v>0</v>
      </c>
      <c r="N113" s="7">
        <f t="shared" si="3"/>
        <v>0.56521739130434778</v>
      </c>
      <c r="O113" s="9">
        <v>0</v>
      </c>
      <c r="P113" s="9">
        <v>0</v>
      </c>
      <c r="Q113" s="8" t="s">
        <v>186</v>
      </c>
    </row>
    <row r="114" spans="1:17" ht="43.2">
      <c r="A114" s="6" t="s">
        <v>187</v>
      </c>
      <c r="B114" s="7">
        <v>5</v>
      </c>
      <c r="C114" s="7">
        <v>65</v>
      </c>
      <c r="D114" s="7">
        <v>35</v>
      </c>
      <c r="E114" s="7">
        <v>10</v>
      </c>
      <c r="F114" s="7">
        <v>20</v>
      </c>
      <c r="G114" s="7">
        <v>11</v>
      </c>
      <c r="H114" s="7">
        <v>21</v>
      </c>
      <c r="I114" s="7">
        <v>55</v>
      </c>
      <c r="J114" s="7">
        <v>121.41</v>
      </c>
      <c r="K114" s="7">
        <v>0</v>
      </c>
      <c r="L114" s="7">
        <f t="shared" si="2"/>
        <v>2.8571428571428568</v>
      </c>
      <c r="M114" s="7">
        <v>0</v>
      </c>
      <c r="N114" s="7">
        <f t="shared" si="3"/>
        <v>0.5714285714285714</v>
      </c>
      <c r="O114" s="7">
        <v>0</v>
      </c>
      <c r="P114" s="7">
        <v>0</v>
      </c>
      <c r="Q114" s="6" t="s">
        <v>188</v>
      </c>
    </row>
    <row r="115" spans="1:17" ht="28.8">
      <c r="A115" s="8" t="s">
        <v>189</v>
      </c>
      <c r="B115" s="9">
        <v>1</v>
      </c>
      <c r="C115" s="9">
        <v>77</v>
      </c>
      <c r="D115" s="9">
        <v>9</v>
      </c>
      <c r="E115" s="9">
        <v>6</v>
      </c>
      <c r="F115" s="9">
        <v>2</v>
      </c>
      <c r="G115" s="9">
        <v>1</v>
      </c>
      <c r="H115" s="9">
        <v>7</v>
      </c>
      <c r="I115" s="9">
        <v>11</v>
      </c>
      <c r="J115" s="9">
        <v>24.22</v>
      </c>
      <c r="K115" s="9">
        <v>0</v>
      </c>
      <c r="L115" s="7">
        <f t="shared" si="2"/>
        <v>0.66666666666666663</v>
      </c>
      <c r="M115" s="9">
        <v>0</v>
      </c>
      <c r="N115" s="7">
        <f t="shared" si="3"/>
        <v>0.22222222222222221</v>
      </c>
      <c r="O115" s="9">
        <v>0</v>
      </c>
      <c r="P115" s="9">
        <v>0</v>
      </c>
      <c r="Q115" s="8" t="s">
        <v>190</v>
      </c>
    </row>
    <row r="116" spans="1:17" ht="28.8">
      <c r="A116" s="6" t="s">
        <v>32</v>
      </c>
      <c r="B116" s="7">
        <v>1</v>
      </c>
      <c r="C116" s="7">
        <v>68</v>
      </c>
      <c r="D116" s="7">
        <v>10</v>
      </c>
      <c r="E116" s="7">
        <v>8</v>
      </c>
      <c r="F116" s="7">
        <v>8</v>
      </c>
      <c r="G116" s="7">
        <v>1</v>
      </c>
      <c r="H116" s="7">
        <v>9</v>
      </c>
      <c r="I116" s="7">
        <v>18</v>
      </c>
      <c r="J116" s="7">
        <v>37.53</v>
      </c>
      <c r="K116" s="7">
        <v>0</v>
      </c>
      <c r="L116" s="7">
        <f t="shared" si="2"/>
        <v>3.2</v>
      </c>
      <c r="M116" s="7">
        <v>0</v>
      </c>
      <c r="N116" s="7">
        <f t="shared" si="3"/>
        <v>0.8</v>
      </c>
      <c r="O116" s="7">
        <v>0</v>
      </c>
      <c r="P116" s="7">
        <v>0</v>
      </c>
      <c r="Q116" s="6" t="s">
        <v>191</v>
      </c>
    </row>
    <row r="117" spans="1:17">
      <c r="A117" s="8" t="s">
        <v>32</v>
      </c>
      <c r="B117" s="9">
        <v>1</v>
      </c>
      <c r="C117" s="9">
        <v>74</v>
      </c>
      <c r="D117" s="9">
        <v>7</v>
      </c>
      <c r="E117" s="9">
        <v>12</v>
      </c>
      <c r="F117" s="9">
        <v>8</v>
      </c>
      <c r="G117" s="9">
        <v>3</v>
      </c>
      <c r="H117" s="9">
        <v>15</v>
      </c>
      <c r="I117" s="9">
        <v>15</v>
      </c>
      <c r="J117" s="9">
        <v>58.6</v>
      </c>
      <c r="K117" s="9">
        <v>4</v>
      </c>
      <c r="L117" s="7">
        <f t="shared" si="2"/>
        <v>6.8571428571428568</v>
      </c>
      <c r="M117" s="9">
        <v>0.25</v>
      </c>
      <c r="N117" s="7">
        <f t="shared" si="3"/>
        <v>1.1428571428571428</v>
      </c>
      <c r="O117" s="9">
        <v>234.41</v>
      </c>
      <c r="P117" s="9">
        <v>13.02</v>
      </c>
      <c r="Q117" s="8" t="s">
        <v>192</v>
      </c>
    </row>
    <row r="118" spans="1:17">
      <c r="A118" s="6" t="s">
        <v>193</v>
      </c>
      <c r="B118" s="7">
        <v>3</v>
      </c>
      <c r="C118" s="7">
        <v>73</v>
      </c>
      <c r="D118" s="7">
        <v>8</v>
      </c>
      <c r="E118" s="7">
        <v>3</v>
      </c>
      <c r="F118" s="7">
        <v>4</v>
      </c>
      <c r="G118" s="7">
        <v>3</v>
      </c>
      <c r="H118" s="7">
        <v>6</v>
      </c>
      <c r="I118" s="7">
        <v>12</v>
      </c>
      <c r="J118" s="7">
        <v>21.51</v>
      </c>
      <c r="K118" s="7">
        <v>0</v>
      </c>
      <c r="L118" s="7">
        <f t="shared" si="2"/>
        <v>0.75</v>
      </c>
      <c r="M118" s="7">
        <v>0</v>
      </c>
      <c r="N118" s="7">
        <f t="shared" si="3"/>
        <v>0.5</v>
      </c>
      <c r="O118" s="7">
        <v>0</v>
      </c>
      <c r="P118" s="7">
        <v>0</v>
      </c>
      <c r="Q118" s="6" t="s">
        <v>194</v>
      </c>
    </row>
    <row r="119" spans="1:17" ht="28.8">
      <c r="A119" s="8" t="s">
        <v>195</v>
      </c>
      <c r="B119" s="9">
        <v>3</v>
      </c>
      <c r="C119" s="9">
        <v>65</v>
      </c>
      <c r="D119" s="9">
        <v>31</v>
      </c>
      <c r="E119" s="9">
        <v>8</v>
      </c>
      <c r="F119" s="9">
        <v>13</v>
      </c>
      <c r="G119" s="9">
        <v>7</v>
      </c>
      <c r="H119" s="9">
        <v>15</v>
      </c>
      <c r="I119" s="9">
        <v>44</v>
      </c>
      <c r="J119" s="9">
        <v>81.89</v>
      </c>
      <c r="K119" s="9">
        <v>0</v>
      </c>
      <c r="L119" s="7">
        <f t="shared" si="2"/>
        <v>1.6774193548387095</v>
      </c>
      <c r="M119" s="9">
        <v>0</v>
      </c>
      <c r="N119" s="7">
        <f t="shared" si="3"/>
        <v>0.41935483870967744</v>
      </c>
      <c r="O119" s="9">
        <v>0</v>
      </c>
      <c r="P119" s="9">
        <v>0</v>
      </c>
      <c r="Q119" s="8" t="s">
        <v>196</v>
      </c>
    </row>
    <row r="120" spans="1:17">
      <c r="A120" s="6" t="s">
        <v>197</v>
      </c>
      <c r="B120" s="7">
        <v>3</v>
      </c>
      <c r="C120" s="7">
        <v>75</v>
      </c>
      <c r="D120" s="7">
        <v>11</v>
      </c>
      <c r="E120" s="7">
        <v>6</v>
      </c>
      <c r="F120" s="7">
        <v>6</v>
      </c>
      <c r="G120" s="7">
        <v>6</v>
      </c>
      <c r="H120" s="7">
        <v>12</v>
      </c>
      <c r="I120" s="7">
        <v>17</v>
      </c>
      <c r="J120" s="7">
        <v>49.05</v>
      </c>
      <c r="K120" s="7">
        <v>0</v>
      </c>
      <c r="L120" s="7">
        <f t="shared" si="2"/>
        <v>1.6363636363636362</v>
      </c>
      <c r="M120" s="7">
        <v>0</v>
      </c>
      <c r="N120" s="7">
        <f t="shared" si="3"/>
        <v>0.54545454545454541</v>
      </c>
      <c r="O120" s="7">
        <v>0</v>
      </c>
      <c r="P120" s="7">
        <v>0</v>
      </c>
      <c r="Q120" s="6" t="s">
        <v>198</v>
      </c>
    </row>
    <row r="121" spans="1:17" ht="28.8">
      <c r="A121" s="8" t="s">
        <v>55</v>
      </c>
      <c r="B121" s="9">
        <v>1</v>
      </c>
      <c r="C121" s="9">
        <v>80</v>
      </c>
      <c r="D121" s="9">
        <v>14</v>
      </c>
      <c r="E121" s="9">
        <v>5</v>
      </c>
      <c r="F121" s="9">
        <v>2</v>
      </c>
      <c r="G121" s="9">
        <v>1</v>
      </c>
      <c r="H121" s="9">
        <v>6</v>
      </c>
      <c r="I121" s="9">
        <v>16</v>
      </c>
      <c r="J121" s="9">
        <v>24</v>
      </c>
      <c r="K121" s="9">
        <v>0</v>
      </c>
      <c r="L121" s="7">
        <f t="shared" si="2"/>
        <v>0.35714285714285715</v>
      </c>
      <c r="M121" s="9">
        <v>0</v>
      </c>
      <c r="N121" s="7">
        <f t="shared" si="3"/>
        <v>0.14285714285714285</v>
      </c>
      <c r="O121" s="9">
        <v>0</v>
      </c>
      <c r="P121" s="9">
        <v>0</v>
      </c>
      <c r="Q121" s="8" t="s">
        <v>199</v>
      </c>
    </row>
    <row r="122" spans="1:17" ht="28.8">
      <c r="A122" s="6" t="s">
        <v>200</v>
      </c>
      <c r="B122" s="7">
        <v>2</v>
      </c>
      <c r="C122" s="7">
        <v>69</v>
      </c>
      <c r="D122" s="7">
        <v>30</v>
      </c>
      <c r="E122" s="7">
        <v>10</v>
      </c>
      <c r="F122" s="7">
        <v>12</v>
      </c>
      <c r="G122" s="7">
        <v>9</v>
      </c>
      <c r="H122" s="7">
        <v>19</v>
      </c>
      <c r="I122" s="7">
        <v>42</v>
      </c>
      <c r="J122" s="7">
        <v>102.45</v>
      </c>
      <c r="K122" s="7">
        <v>0</v>
      </c>
      <c r="L122" s="7">
        <f t="shared" si="2"/>
        <v>2</v>
      </c>
      <c r="M122" s="7">
        <v>0</v>
      </c>
      <c r="N122" s="7">
        <f t="shared" si="3"/>
        <v>0.4</v>
      </c>
      <c r="O122" s="7">
        <v>0</v>
      </c>
      <c r="P122" s="7">
        <v>0</v>
      </c>
      <c r="Q122" s="6" t="s">
        <v>201</v>
      </c>
    </row>
    <row r="123" spans="1:17" ht="28.8">
      <c r="A123" s="8" t="s">
        <v>202</v>
      </c>
      <c r="B123" s="9">
        <v>4</v>
      </c>
      <c r="C123" s="9">
        <v>59</v>
      </c>
      <c r="D123" s="9">
        <v>35</v>
      </c>
      <c r="E123" s="9">
        <v>11</v>
      </c>
      <c r="F123" s="9">
        <v>15</v>
      </c>
      <c r="G123" s="9">
        <v>11</v>
      </c>
      <c r="H123" s="9">
        <v>22</v>
      </c>
      <c r="I123" s="9">
        <v>50</v>
      </c>
      <c r="J123" s="9">
        <v>124.16</v>
      </c>
      <c r="K123" s="9">
        <v>0</v>
      </c>
      <c r="L123" s="7">
        <f t="shared" si="2"/>
        <v>2.3571428571428572</v>
      </c>
      <c r="M123" s="9">
        <v>0</v>
      </c>
      <c r="N123" s="7">
        <f t="shared" si="3"/>
        <v>0.42857142857142855</v>
      </c>
      <c r="O123" s="9">
        <v>0</v>
      </c>
      <c r="P123" s="9">
        <v>0</v>
      </c>
      <c r="Q123" s="8" t="s">
        <v>203</v>
      </c>
    </row>
    <row r="124" spans="1:17" ht="28.8">
      <c r="A124" s="6" t="s">
        <v>32</v>
      </c>
      <c r="B124" s="7">
        <v>1</v>
      </c>
      <c r="C124" s="7">
        <v>79</v>
      </c>
      <c r="D124" s="7">
        <v>8</v>
      </c>
      <c r="E124" s="7">
        <v>8</v>
      </c>
      <c r="F124" s="7">
        <v>2</v>
      </c>
      <c r="G124" s="7">
        <v>1</v>
      </c>
      <c r="H124" s="7">
        <v>9</v>
      </c>
      <c r="I124" s="7">
        <v>10</v>
      </c>
      <c r="J124" s="7">
        <v>29.9</v>
      </c>
      <c r="K124" s="7">
        <v>1</v>
      </c>
      <c r="L124" s="7">
        <f t="shared" si="2"/>
        <v>1</v>
      </c>
      <c r="M124" s="7">
        <v>1</v>
      </c>
      <c r="N124" s="7">
        <f t="shared" si="3"/>
        <v>0.25</v>
      </c>
      <c r="O124" s="7">
        <v>29.9</v>
      </c>
      <c r="P124" s="7">
        <v>1.66</v>
      </c>
      <c r="Q124" s="6" t="s">
        <v>204</v>
      </c>
    </row>
    <row r="125" spans="1:17">
      <c r="A125" s="8" t="s">
        <v>32</v>
      </c>
      <c r="B125" s="9">
        <v>2</v>
      </c>
      <c r="C125" s="9">
        <v>71</v>
      </c>
      <c r="D125" s="9">
        <v>49</v>
      </c>
      <c r="E125" s="9">
        <v>25</v>
      </c>
      <c r="F125" s="9">
        <v>14</v>
      </c>
      <c r="G125" s="9">
        <v>6</v>
      </c>
      <c r="H125" s="9">
        <v>31</v>
      </c>
      <c r="I125" s="9">
        <v>63</v>
      </c>
      <c r="J125" s="9">
        <v>185.3</v>
      </c>
      <c r="K125" s="9">
        <v>0</v>
      </c>
      <c r="L125" s="7">
        <f t="shared" si="2"/>
        <v>3.5714285714285716</v>
      </c>
      <c r="M125" s="9">
        <v>0</v>
      </c>
      <c r="N125" s="7">
        <f t="shared" si="3"/>
        <v>0.2857142857142857</v>
      </c>
      <c r="O125" s="9">
        <v>0</v>
      </c>
      <c r="P125" s="9">
        <v>0</v>
      </c>
      <c r="Q125" s="8" t="s">
        <v>205</v>
      </c>
    </row>
    <row r="126" spans="1:17">
      <c r="A126" s="6" t="s">
        <v>206</v>
      </c>
      <c r="B126" s="7">
        <v>12</v>
      </c>
      <c r="C126" s="7">
        <v>53</v>
      </c>
      <c r="D126" s="7">
        <v>36</v>
      </c>
      <c r="E126" s="7">
        <v>14</v>
      </c>
      <c r="F126" s="7">
        <v>34</v>
      </c>
      <c r="G126" s="7">
        <v>14</v>
      </c>
      <c r="H126" s="7">
        <v>28</v>
      </c>
      <c r="I126" s="7">
        <v>70</v>
      </c>
      <c r="J126" s="7">
        <v>171.62</v>
      </c>
      <c r="K126" s="7">
        <v>0</v>
      </c>
      <c r="L126" s="7">
        <f t="shared" si="2"/>
        <v>6.6111111111111116</v>
      </c>
      <c r="M126" s="7">
        <v>0</v>
      </c>
      <c r="N126" s="7">
        <f t="shared" si="3"/>
        <v>0.94444444444444442</v>
      </c>
      <c r="O126" s="7">
        <v>0</v>
      </c>
      <c r="P126" s="7">
        <v>0</v>
      </c>
      <c r="Q126" s="6" t="s">
        <v>207</v>
      </c>
    </row>
    <row r="127" spans="1:17" ht="28.8">
      <c r="A127" s="8" t="s">
        <v>208</v>
      </c>
      <c r="B127" s="9">
        <v>3</v>
      </c>
      <c r="C127" s="9">
        <v>71</v>
      </c>
      <c r="D127" s="9">
        <v>16</v>
      </c>
      <c r="E127" s="9">
        <v>8</v>
      </c>
      <c r="F127" s="9">
        <v>9</v>
      </c>
      <c r="G127" s="9">
        <v>7</v>
      </c>
      <c r="H127" s="9">
        <v>15</v>
      </c>
      <c r="I127" s="9">
        <v>25</v>
      </c>
      <c r="J127" s="9">
        <v>69.66</v>
      </c>
      <c r="K127" s="9">
        <v>0</v>
      </c>
      <c r="L127" s="7">
        <f t="shared" si="2"/>
        <v>2.25</v>
      </c>
      <c r="M127" s="9">
        <v>0</v>
      </c>
      <c r="N127" s="7">
        <f t="shared" si="3"/>
        <v>0.5625</v>
      </c>
      <c r="O127" s="9">
        <v>0</v>
      </c>
      <c r="P127" s="9">
        <v>0</v>
      </c>
      <c r="Q127" s="8" t="s">
        <v>209</v>
      </c>
    </row>
    <row r="128" spans="1:17" ht="28.8">
      <c r="A128" s="6" t="s">
        <v>210</v>
      </c>
      <c r="B128" s="7">
        <v>4</v>
      </c>
      <c r="C128" s="7">
        <v>69</v>
      </c>
      <c r="D128" s="7">
        <v>24</v>
      </c>
      <c r="E128" s="7">
        <v>9</v>
      </c>
      <c r="F128" s="7">
        <v>15</v>
      </c>
      <c r="G128" s="7">
        <v>7</v>
      </c>
      <c r="H128" s="7">
        <v>16</v>
      </c>
      <c r="I128" s="7">
        <v>39</v>
      </c>
      <c r="J128" s="7">
        <v>84.57</v>
      </c>
      <c r="K128" s="7">
        <v>0</v>
      </c>
      <c r="L128" s="7">
        <f t="shared" si="2"/>
        <v>2.8125</v>
      </c>
      <c r="M128" s="7">
        <v>0</v>
      </c>
      <c r="N128" s="7">
        <f t="shared" si="3"/>
        <v>0.625</v>
      </c>
      <c r="O128" s="7">
        <v>0</v>
      </c>
      <c r="P128" s="7">
        <v>0</v>
      </c>
      <c r="Q128" s="6" t="s">
        <v>211</v>
      </c>
    </row>
    <row r="129" spans="1:17" ht="28.8">
      <c r="A129" s="8" t="s">
        <v>212</v>
      </c>
      <c r="B129" s="9">
        <v>4</v>
      </c>
      <c r="C129" s="9">
        <v>64</v>
      </c>
      <c r="D129" s="9">
        <v>29</v>
      </c>
      <c r="E129" s="9">
        <v>13</v>
      </c>
      <c r="F129" s="9">
        <v>12</v>
      </c>
      <c r="G129" s="9">
        <v>7</v>
      </c>
      <c r="H129" s="9">
        <v>20</v>
      </c>
      <c r="I129" s="9">
        <v>41</v>
      </c>
      <c r="J129" s="9">
        <v>107.15</v>
      </c>
      <c r="K129" s="9">
        <v>0</v>
      </c>
      <c r="L129" s="7">
        <f t="shared" si="2"/>
        <v>2.6896551724137931</v>
      </c>
      <c r="M129" s="9">
        <v>0</v>
      </c>
      <c r="N129" s="7">
        <f t="shared" si="3"/>
        <v>0.41379310344827586</v>
      </c>
      <c r="O129" s="9">
        <v>0</v>
      </c>
      <c r="P129" s="9">
        <v>0</v>
      </c>
      <c r="Q129" s="8" t="s">
        <v>213</v>
      </c>
    </row>
    <row r="130" spans="1:17">
      <c r="A130" s="6" t="s">
        <v>214</v>
      </c>
      <c r="B130" s="7">
        <v>2</v>
      </c>
      <c r="C130" s="7">
        <v>88</v>
      </c>
      <c r="D130" s="7">
        <v>1</v>
      </c>
      <c r="E130" s="7">
        <v>1</v>
      </c>
      <c r="F130" s="7">
        <v>2</v>
      </c>
      <c r="G130" s="7">
        <v>2</v>
      </c>
      <c r="H130" s="7">
        <v>3</v>
      </c>
      <c r="I130" s="7">
        <v>3</v>
      </c>
      <c r="J130" s="7">
        <v>4.75</v>
      </c>
      <c r="K130" s="7">
        <v>1</v>
      </c>
      <c r="L130" s="7">
        <f t="shared" si="2"/>
        <v>1</v>
      </c>
      <c r="M130" s="7">
        <v>1</v>
      </c>
      <c r="N130" s="7">
        <f t="shared" si="3"/>
        <v>2</v>
      </c>
      <c r="O130" s="7">
        <v>4.75</v>
      </c>
      <c r="P130" s="7">
        <v>0.26</v>
      </c>
      <c r="Q130" s="6" t="s">
        <v>215</v>
      </c>
    </row>
    <row r="131" spans="1:17" ht="28.8">
      <c r="A131" s="8" t="s">
        <v>216</v>
      </c>
      <c r="B131" s="9">
        <v>2</v>
      </c>
      <c r="C131" s="9">
        <v>66</v>
      </c>
      <c r="D131" s="9">
        <v>62</v>
      </c>
      <c r="E131" s="9">
        <v>14</v>
      </c>
      <c r="F131" s="9">
        <v>33</v>
      </c>
      <c r="G131" s="9">
        <v>9</v>
      </c>
      <c r="H131" s="9">
        <v>23</v>
      </c>
      <c r="I131" s="9">
        <v>95</v>
      </c>
      <c r="J131" s="9">
        <v>151.11000000000001</v>
      </c>
      <c r="K131" s="9">
        <v>0</v>
      </c>
      <c r="L131" s="7">
        <f t="shared" si="2"/>
        <v>3.725806451612903</v>
      </c>
      <c r="M131" s="9">
        <v>0</v>
      </c>
      <c r="N131" s="7">
        <f t="shared" si="3"/>
        <v>0.532258064516129</v>
      </c>
      <c r="O131" s="9">
        <v>0</v>
      </c>
      <c r="P131" s="9">
        <v>0</v>
      </c>
      <c r="Q131" s="8" t="s">
        <v>217</v>
      </c>
    </row>
    <row r="132" spans="1:17" ht="28.8">
      <c r="A132" s="6" t="s">
        <v>218</v>
      </c>
      <c r="B132" s="7">
        <v>1</v>
      </c>
      <c r="C132" s="7">
        <v>82</v>
      </c>
      <c r="D132" s="7">
        <v>7</v>
      </c>
      <c r="E132" s="7">
        <v>8</v>
      </c>
      <c r="F132" s="7">
        <v>6</v>
      </c>
      <c r="G132" s="7">
        <v>4</v>
      </c>
      <c r="H132" s="7">
        <v>12</v>
      </c>
      <c r="I132" s="7">
        <v>13</v>
      </c>
      <c r="J132" s="7">
        <v>44.41</v>
      </c>
      <c r="K132" s="7">
        <v>3</v>
      </c>
      <c r="L132" s="7">
        <f t="shared" si="2"/>
        <v>3.4285714285714284</v>
      </c>
      <c r="M132" s="7">
        <v>0.33</v>
      </c>
      <c r="N132" s="7">
        <f t="shared" si="3"/>
        <v>0.8571428571428571</v>
      </c>
      <c r="O132" s="7">
        <v>133.22</v>
      </c>
      <c r="P132" s="7">
        <v>7.4</v>
      </c>
      <c r="Q132" s="6" t="s">
        <v>219</v>
      </c>
    </row>
    <row r="133" spans="1:17">
      <c r="A133" s="8" t="s">
        <v>32</v>
      </c>
      <c r="B133" s="9">
        <v>3</v>
      </c>
      <c r="C133" s="9">
        <v>65</v>
      </c>
      <c r="D133" s="9">
        <v>29</v>
      </c>
      <c r="E133" s="9">
        <v>14</v>
      </c>
      <c r="F133" s="9">
        <v>12</v>
      </c>
      <c r="G133" s="9">
        <v>9</v>
      </c>
      <c r="H133" s="9">
        <v>23</v>
      </c>
      <c r="I133" s="9">
        <v>41</v>
      </c>
      <c r="J133" s="9">
        <v>123.22</v>
      </c>
      <c r="K133" s="9">
        <v>0</v>
      </c>
      <c r="L133" s="7">
        <f t="shared" si="2"/>
        <v>2.896551724137931</v>
      </c>
      <c r="M133" s="9">
        <v>0</v>
      </c>
      <c r="N133" s="7">
        <f t="shared" si="3"/>
        <v>0.41379310344827586</v>
      </c>
      <c r="O133" s="9">
        <v>0</v>
      </c>
      <c r="P133" s="9">
        <v>0</v>
      </c>
      <c r="Q133" s="8" t="s">
        <v>220</v>
      </c>
    </row>
    <row r="134" spans="1:17" ht="28.8">
      <c r="A134" s="6" t="s">
        <v>221</v>
      </c>
      <c r="B134" s="7">
        <v>3</v>
      </c>
      <c r="C134" s="7">
        <v>66</v>
      </c>
      <c r="D134" s="7">
        <v>29</v>
      </c>
      <c r="E134" s="7">
        <v>9</v>
      </c>
      <c r="F134" s="7">
        <v>10</v>
      </c>
      <c r="G134" s="7">
        <v>5</v>
      </c>
      <c r="H134" s="7">
        <v>14</v>
      </c>
      <c r="I134" s="7">
        <v>39</v>
      </c>
      <c r="J134" s="7">
        <v>74</v>
      </c>
      <c r="K134" s="7">
        <v>0</v>
      </c>
      <c r="L134" s="7">
        <f t="shared" si="2"/>
        <v>1.5517241379310345</v>
      </c>
      <c r="M134" s="7">
        <v>0</v>
      </c>
      <c r="N134" s="7">
        <f t="shared" si="3"/>
        <v>0.34482758620689657</v>
      </c>
      <c r="O134" s="7">
        <v>0</v>
      </c>
      <c r="P134" s="7">
        <v>0</v>
      </c>
      <c r="Q134" s="6" t="s">
        <v>222</v>
      </c>
    </row>
    <row r="135" spans="1:17" ht="28.8">
      <c r="A135" s="8" t="s">
        <v>223</v>
      </c>
      <c r="B135" s="9">
        <v>4</v>
      </c>
      <c r="C135" s="9">
        <v>63</v>
      </c>
      <c r="D135" s="9">
        <v>30</v>
      </c>
      <c r="E135" s="9">
        <v>10</v>
      </c>
      <c r="F135" s="9">
        <v>16</v>
      </c>
      <c r="G135" s="9">
        <v>9</v>
      </c>
      <c r="H135" s="9">
        <v>19</v>
      </c>
      <c r="I135" s="9">
        <v>46</v>
      </c>
      <c r="J135" s="9">
        <v>104.95</v>
      </c>
      <c r="K135" s="9">
        <v>0</v>
      </c>
      <c r="L135" s="7">
        <f t="shared" si="2"/>
        <v>2.6666666666666665</v>
      </c>
      <c r="M135" s="9">
        <v>0</v>
      </c>
      <c r="N135" s="7">
        <f t="shared" si="3"/>
        <v>0.53333333333333333</v>
      </c>
      <c r="O135" s="9">
        <v>0</v>
      </c>
      <c r="P135" s="9">
        <v>0</v>
      </c>
      <c r="Q135" s="8" t="s">
        <v>224</v>
      </c>
    </row>
    <row r="136" spans="1:17" ht="28.8">
      <c r="A136" s="6" t="s">
        <v>225</v>
      </c>
      <c r="B136" s="7">
        <v>2</v>
      </c>
      <c r="C136" s="7">
        <v>76</v>
      </c>
      <c r="D136" s="7">
        <v>16</v>
      </c>
      <c r="E136" s="7">
        <v>5</v>
      </c>
      <c r="F136" s="7">
        <v>4</v>
      </c>
      <c r="G136" s="7">
        <v>3</v>
      </c>
      <c r="H136" s="7">
        <v>8</v>
      </c>
      <c r="I136" s="7">
        <v>20</v>
      </c>
      <c r="J136" s="7">
        <v>34.58</v>
      </c>
      <c r="K136" s="7">
        <v>0</v>
      </c>
      <c r="L136" s="7">
        <f t="shared" si="2"/>
        <v>0.625</v>
      </c>
      <c r="M136" s="7">
        <v>0</v>
      </c>
      <c r="N136" s="7">
        <f t="shared" si="3"/>
        <v>0.25</v>
      </c>
      <c r="O136" s="7">
        <v>0</v>
      </c>
      <c r="P136" s="7">
        <v>0</v>
      </c>
      <c r="Q136" s="6" t="s">
        <v>226</v>
      </c>
    </row>
    <row r="137" spans="1:17">
      <c r="A137" s="8" t="s">
        <v>32</v>
      </c>
      <c r="B137" s="9">
        <v>3</v>
      </c>
      <c r="C137" s="9">
        <v>69</v>
      </c>
      <c r="D137" s="9">
        <v>11</v>
      </c>
      <c r="E137" s="9">
        <v>16</v>
      </c>
      <c r="F137" s="9">
        <v>9</v>
      </c>
      <c r="G137" s="9">
        <v>5</v>
      </c>
      <c r="H137" s="9">
        <v>21</v>
      </c>
      <c r="I137" s="9">
        <v>20</v>
      </c>
      <c r="J137" s="9">
        <v>90.76</v>
      </c>
      <c r="K137" s="9">
        <v>4</v>
      </c>
      <c r="L137" s="7">
        <f t="shared" si="2"/>
        <v>6.5454545454545459</v>
      </c>
      <c r="M137" s="9">
        <v>0.25</v>
      </c>
      <c r="N137" s="7">
        <f t="shared" si="3"/>
        <v>0.81818181818181823</v>
      </c>
      <c r="O137" s="9">
        <v>363.04</v>
      </c>
      <c r="P137" s="9">
        <v>20.170000000000002</v>
      </c>
      <c r="Q137" s="8" t="s">
        <v>227</v>
      </c>
    </row>
    <row r="138" spans="1:17" ht="17.399999999999999" customHeight="1">
      <c r="A138" s="5" t="s">
        <v>245</v>
      </c>
      <c r="B138" s="5" t="s">
        <v>18</v>
      </c>
      <c r="C138" s="5" t="s">
        <v>19</v>
      </c>
      <c r="D138" s="5" t="s">
        <v>20</v>
      </c>
      <c r="E138" s="5" t="s">
        <v>21</v>
      </c>
      <c r="F138" s="5" t="s">
        <v>22</v>
      </c>
      <c r="G138" s="5" t="s">
        <v>23</v>
      </c>
      <c r="H138" s="5" t="s">
        <v>24</v>
      </c>
      <c r="I138" s="5" t="s">
        <v>25</v>
      </c>
      <c r="J138" s="5" t="s">
        <v>26</v>
      </c>
      <c r="K138" s="5" t="s">
        <v>27</v>
      </c>
      <c r="L138" s="5" t="s">
        <v>243</v>
      </c>
      <c r="M138" s="5" t="s">
        <v>28</v>
      </c>
      <c r="N138" s="5" t="s">
        <v>244</v>
      </c>
      <c r="O138" s="5" t="s">
        <v>29</v>
      </c>
      <c r="P138" s="5" t="s">
        <v>30</v>
      </c>
      <c r="Q138" s="5" t="s">
        <v>31</v>
      </c>
    </row>
    <row r="139" spans="1:17">
      <c r="A139" s="10" t="s">
        <v>228</v>
      </c>
      <c r="B139" s="10">
        <v>339</v>
      </c>
      <c r="C139" s="10" t="s">
        <v>229</v>
      </c>
      <c r="D139" s="10" t="s">
        <v>230</v>
      </c>
      <c r="E139" s="10">
        <v>988</v>
      </c>
      <c r="F139" s="10" t="s">
        <v>231</v>
      </c>
      <c r="G139" s="10">
        <v>662</v>
      </c>
      <c r="H139" s="10" t="s">
        <v>232</v>
      </c>
      <c r="I139" s="10" t="s">
        <v>233</v>
      </c>
      <c r="J139" s="10" t="s">
        <v>234</v>
      </c>
      <c r="K139" s="10">
        <v>70</v>
      </c>
      <c r="L139" s="10">
        <f>SUM(L22:L137)</f>
        <v>351.25212868339952</v>
      </c>
      <c r="M139" s="10">
        <v>8.57</v>
      </c>
      <c r="N139" s="10">
        <f>SUM(N22:N137)</f>
        <v>85.564311654481472</v>
      </c>
      <c r="O139" s="10" t="s">
        <v>235</v>
      </c>
      <c r="P139" s="10">
        <v>205.37</v>
      </c>
      <c r="Q139" s="11"/>
    </row>
    <row r="140" spans="1:17">
      <c r="A140" s="12" t="s">
        <v>236</v>
      </c>
      <c r="B140" s="12">
        <v>2.92</v>
      </c>
      <c r="C140" s="12">
        <v>72.58</v>
      </c>
      <c r="D140" s="12">
        <v>19.39</v>
      </c>
      <c r="E140" s="12">
        <v>8.3699999999999992</v>
      </c>
      <c r="F140" s="12">
        <v>12.47</v>
      </c>
      <c r="G140" s="12">
        <v>5.61</v>
      </c>
      <c r="H140" s="12">
        <v>13.98</v>
      </c>
      <c r="I140" s="12">
        <v>31.86</v>
      </c>
      <c r="J140" s="12">
        <v>71.12</v>
      </c>
      <c r="K140" s="12">
        <v>0.59</v>
      </c>
      <c r="L140" s="10">
        <f>AVERAGE(L22:L137)</f>
        <v>3.0280355920982718</v>
      </c>
      <c r="M140" s="12">
        <v>7.2999999999999995E-2</v>
      </c>
      <c r="N140" s="10">
        <f>AVERAGE(N22:N137)</f>
        <v>0.7376233763317368</v>
      </c>
      <c r="O140" s="12">
        <v>31.33</v>
      </c>
      <c r="P140" s="12">
        <v>1.74</v>
      </c>
      <c r="Q140" s="11"/>
    </row>
    <row r="141" spans="1:17">
      <c r="A141" s="10" t="s">
        <v>237</v>
      </c>
      <c r="B141" s="10">
        <v>1</v>
      </c>
      <c r="C141" s="10">
        <v>47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f>MIN(L21:L137)</f>
        <v>0.25</v>
      </c>
      <c r="M141" s="10">
        <v>0</v>
      </c>
      <c r="N141" s="10">
        <f>MIN(N21:N137)</f>
        <v>0.14285714285714285</v>
      </c>
      <c r="O141" s="10">
        <v>0</v>
      </c>
      <c r="P141" s="10">
        <v>0</v>
      </c>
      <c r="Q141" s="11"/>
    </row>
    <row r="142" spans="1:17">
      <c r="A142" s="12" t="s">
        <v>238</v>
      </c>
      <c r="B142" s="12">
        <v>12</v>
      </c>
      <c r="C142" s="12">
        <v>100</v>
      </c>
      <c r="D142" s="12">
        <v>164</v>
      </c>
      <c r="E142" s="12">
        <v>30</v>
      </c>
      <c r="F142" s="12">
        <v>58</v>
      </c>
      <c r="G142" s="12">
        <v>16</v>
      </c>
      <c r="H142" s="12">
        <v>34</v>
      </c>
      <c r="I142" s="12">
        <v>222</v>
      </c>
      <c r="J142" s="12">
        <v>265.01</v>
      </c>
      <c r="K142" s="12">
        <v>7</v>
      </c>
      <c r="L142" s="10">
        <f>MAX(L21:L137)</f>
        <v>10.227272727272727</v>
      </c>
      <c r="M142" s="12">
        <v>1</v>
      </c>
      <c r="N142" s="10">
        <f>MAX(N21:N137)</f>
        <v>2.1</v>
      </c>
      <c r="O142" s="12">
        <v>658.06</v>
      </c>
      <c r="P142" s="12">
        <v>36.56</v>
      </c>
      <c r="Q142" s="11"/>
    </row>
    <row r="143" spans="1:17">
      <c r="A143" s="10" t="s">
        <v>239</v>
      </c>
      <c r="B143" s="10">
        <v>2.21</v>
      </c>
      <c r="C143" s="10">
        <v>11.61</v>
      </c>
      <c r="D143" s="10">
        <v>19.829999999999998</v>
      </c>
      <c r="E143" s="10">
        <v>5.0999999999999996</v>
      </c>
      <c r="F143" s="10">
        <v>10.72</v>
      </c>
      <c r="G143" s="10">
        <v>3.86</v>
      </c>
      <c r="H143" s="10">
        <v>7.49</v>
      </c>
      <c r="I143" s="10">
        <v>29.35</v>
      </c>
      <c r="J143" s="10">
        <v>52.37</v>
      </c>
      <c r="K143" s="10">
        <v>1.53</v>
      </c>
      <c r="L143" s="10">
        <f>_xlfn.STDEV.P(L21:L137)</f>
        <v>2.0010026151019424</v>
      </c>
      <c r="M143" s="10">
        <v>0.2</v>
      </c>
      <c r="N143" s="10">
        <f>_xlfn.STDEV.P(N21:N137)</f>
        <v>0.40185729304483175</v>
      </c>
      <c r="O143" s="10">
        <v>99.97</v>
      </c>
      <c r="P143" s="10">
        <v>5.55</v>
      </c>
      <c r="Q143" s="11"/>
    </row>
    <row r="144" spans="1:17">
      <c r="A144" s="12" t="s">
        <v>240</v>
      </c>
      <c r="B144" s="12">
        <v>4.88</v>
      </c>
      <c r="C144" s="12">
        <v>134.84</v>
      </c>
      <c r="D144" s="12">
        <v>393.09</v>
      </c>
      <c r="E144" s="12">
        <v>25.98</v>
      </c>
      <c r="F144" s="12">
        <v>114.83</v>
      </c>
      <c r="G144" s="12">
        <v>14.86</v>
      </c>
      <c r="H144" s="12">
        <v>56.1</v>
      </c>
      <c r="I144" s="12">
        <v>861.7</v>
      </c>
      <c r="J144" s="12" t="s">
        <v>241</v>
      </c>
      <c r="K144" s="12">
        <v>2.34</v>
      </c>
      <c r="L144" s="10">
        <f>_xlfn.VAR.P(L21:L137)</f>
        <v>4.0040114656448118</v>
      </c>
      <c r="M144" s="12">
        <v>4.2000000000000003E-2</v>
      </c>
      <c r="N144" s="10">
        <f>_xlfn.VAR.P(N21:N137)</f>
        <v>0.1614892839733198</v>
      </c>
      <c r="O144" s="12" t="s">
        <v>242</v>
      </c>
      <c r="P144" s="12">
        <v>30.85</v>
      </c>
      <c r="Q144" s="11"/>
    </row>
    <row r="147" spans="8:8">
      <c r="H147" s="13" t="s">
        <v>246</v>
      </c>
    </row>
    <row r="148" spans="8:8">
      <c r="H148" s="13" t="s">
        <v>247</v>
      </c>
    </row>
    <row r="149" spans="8:8">
      <c r="H149" s="13" t="s">
        <v>248</v>
      </c>
    </row>
    <row r="150" spans="8:8">
      <c r="H150" s="13" t="s">
        <v>249</v>
      </c>
    </row>
    <row r="151" spans="8:8">
      <c r="H151" s="14" t="s">
        <v>250</v>
      </c>
    </row>
    <row r="152" spans="8:8">
      <c r="H152" s="14" t="s">
        <v>251</v>
      </c>
    </row>
    <row r="153" spans="8:8">
      <c r="H153" s="14" t="s">
        <v>252</v>
      </c>
    </row>
    <row r="154" spans="8:8">
      <c r="H154" s="14" t="s">
        <v>253</v>
      </c>
    </row>
    <row r="155" spans="8:8">
      <c r="H155" s="14" t="s">
        <v>254</v>
      </c>
    </row>
    <row r="156" spans="8:8">
      <c r="H156" s="14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2023-03-24T17:15:35Z</dcterms:created>
  <dcterms:modified xsi:type="dcterms:W3CDTF">2023-07-11T08:46:41Z</dcterms:modified>
</cp:coreProperties>
</file>