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N61" i="1"/>
  <c r="M62" i="1"/>
  <c r="M61" i="1"/>
  <c r="L62" i="1"/>
  <c r="L61" i="1"/>
  <c r="K62" i="1"/>
  <c r="K61" i="1"/>
  <c r="Y32" i="1"/>
  <c r="Y33" i="1"/>
  <c r="X32" i="1"/>
  <c r="X33" i="1"/>
  <c r="W32" i="1"/>
  <c r="W33" i="1"/>
  <c r="V32" i="1"/>
  <c r="V33" i="1"/>
  <c r="U32" i="1"/>
  <c r="U33" i="1"/>
  <c r="T33" i="1"/>
  <c r="T32" i="1"/>
  <c r="M60" i="1" l="1"/>
  <c r="N60" i="1"/>
  <c r="M59" i="1"/>
  <c r="N59" i="1"/>
  <c r="M58" i="1"/>
  <c r="N58" i="1"/>
  <c r="T29" i="1" l="1"/>
  <c r="D11" i="1" l="1"/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1" i="1"/>
  <c r="D12" i="1"/>
  <c r="G12" i="1" s="1"/>
  <c r="K12" i="1" s="1"/>
  <c r="D13" i="1"/>
  <c r="G13" i="1" s="1"/>
  <c r="K13" i="1" s="1"/>
  <c r="D14" i="1"/>
  <c r="G14" i="1" s="1"/>
  <c r="K14" i="1" s="1"/>
  <c r="D15" i="1"/>
  <c r="G15" i="1" s="1"/>
  <c r="K15" i="1" s="1"/>
  <c r="D16" i="1"/>
  <c r="G16" i="1" s="1"/>
  <c r="K16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23" i="1"/>
  <c r="G23" i="1" s="1"/>
  <c r="K23" i="1" s="1"/>
  <c r="D24" i="1"/>
  <c r="G24" i="1" s="1"/>
  <c r="K24" i="1" s="1"/>
  <c r="D25" i="1"/>
  <c r="G25" i="1" s="1"/>
  <c r="K25" i="1" s="1"/>
  <c r="D26" i="1"/>
  <c r="G26" i="1" s="1"/>
  <c r="K26" i="1" s="1"/>
  <c r="D27" i="1"/>
  <c r="G27" i="1" s="1"/>
  <c r="K27" i="1" s="1"/>
  <c r="D28" i="1"/>
  <c r="G28" i="1" s="1"/>
  <c r="K28" i="1" s="1"/>
  <c r="G11" i="1"/>
  <c r="K11" i="1" s="1"/>
  <c r="J58" i="1" l="1"/>
  <c r="I58" i="1"/>
  <c r="H58" i="1"/>
  <c r="G58" i="1"/>
  <c r="F58" i="1"/>
  <c r="E58" i="1"/>
  <c r="D58" i="1"/>
  <c r="C58" i="1"/>
  <c r="K60" i="1" s="1"/>
  <c r="S29" i="1"/>
  <c r="Q29" i="1"/>
  <c r="O29" i="1"/>
  <c r="N29" i="1"/>
  <c r="M29" i="1"/>
  <c r="L29" i="1"/>
  <c r="J29" i="1"/>
  <c r="H29" i="1"/>
  <c r="F29" i="1"/>
  <c r="E29" i="1"/>
  <c r="C29" i="1"/>
  <c r="L60" i="1" l="1"/>
  <c r="U29" i="1"/>
  <c r="X29" i="1"/>
  <c r="X30" i="1"/>
  <c r="X31" i="1"/>
  <c r="V30" i="1"/>
  <c r="I29" i="1"/>
  <c r="P29" i="1"/>
  <c r="D29" i="1"/>
  <c r="R29" i="1"/>
  <c r="T31" i="1"/>
  <c r="U31" i="1"/>
  <c r="V29" i="1"/>
  <c r="V31" i="1"/>
  <c r="K58" i="1"/>
  <c r="W29" i="1"/>
  <c r="W31" i="1"/>
  <c r="L58" i="1"/>
  <c r="K59" i="1"/>
  <c r="L59" i="1"/>
  <c r="T30" i="1"/>
  <c r="U30" i="1"/>
  <c r="W30" i="1"/>
  <c r="Y31" i="1" l="1"/>
  <c r="Y30" i="1"/>
  <c r="Y29" i="1"/>
  <c r="G29" i="1"/>
  <c r="K29" i="1"/>
</calcChain>
</file>

<file path=xl/sharedStrings.xml><?xml version="1.0" encoding="utf-8"?>
<sst xmlns="http://schemas.openxmlformats.org/spreadsheetml/2006/main" count="97" uniqueCount="42">
  <si>
    <t>C-Static-Analyzer:</t>
  </si>
  <si>
    <t>https://github.com/sajedjalil/C-Static-Analyzer</t>
  </si>
  <si>
    <t>C_cyclomatic_halstead:</t>
  </si>
  <si>
    <t>https://github.com/AhmedEssam17/CyclomaticComplexity-and-HalsteadMetrics</t>
  </si>
  <si>
    <t>C-Static-Analyzer</t>
  </si>
  <si>
    <t>C_cyclomatic_halstead</t>
  </si>
  <si>
    <t>(manually)</t>
  </si>
  <si>
    <t>Lines of Code</t>
  </si>
  <si>
    <t>HLEN</t>
  </si>
  <si>
    <t>HVOC</t>
  </si>
  <si>
    <t>HVOL</t>
  </si>
  <si>
    <t>HDIFF</t>
  </si>
  <si>
    <t>MI</t>
  </si>
  <si>
    <t>McCC</t>
  </si>
  <si>
    <t>Average</t>
  </si>
  <si>
    <t>Minimum</t>
  </si>
  <si>
    <t>Maximum</t>
  </si>
  <si>
    <t>Standard deviation</t>
  </si>
  <si>
    <t>Variance</t>
  </si>
  <si>
    <t>OPND</t>
  </si>
  <si>
    <t>OPTR</t>
  </si>
  <si>
    <t>TOTAL</t>
  </si>
  <si>
    <t>Original.c</t>
  </si>
  <si>
    <t>S1a.c</t>
  </si>
  <si>
    <t>S1b.c</t>
  </si>
  <si>
    <t>S1c.c</t>
  </si>
  <si>
    <t>S2a.c</t>
  </si>
  <si>
    <t>S2b.c</t>
  </si>
  <si>
    <t>S2c.c</t>
  </si>
  <si>
    <t>S2d.c</t>
  </si>
  <si>
    <t>S3a.c</t>
  </si>
  <si>
    <t>S3b.c</t>
  </si>
  <si>
    <t>S3c.c</t>
  </si>
  <si>
    <t>S3d.c</t>
  </si>
  <si>
    <t>S3e.c</t>
  </si>
  <si>
    <t>S4a.c</t>
  </si>
  <si>
    <t>S4b.c</t>
  </si>
  <si>
    <t>S4c.c</t>
  </si>
  <si>
    <t>S4d.c</t>
  </si>
  <si>
    <t>S4e.c</t>
  </si>
  <si>
    <t>TPND</t>
  </si>
  <si>
    <t>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</si>
</sst>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rgb="FF333333"/>
      <name val="Arial"/>
      <family val="2"/>
      <charset val="238"/>
    </font>
    <font>
      <sz val="8"/>
      <color rgb="FF33333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0" fillId="0" borderId="2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2" fillId="0" borderId="3" xfId="0" applyFont="1" applyBorder="1" applyAlignment="1">
      <alignment wrapText="1"/>
    </xf>
    <xf numFmtId="0" fontId="0" fillId="0" borderId="0" xfId="0" applyBorder="1"/>
    <xf numFmtId="0" fontId="0" fillId="0" borderId="4" xfId="0" applyBorder="1"/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/>
    <xf numFmtId="49" fontId="4" fillId="0" borderId="2" xfId="0" applyNumberFormat="1" applyFont="1" applyFill="1" applyBorder="1" applyAlignment="1">
      <alignment vertical="center"/>
    </xf>
    <xf numFmtId="1" fontId="0" fillId="0" borderId="0" xfId="0" applyNumberFormat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0" fillId="0" borderId="1" xfId="0" applyNumberFormat="1" applyBorder="1"/>
    <xf numFmtId="2" fontId="0" fillId="0" borderId="0" xfId="0" applyNumberFormat="1" applyBorder="1"/>
    <xf numFmtId="0" fontId="2" fillId="0" borderId="2" xfId="0" applyFont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2" fillId="0" borderId="14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8" xfId="0" applyNumberFormat="1" applyBorder="1"/>
    <xf numFmtId="2" fontId="0" fillId="0" borderId="5" xfId="0" applyNumberFormat="1" applyBorder="1"/>
    <xf numFmtId="0" fontId="0" fillId="0" borderId="8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63"/>
  <sheetViews>
    <sheetView tabSelected="1" topLeftCell="K22" zoomScale="55" zoomScaleNormal="55" workbookViewId="0">
      <selection activeCell="K62" sqref="K62"/>
    </sheetView>
  </sheetViews>
  <sheetFormatPr defaultRowHeight="14.4" x14ac:dyDescent="0.3"/>
  <cols>
    <col min="2" max="2" width="20.77734375" customWidth="1"/>
    <col min="3" max="3" width="10.5546875" customWidth="1"/>
    <col min="13" max="13" width="9.6640625" customWidth="1"/>
    <col min="16" max="16" width="9.44140625" customWidth="1"/>
    <col min="17" max="17" width="9.33203125" customWidth="1"/>
    <col min="18" max="18" width="11" customWidth="1"/>
    <col min="19" max="19" width="11.77734375" customWidth="1"/>
  </cols>
  <sheetData>
    <row r="3" spans="2:20" x14ac:dyDescent="0.3">
      <c r="B3" s="1" t="s">
        <v>0</v>
      </c>
      <c r="D3" t="s">
        <v>1</v>
      </c>
    </row>
    <row r="4" spans="2:20" x14ac:dyDescent="0.3">
      <c r="B4" s="1" t="s">
        <v>2</v>
      </c>
      <c r="D4" t="s">
        <v>3</v>
      </c>
    </row>
    <row r="5" spans="2:20" x14ac:dyDescent="0.3">
      <c r="B5" s="1"/>
    </row>
    <row r="6" spans="2:20" x14ac:dyDescent="0.3">
      <c r="B6" s="1"/>
    </row>
    <row r="7" spans="2:20" x14ac:dyDescent="0.3">
      <c r="B7" s="1"/>
    </row>
    <row r="8" spans="2:20" x14ac:dyDescent="0.3">
      <c r="C8" s="2" t="s">
        <v>4</v>
      </c>
      <c r="M8" s="2" t="s">
        <v>5</v>
      </c>
      <c r="S8" s="3"/>
      <c r="T8" s="4" t="s">
        <v>6</v>
      </c>
    </row>
    <row r="9" spans="2:20" ht="14.4" customHeight="1" x14ac:dyDescent="0.3">
      <c r="B9" s="3"/>
      <c r="D9" s="4" t="s">
        <v>6</v>
      </c>
      <c r="F9" s="5"/>
      <c r="G9" s="4" t="s">
        <v>6</v>
      </c>
      <c r="H9" s="5"/>
      <c r="I9" s="4" t="s">
        <v>6</v>
      </c>
      <c r="K9" s="4" t="s">
        <v>6</v>
      </c>
      <c r="L9" s="6"/>
      <c r="N9" s="7"/>
      <c r="O9" s="7"/>
      <c r="P9" s="4" t="s">
        <v>6</v>
      </c>
      <c r="R9" s="4" t="s">
        <v>6</v>
      </c>
      <c r="S9" s="6"/>
      <c r="T9" s="8" t="s">
        <v>7</v>
      </c>
    </row>
    <row r="10" spans="2:20" ht="15" thickBot="1" x14ac:dyDescent="0.35">
      <c r="B10" s="10"/>
      <c r="C10" s="11" t="s">
        <v>8</v>
      </c>
      <c r="D10" s="11" t="s">
        <v>8</v>
      </c>
      <c r="E10" s="11" t="s">
        <v>9</v>
      </c>
      <c r="F10" s="11" t="s">
        <v>10</v>
      </c>
      <c r="G10" s="11" t="s">
        <v>10</v>
      </c>
      <c r="H10" s="11" t="s">
        <v>11</v>
      </c>
      <c r="I10" s="11" t="s">
        <v>11</v>
      </c>
      <c r="J10" s="11" t="s">
        <v>12</v>
      </c>
      <c r="K10" s="11" t="s">
        <v>12</v>
      </c>
      <c r="L10" s="12" t="s">
        <v>13</v>
      </c>
      <c r="M10" s="11" t="s">
        <v>8</v>
      </c>
      <c r="N10" s="11" t="s">
        <v>9</v>
      </c>
      <c r="O10" s="11" t="s">
        <v>10</v>
      </c>
      <c r="P10" s="11" t="s">
        <v>10</v>
      </c>
      <c r="Q10" s="11" t="s">
        <v>11</v>
      </c>
      <c r="R10" s="11" t="s">
        <v>12</v>
      </c>
      <c r="S10" s="12" t="s">
        <v>13</v>
      </c>
      <c r="T10" s="8"/>
    </row>
    <row r="11" spans="2:20" x14ac:dyDescent="0.3">
      <c r="B11" s="14" t="s">
        <v>22</v>
      </c>
      <c r="C11">
        <v>13.61</v>
      </c>
      <c r="D11">
        <f t="shared" ref="D11:D28" si="0">I40+J40</f>
        <v>8</v>
      </c>
      <c r="E11">
        <v>7</v>
      </c>
      <c r="F11">
        <v>22.46</v>
      </c>
      <c r="G11" s="15">
        <f>D11*LOG(E11,2)</f>
        <v>22.458839376460833</v>
      </c>
      <c r="H11">
        <v>2.5</v>
      </c>
      <c r="I11" s="15">
        <f t="shared" ref="I11:I28" si="1">(H40/2)*(I40/G40)</f>
        <v>2.5</v>
      </c>
      <c r="J11">
        <v>118.99</v>
      </c>
      <c r="K11" s="15">
        <f>171 - 5.2 * LN(G11) - 0.23 * (L11) - 16.2 * LN($T11)</f>
        <v>114.33375405466757</v>
      </c>
      <c r="L11" s="3">
        <v>1</v>
      </c>
      <c r="M11">
        <v>69</v>
      </c>
      <c r="N11">
        <v>26</v>
      </c>
      <c r="O11">
        <v>454.33</v>
      </c>
      <c r="P11" s="15">
        <f>M11*LOG(N11,2)</f>
        <v>324.33034055173539</v>
      </c>
      <c r="Q11">
        <v>19.77</v>
      </c>
      <c r="R11" s="15">
        <f>171 - 5.2 * LN(O11) - 0.23 * (S11) - 16.2 * LN($T11)</f>
        <v>98.466628480963749</v>
      </c>
      <c r="S11">
        <v>2</v>
      </c>
      <c r="T11" s="16">
        <v>12</v>
      </c>
    </row>
    <row r="12" spans="2:20" x14ac:dyDescent="0.3">
      <c r="B12" s="14" t="s">
        <v>23</v>
      </c>
      <c r="C12">
        <v>13.61</v>
      </c>
      <c r="D12">
        <f t="shared" si="0"/>
        <v>8</v>
      </c>
      <c r="E12">
        <v>7</v>
      </c>
      <c r="F12">
        <v>22.46</v>
      </c>
      <c r="G12" s="15">
        <f t="shared" ref="G12:G28" si="2">D12*LOG(E12,2)</f>
        <v>22.458839376460833</v>
      </c>
      <c r="H12">
        <v>2.5</v>
      </c>
      <c r="I12" s="15">
        <f t="shared" si="1"/>
        <v>2.5</v>
      </c>
      <c r="J12">
        <v>118.99</v>
      </c>
      <c r="K12" s="15">
        <f>171 - 5.2 * LN(G12) - 0.23 * (L12) - 16.2 * LN($T12)</f>
        <v>114.33375405466757</v>
      </c>
      <c r="L12" s="3">
        <v>1</v>
      </c>
      <c r="M12">
        <v>69</v>
      </c>
      <c r="N12">
        <v>26</v>
      </c>
      <c r="O12">
        <v>454.33</v>
      </c>
      <c r="P12" s="15">
        <f t="shared" ref="P12:P28" si="3">M12*LOG(N12,2)</f>
        <v>324.33034055173539</v>
      </c>
      <c r="Q12">
        <v>19.77</v>
      </c>
      <c r="R12" s="15">
        <f t="shared" ref="R12:R28" si="4">171 - 5.2 * LN(O12) - 0.23 * (S12) - 16.2 * LN($T12)</f>
        <v>98.466628480963749</v>
      </c>
      <c r="S12">
        <v>2</v>
      </c>
      <c r="T12" s="17">
        <v>12</v>
      </c>
    </row>
    <row r="13" spans="2:20" x14ac:dyDescent="0.3">
      <c r="B13" s="14" t="s">
        <v>24</v>
      </c>
      <c r="C13">
        <v>13.61</v>
      </c>
      <c r="D13">
        <f t="shared" si="0"/>
        <v>8</v>
      </c>
      <c r="E13">
        <v>7</v>
      </c>
      <c r="F13">
        <v>22.46</v>
      </c>
      <c r="G13" s="15">
        <f t="shared" si="2"/>
        <v>22.458839376460833</v>
      </c>
      <c r="H13">
        <v>2.5</v>
      </c>
      <c r="I13" s="15">
        <f t="shared" si="1"/>
        <v>2.5</v>
      </c>
      <c r="J13">
        <v>118.99</v>
      </c>
      <c r="K13" s="15">
        <f t="shared" ref="K13:K28" si="5">171 - 5.2 * LN(G13) - 0.23 * (L13) - 16.2 * LN($T13)</f>
        <v>114.33375405466757</v>
      </c>
      <c r="L13" s="3">
        <v>1</v>
      </c>
      <c r="M13">
        <v>72</v>
      </c>
      <c r="N13">
        <v>27</v>
      </c>
      <c r="O13">
        <v>483.21</v>
      </c>
      <c r="P13" s="15">
        <f t="shared" si="3"/>
        <v>342.35190015576978</v>
      </c>
      <c r="Q13">
        <v>18.75</v>
      </c>
      <c r="R13" s="15">
        <f t="shared" si="4"/>
        <v>98.146165296226769</v>
      </c>
      <c r="S13">
        <v>2</v>
      </c>
      <c r="T13" s="17">
        <v>12</v>
      </c>
    </row>
    <row r="14" spans="2:20" x14ac:dyDescent="0.3">
      <c r="B14" s="14" t="s">
        <v>25</v>
      </c>
      <c r="C14">
        <v>13.61</v>
      </c>
      <c r="D14">
        <f t="shared" si="0"/>
        <v>8</v>
      </c>
      <c r="E14">
        <v>7</v>
      </c>
      <c r="F14">
        <v>22.46</v>
      </c>
      <c r="G14" s="15">
        <f t="shared" si="2"/>
        <v>22.458839376460833</v>
      </c>
      <c r="H14">
        <v>2.5</v>
      </c>
      <c r="I14" s="15">
        <f t="shared" si="1"/>
        <v>2.5</v>
      </c>
      <c r="J14">
        <v>118.99</v>
      </c>
      <c r="K14" s="15">
        <f t="shared" si="5"/>
        <v>113.03706219035627</v>
      </c>
      <c r="L14" s="3">
        <v>1</v>
      </c>
      <c r="M14">
        <v>69</v>
      </c>
      <c r="N14">
        <v>26</v>
      </c>
      <c r="O14">
        <v>454.33</v>
      </c>
      <c r="P14" s="15">
        <f t="shared" si="3"/>
        <v>324.33034055173539</v>
      </c>
      <c r="Q14">
        <v>19.77</v>
      </c>
      <c r="R14" s="15">
        <f t="shared" si="4"/>
        <v>97.16993661665245</v>
      </c>
      <c r="S14">
        <v>2</v>
      </c>
      <c r="T14" s="17">
        <v>13</v>
      </c>
    </row>
    <row r="15" spans="2:20" x14ac:dyDescent="0.3">
      <c r="B15" s="14" t="s">
        <v>26</v>
      </c>
      <c r="C15">
        <v>13.61</v>
      </c>
      <c r="D15">
        <f t="shared" si="0"/>
        <v>8</v>
      </c>
      <c r="E15">
        <v>7</v>
      </c>
      <c r="F15">
        <v>22.46</v>
      </c>
      <c r="G15" s="15">
        <f t="shared" si="2"/>
        <v>22.458839376460833</v>
      </c>
      <c r="H15">
        <v>2.5</v>
      </c>
      <c r="I15" s="15">
        <f t="shared" si="1"/>
        <v>2.5</v>
      </c>
      <c r="J15">
        <v>118.99</v>
      </c>
      <c r="K15" s="15">
        <f t="shared" si="5"/>
        <v>114.33375405466757</v>
      </c>
      <c r="L15" s="3">
        <v>1</v>
      </c>
      <c r="M15">
        <v>69</v>
      </c>
      <c r="N15">
        <v>28</v>
      </c>
      <c r="O15">
        <v>512.99</v>
      </c>
      <c r="P15" s="15">
        <f t="shared" si="3"/>
        <v>331.70748962197467</v>
      </c>
      <c r="Q15">
        <v>16.73</v>
      </c>
      <c r="R15" s="15">
        <f t="shared" si="4"/>
        <v>97.835179244056775</v>
      </c>
      <c r="S15">
        <v>2</v>
      </c>
      <c r="T15" s="17">
        <v>12</v>
      </c>
    </row>
    <row r="16" spans="2:20" x14ac:dyDescent="0.3">
      <c r="B16" s="14" t="s">
        <v>27</v>
      </c>
      <c r="C16">
        <v>13.61</v>
      </c>
      <c r="D16">
        <f t="shared" si="0"/>
        <v>8</v>
      </c>
      <c r="E16">
        <v>7</v>
      </c>
      <c r="F16">
        <v>22.46</v>
      </c>
      <c r="G16" s="15">
        <f t="shared" si="2"/>
        <v>22.458839376460833</v>
      </c>
      <c r="H16">
        <v>2.5</v>
      </c>
      <c r="I16" s="15">
        <f t="shared" si="1"/>
        <v>2.5</v>
      </c>
      <c r="J16">
        <v>118.99</v>
      </c>
      <c r="K16" s="15">
        <f t="shared" si="5"/>
        <v>114.33375405466757</v>
      </c>
      <c r="L16" s="3">
        <v>1</v>
      </c>
      <c r="M16">
        <v>69</v>
      </c>
      <c r="N16">
        <v>28</v>
      </c>
      <c r="O16">
        <v>512.99</v>
      </c>
      <c r="P16" s="15">
        <f t="shared" si="3"/>
        <v>331.70748962197467</v>
      </c>
      <c r="Q16">
        <v>16.73</v>
      </c>
      <c r="R16" s="15">
        <f t="shared" si="4"/>
        <v>97.835179244056775</v>
      </c>
      <c r="S16">
        <v>2</v>
      </c>
      <c r="T16" s="17">
        <v>12</v>
      </c>
    </row>
    <row r="17" spans="2:27" x14ac:dyDescent="0.3">
      <c r="B17" s="14" t="s">
        <v>28</v>
      </c>
      <c r="C17">
        <v>13.61</v>
      </c>
      <c r="D17">
        <f t="shared" si="0"/>
        <v>8</v>
      </c>
      <c r="E17">
        <v>7</v>
      </c>
      <c r="F17">
        <v>22.46</v>
      </c>
      <c r="G17" s="15">
        <f t="shared" si="2"/>
        <v>22.458839376460833</v>
      </c>
      <c r="H17">
        <v>2.5</v>
      </c>
      <c r="I17" s="15">
        <f t="shared" si="1"/>
        <v>2.5</v>
      </c>
      <c r="J17">
        <v>118.99</v>
      </c>
      <c r="K17" s="15">
        <f t="shared" si="5"/>
        <v>114.33375405466757</v>
      </c>
      <c r="L17" s="3">
        <v>1</v>
      </c>
      <c r="M17">
        <v>69</v>
      </c>
      <c r="N17">
        <v>25</v>
      </c>
      <c r="O17">
        <v>426.41</v>
      </c>
      <c r="P17" s="15">
        <f t="shared" si="3"/>
        <v>320.42607709445599</v>
      </c>
      <c r="Q17">
        <v>20.25</v>
      </c>
      <c r="R17" s="15">
        <f t="shared" si="4"/>
        <v>98.796425384816359</v>
      </c>
      <c r="S17">
        <v>2</v>
      </c>
      <c r="T17" s="17">
        <v>12</v>
      </c>
    </row>
    <row r="18" spans="2:27" x14ac:dyDescent="0.3">
      <c r="B18" s="14" t="s">
        <v>29</v>
      </c>
      <c r="C18">
        <v>13.61</v>
      </c>
      <c r="D18">
        <f t="shared" si="0"/>
        <v>8</v>
      </c>
      <c r="E18">
        <v>7</v>
      </c>
      <c r="F18">
        <v>22.46</v>
      </c>
      <c r="G18" s="15">
        <f t="shared" si="2"/>
        <v>22.458839376460833</v>
      </c>
      <c r="H18">
        <v>2.5</v>
      </c>
      <c r="I18" s="15">
        <f t="shared" si="1"/>
        <v>2.5</v>
      </c>
      <c r="J18">
        <v>118.99</v>
      </c>
      <c r="K18" s="15">
        <f t="shared" si="5"/>
        <v>114.33375405466757</v>
      </c>
      <c r="L18" s="3">
        <v>1</v>
      </c>
      <c r="M18">
        <v>77</v>
      </c>
      <c r="N18">
        <v>26</v>
      </c>
      <c r="O18">
        <v>454.33</v>
      </c>
      <c r="P18" s="15">
        <f t="shared" si="3"/>
        <v>361.93385829686412</v>
      </c>
      <c r="Q18">
        <v>21.14</v>
      </c>
      <c r="R18" s="15">
        <f t="shared" si="4"/>
        <v>98.466628480963749</v>
      </c>
      <c r="S18">
        <v>2</v>
      </c>
      <c r="T18" s="17">
        <v>12</v>
      </c>
    </row>
    <row r="19" spans="2:27" x14ac:dyDescent="0.3">
      <c r="B19" s="14" t="s">
        <v>30</v>
      </c>
      <c r="C19">
        <v>13.61</v>
      </c>
      <c r="D19">
        <f t="shared" si="0"/>
        <v>8</v>
      </c>
      <c r="E19">
        <v>7</v>
      </c>
      <c r="F19">
        <v>22.46</v>
      </c>
      <c r="G19" s="15">
        <f t="shared" si="2"/>
        <v>22.458839376460833</v>
      </c>
      <c r="H19">
        <v>2.5</v>
      </c>
      <c r="I19" s="15">
        <f t="shared" si="1"/>
        <v>2.5</v>
      </c>
      <c r="J19">
        <v>118.99</v>
      </c>
      <c r="K19" s="15">
        <f t="shared" si="5"/>
        <v>114.33375405466757</v>
      </c>
      <c r="L19" s="3">
        <v>1</v>
      </c>
      <c r="M19">
        <v>71</v>
      </c>
      <c r="N19">
        <v>26</v>
      </c>
      <c r="O19">
        <v>454.33</v>
      </c>
      <c r="P19" s="15">
        <f t="shared" si="3"/>
        <v>333.73121998801759</v>
      </c>
      <c r="Q19">
        <v>20.45</v>
      </c>
      <c r="R19" s="15">
        <f t="shared" si="4"/>
        <v>98.466628480963749</v>
      </c>
      <c r="S19">
        <v>2</v>
      </c>
      <c r="T19" s="17">
        <v>12</v>
      </c>
    </row>
    <row r="20" spans="2:27" x14ac:dyDescent="0.3">
      <c r="B20" s="14" t="s">
        <v>31</v>
      </c>
      <c r="C20">
        <v>13.61</v>
      </c>
      <c r="D20">
        <f t="shared" si="0"/>
        <v>8</v>
      </c>
      <c r="E20">
        <v>7</v>
      </c>
      <c r="F20">
        <v>22.46</v>
      </c>
      <c r="G20" s="15">
        <f t="shared" si="2"/>
        <v>22.458839376460833</v>
      </c>
      <c r="H20">
        <v>2.5</v>
      </c>
      <c r="I20" s="15">
        <f t="shared" si="1"/>
        <v>2.5</v>
      </c>
      <c r="J20">
        <v>118.99</v>
      </c>
      <c r="K20" s="15">
        <f t="shared" si="5"/>
        <v>114.33375405466757</v>
      </c>
      <c r="L20" s="3">
        <v>1</v>
      </c>
      <c r="M20">
        <v>67</v>
      </c>
      <c r="N20">
        <v>26</v>
      </c>
      <c r="O20">
        <v>454.33</v>
      </c>
      <c r="P20" s="15">
        <f t="shared" si="3"/>
        <v>314.92946111545319</v>
      </c>
      <c r="Q20">
        <v>19.09</v>
      </c>
      <c r="R20" s="15">
        <f t="shared" si="4"/>
        <v>98.466628480963749</v>
      </c>
      <c r="S20">
        <v>2</v>
      </c>
      <c r="T20" s="17">
        <v>12</v>
      </c>
    </row>
    <row r="21" spans="2:27" x14ac:dyDescent="0.3">
      <c r="B21" s="14" t="s">
        <v>32</v>
      </c>
      <c r="C21">
        <v>13.61</v>
      </c>
      <c r="D21">
        <f t="shared" si="0"/>
        <v>8</v>
      </c>
      <c r="E21">
        <v>7</v>
      </c>
      <c r="F21">
        <v>22.46</v>
      </c>
      <c r="G21" s="15">
        <f t="shared" si="2"/>
        <v>22.458839376460833</v>
      </c>
      <c r="H21">
        <v>2.5</v>
      </c>
      <c r="I21" s="15">
        <f t="shared" si="1"/>
        <v>2.5</v>
      </c>
      <c r="J21">
        <v>117.29</v>
      </c>
      <c r="K21" s="15">
        <f t="shared" si="5"/>
        <v>111.83651304146599</v>
      </c>
      <c r="L21" s="3">
        <v>1</v>
      </c>
      <c r="M21">
        <v>79</v>
      </c>
      <c r="N21">
        <v>31</v>
      </c>
      <c r="O21">
        <v>610.17999999999995</v>
      </c>
      <c r="P21" s="15">
        <f t="shared" si="3"/>
        <v>391.38150852056322</v>
      </c>
      <c r="Q21">
        <v>22.15</v>
      </c>
      <c r="R21" s="15">
        <f t="shared" si="4"/>
        <v>94.205750483079299</v>
      </c>
      <c r="S21">
        <v>3</v>
      </c>
      <c r="T21" s="17">
        <v>14</v>
      </c>
    </row>
    <row r="22" spans="2:27" x14ac:dyDescent="0.3">
      <c r="B22" s="14" t="s">
        <v>33</v>
      </c>
      <c r="C22">
        <v>13.61</v>
      </c>
      <c r="D22">
        <f t="shared" si="0"/>
        <v>8</v>
      </c>
      <c r="E22">
        <v>7</v>
      </c>
      <c r="F22">
        <v>22.46</v>
      </c>
      <c r="G22" s="15">
        <f t="shared" si="2"/>
        <v>22.458839376460833</v>
      </c>
      <c r="H22">
        <v>2.5</v>
      </c>
      <c r="I22" s="15">
        <f t="shared" si="1"/>
        <v>2.5</v>
      </c>
      <c r="J22">
        <v>118.99</v>
      </c>
      <c r="K22" s="15">
        <f t="shared" si="5"/>
        <v>114.33375405466757</v>
      </c>
      <c r="L22" s="3">
        <v>1</v>
      </c>
      <c r="M22">
        <v>67</v>
      </c>
      <c r="N22">
        <v>27</v>
      </c>
      <c r="O22">
        <v>482.19</v>
      </c>
      <c r="P22" s="15">
        <f t="shared" si="3"/>
        <v>318.57746264495245</v>
      </c>
      <c r="Q22">
        <v>15.08</v>
      </c>
      <c r="R22" s="15">
        <f t="shared" si="4"/>
        <v>98.157153491738768</v>
      </c>
      <c r="S22">
        <v>2</v>
      </c>
      <c r="T22" s="17">
        <v>12</v>
      </c>
    </row>
    <row r="23" spans="2:27" x14ac:dyDescent="0.3">
      <c r="B23" s="14" t="s">
        <v>34</v>
      </c>
      <c r="C23">
        <v>13.61</v>
      </c>
      <c r="D23">
        <f t="shared" si="0"/>
        <v>8</v>
      </c>
      <c r="E23">
        <v>7</v>
      </c>
      <c r="F23">
        <v>22.46</v>
      </c>
      <c r="G23" s="15">
        <f t="shared" si="2"/>
        <v>22.458839376460833</v>
      </c>
      <c r="H23">
        <v>2.5</v>
      </c>
      <c r="I23" s="15">
        <f t="shared" si="1"/>
        <v>2.5</v>
      </c>
      <c r="J23">
        <v>118.99</v>
      </c>
      <c r="K23" s="15">
        <f t="shared" si="5"/>
        <v>114.33375405466757</v>
      </c>
      <c r="L23" s="3">
        <v>1</v>
      </c>
      <c r="M23">
        <v>77</v>
      </c>
      <c r="N23">
        <v>31</v>
      </c>
      <c r="O23">
        <v>610.17999999999995</v>
      </c>
      <c r="P23" s="15">
        <f t="shared" si="3"/>
        <v>381.47311589978943</v>
      </c>
      <c r="Q23">
        <v>22.15</v>
      </c>
      <c r="R23" s="15">
        <f t="shared" si="4"/>
        <v>96.702991496280873</v>
      </c>
      <c r="S23">
        <v>3</v>
      </c>
      <c r="T23" s="17">
        <v>12</v>
      </c>
    </row>
    <row r="24" spans="2:27" x14ac:dyDescent="0.3">
      <c r="B24" s="14" t="s">
        <v>35</v>
      </c>
      <c r="C24">
        <v>13.61</v>
      </c>
      <c r="D24">
        <f t="shared" si="0"/>
        <v>8</v>
      </c>
      <c r="E24">
        <v>7</v>
      </c>
      <c r="F24">
        <v>22.46</v>
      </c>
      <c r="G24" s="15">
        <f t="shared" si="2"/>
        <v>22.458839376460833</v>
      </c>
      <c r="H24">
        <v>2.5</v>
      </c>
      <c r="I24" s="15">
        <f t="shared" si="1"/>
        <v>2.5</v>
      </c>
      <c r="J24">
        <v>118.99</v>
      </c>
      <c r="K24" s="15">
        <f t="shared" si="5"/>
        <v>114.33375405466757</v>
      </c>
      <c r="L24" s="3">
        <v>1</v>
      </c>
      <c r="M24">
        <v>69</v>
      </c>
      <c r="N24">
        <v>26</v>
      </c>
      <c r="O24">
        <v>454.33</v>
      </c>
      <c r="P24" s="15">
        <f t="shared" si="3"/>
        <v>324.33034055173539</v>
      </c>
      <c r="Q24">
        <v>19.77</v>
      </c>
      <c r="R24" s="15">
        <f t="shared" si="4"/>
        <v>98.466628480963749</v>
      </c>
      <c r="S24">
        <v>2</v>
      </c>
      <c r="T24" s="17">
        <v>12</v>
      </c>
    </row>
    <row r="25" spans="2:27" x14ac:dyDescent="0.3">
      <c r="B25" s="14" t="s">
        <v>36</v>
      </c>
      <c r="C25">
        <v>13.61</v>
      </c>
      <c r="D25">
        <f t="shared" si="0"/>
        <v>8</v>
      </c>
      <c r="E25">
        <v>7</v>
      </c>
      <c r="F25">
        <v>22.46</v>
      </c>
      <c r="G25" s="15">
        <f t="shared" si="2"/>
        <v>22.458839376460833</v>
      </c>
      <c r="H25">
        <v>2.5</v>
      </c>
      <c r="I25" s="15">
        <f t="shared" si="1"/>
        <v>2.5</v>
      </c>
      <c r="J25">
        <v>118.99</v>
      </c>
      <c r="K25" s="15">
        <f t="shared" si="5"/>
        <v>114.33375405466757</v>
      </c>
      <c r="L25" s="3">
        <v>1</v>
      </c>
      <c r="M25">
        <v>69</v>
      </c>
      <c r="N25">
        <v>26</v>
      </c>
      <c r="O25">
        <v>454.33</v>
      </c>
      <c r="P25" s="15">
        <f t="shared" si="3"/>
        <v>324.33034055173539</v>
      </c>
      <c r="Q25">
        <v>19.77</v>
      </c>
      <c r="R25" s="15">
        <f t="shared" si="4"/>
        <v>98.466628480963749</v>
      </c>
      <c r="S25">
        <v>2</v>
      </c>
      <c r="T25" s="17">
        <v>12</v>
      </c>
    </row>
    <row r="26" spans="2:27" x14ac:dyDescent="0.3">
      <c r="B26" s="14" t="s">
        <v>37</v>
      </c>
      <c r="C26">
        <v>13.61</v>
      </c>
      <c r="D26">
        <f t="shared" si="0"/>
        <v>8</v>
      </c>
      <c r="E26">
        <v>7</v>
      </c>
      <c r="F26">
        <v>22.46</v>
      </c>
      <c r="G26" s="15">
        <f t="shared" si="2"/>
        <v>22.458839376460833</v>
      </c>
      <c r="H26">
        <v>2.5</v>
      </c>
      <c r="I26" s="15">
        <f t="shared" si="1"/>
        <v>2.5</v>
      </c>
      <c r="J26">
        <v>118.99</v>
      </c>
      <c r="K26" s="15">
        <f t="shared" si="5"/>
        <v>114.33375405466757</v>
      </c>
      <c r="L26" s="3">
        <v>1</v>
      </c>
      <c r="M26">
        <v>69</v>
      </c>
      <c r="N26">
        <v>26</v>
      </c>
      <c r="O26">
        <v>454.33</v>
      </c>
      <c r="P26" s="15">
        <f t="shared" si="3"/>
        <v>324.33034055173539</v>
      </c>
      <c r="Q26">
        <v>19.77</v>
      </c>
      <c r="R26" s="15">
        <f t="shared" si="4"/>
        <v>98.466628480963749</v>
      </c>
      <c r="S26">
        <v>2</v>
      </c>
      <c r="T26" s="17">
        <v>12</v>
      </c>
    </row>
    <row r="27" spans="2:27" x14ac:dyDescent="0.3">
      <c r="B27" s="14" t="s">
        <v>38</v>
      </c>
      <c r="C27">
        <v>13.61</v>
      </c>
      <c r="D27">
        <f t="shared" si="0"/>
        <v>8</v>
      </c>
      <c r="E27">
        <v>7</v>
      </c>
      <c r="F27">
        <v>22.46</v>
      </c>
      <c r="G27" s="15">
        <f t="shared" si="2"/>
        <v>22.458839376460833</v>
      </c>
      <c r="H27">
        <v>2.5</v>
      </c>
      <c r="I27" s="15">
        <f t="shared" si="1"/>
        <v>2.5</v>
      </c>
      <c r="J27">
        <v>117.29</v>
      </c>
      <c r="K27" s="15">
        <f t="shared" si="5"/>
        <v>113.03706219035627</v>
      </c>
      <c r="L27" s="3">
        <v>1</v>
      </c>
      <c r="M27">
        <v>67</v>
      </c>
      <c r="N27">
        <v>26</v>
      </c>
      <c r="O27">
        <v>454.33</v>
      </c>
      <c r="P27" s="15">
        <f t="shared" si="3"/>
        <v>314.92946111545319</v>
      </c>
      <c r="Q27">
        <v>19.09</v>
      </c>
      <c r="R27" s="15">
        <f t="shared" si="4"/>
        <v>97.16993661665245</v>
      </c>
      <c r="S27">
        <v>2</v>
      </c>
      <c r="T27" s="17">
        <v>13</v>
      </c>
    </row>
    <row r="28" spans="2:27" ht="15" thickBot="1" x14ac:dyDescent="0.35">
      <c r="B28" s="14" t="s">
        <v>39</v>
      </c>
      <c r="C28">
        <v>13.61</v>
      </c>
      <c r="D28">
        <f t="shared" si="0"/>
        <v>8</v>
      </c>
      <c r="E28">
        <v>7</v>
      </c>
      <c r="F28">
        <v>22.46</v>
      </c>
      <c r="G28" s="15">
        <f t="shared" si="2"/>
        <v>22.458839376460833</v>
      </c>
      <c r="H28">
        <v>2.5</v>
      </c>
      <c r="I28" s="15">
        <f t="shared" si="1"/>
        <v>2.5</v>
      </c>
      <c r="J28">
        <v>118.99</v>
      </c>
      <c r="K28" s="15">
        <f t="shared" si="5"/>
        <v>114.33375405466757</v>
      </c>
      <c r="L28" s="3">
        <v>1</v>
      </c>
      <c r="M28">
        <v>64</v>
      </c>
      <c r="N28">
        <v>25</v>
      </c>
      <c r="O28">
        <v>424.25</v>
      </c>
      <c r="P28" s="15">
        <f t="shared" si="3"/>
        <v>297.20679614558236</v>
      </c>
      <c r="Q28">
        <v>17.18</v>
      </c>
      <c r="R28" s="15">
        <f t="shared" si="4"/>
        <v>98.82283317203985</v>
      </c>
      <c r="S28">
        <v>2</v>
      </c>
      <c r="T28" s="20">
        <v>12</v>
      </c>
      <c r="V28" s="18"/>
      <c r="W28" s="18"/>
      <c r="X28" s="18"/>
      <c r="Y28" s="18"/>
      <c r="Z28" s="18"/>
      <c r="AA28" s="18"/>
    </row>
    <row r="29" spans="2:27" ht="15" thickBot="1" x14ac:dyDescent="0.35">
      <c r="B29" s="31"/>
      <c r="C29" s="21">
        <f t="shared" ref="C29:S29" si="6">AVERAGE(C11:C28)</f>
        <v>13.610000000000005</v>
      </c>
      <c r="D29" s="22">
        <f t="shared" si="6"/>
        <v>8</v>
      </c>
      <c r="E29" s="22">
        <f t="shared" si="6"/>
        <v>7</v>
      </c>
      <c r="F29" s="22">
        <f t="shared" si="6"/>
        <v>22.459999999999994</v>
      </c>
      <c r="G29" s="22">
        <f t="shared" si="6"/>
        <v>22.45883937646084</v>
      </c>
      <c r="H29" s="22">
        <f t="shared" si="6"/>
        <v>2.5</v>
      </c>
      <c r="I29" s="22">
        <f t="shared" si="6"/>
        <v>2.5</v>
      </c>
      <c r="J29" s="22">
        <f t="shared" si="6"/>
        <v>118.80111111111108</v>
      </c>
      <c r="K29" s="22">
        <f t="shared" si="6"/>
        <v>114.0509415690107</v>
      </c>
      <c r="L29" s="22">
        <f t="shared" si="6"/>
        <v>1</v>
      </c>
      <c r="M29" s="22">
        <f t="shared" si="6"/>
        <v>70.111111111111114</v>
      </c>
      <c r="N29" s="22">
        <f t="shared" si="6"/>
        <v>26.777777777777779</v>
      </c>
      <c r="O29" s="22">
        <f t="shared" si="6"/>
        <v>478.09444444444438</v>
      </c>
      <c r="P29" s="22">
        <f t="shared" si="6"/>
        <v>332.5743268628479</v>
      </c>
      <c r="Q29" s="22">
        <f t="shared" si="6"/>
        <v>19.300555555555555</v>
      </c>
      <c r="R29" s="22">
        <f t="shared" si="6"/>
        <v>97.920809938517252</v>
      </c>
      <c r="S29" s="22">
        <f t="shared" si="6"/>
        <v>2.1111111111111112</v>
      </c>
      <c r="T29" s="23">
        <f>AVERAGE(C29,M29)</f>
        <v>41.860555555555557</v>
      </c>
      <c r="U29" s="36">
        <f>AVERAGE(E29,N29)</f>
        <v>16.888888888888889</v>
      </c>
      <c r="V29" s="24">
        <f>AVERAGE(F29,O29)</f>
        <v>250.27722222222218</v>
      </c>
      <c r="W29" s="24">
        <f>AVERAGE(H29,Q29)</f>
        <v>10.900277777777777</v>
      </c>
      <c r="X29" s="24">
        <f>AVERAGE(L29,S29)</f>
        <v>1.5555555555555556</v>
      </c>
      <c r="Y29" s="24">
        <f>AVERAGE(J29,R29)</f>
        <v>108.36096052481417</v>
      </c>
      <c r="Z29" s="9"/>
      <c r="AA29" s="25" t="s">
        <v>14</v>
      </c>
    </row>
    <row r="30" spans="2:27" x14ac:dyDescent="0.3">
      <c r="T30" s="23">
        <f>MIN(C29,M29)</f>
        <v>13.610000000000005</v>
      </c>
      <c r="U30" s="24">
        <f>MIN(E29,N29)</f>
        <v>7</v>
      </c>
      <c r="V30" s="24">
        <f>MIN(F29,O29)</f>
        <v>22.459999999999994</v>
      </c>
      <c r="W30" s="24">
        <f>MIN(H29,Q29)</f>
        <v>2.5</v>
      </c>
      <c r="X30" s="24">
        <f>MIN(L29,S29)</f>
        <v>1</v>
      </c>
      <c r="Y30" s="24">
        <f>MIN(J29,R29)</f>
        <v>97.920809938517252</v>
      </c>
      <c r="Z30" s="9"/>
      <c r="AA30" s="25" t="s">
        <v>15</v>
      </c>
    </row>
    <row r="31" spans="2:27" x14ac:dyDescent="0.3">
      <c r="T31" s="23">
        <f>MAX(C29,M29)</f>
        <v>70.111111111111114</v>
      </c>
      <c r="U31" s="24">
        <f>MAX(E29,N29)</f>
        <v>26.777777777777779</v>
      </c>
      <c r="V31" s="24">
        <f>MAX(F29,O29)</f>
        <v>478.09444444444438</v>
      </c>
      <c r="W31" s="24">
        <f>MAX(H29,Q29)</f>
        <v>19.300555555555555</v>
      </c>
      <c r="X31" s="24">
        <f>MAX(L29,S29)</f>
        <v>2.1111111111111112</v>
      </c>
      <c r="Y31" s="24">
        <f>MAX(J29,R29)</f>
        <v>118.80111111111108</v>
      </c>
      <c r="Z31" s="9"/>
      <c r="AA31" s="25" t="s">
        <v>16</v>
      </c>
    </row>
    <row r="32" spans="2:27" x14ac:dyDescent="0.3">
      <c r="T32" s="13">
        <f>_xlfn.STDEV.P(C29,M29)</f>
        <v>28.250555555555557</v>
      </c>
      <c r="U32" s="9">
        <f>_xlfn.STDEV.P(E29,N29)</f>
        <v>9.8888888888888893</v>
      </c>
      <c r="V32" s="9">
        <f>_xlfn.STDEV.P(F29,O29)</f>
        <v>227.8172222222222</v>
      </c>
      <c r="W32" s="9">
        <f>_xlfn.STDEV.P(H29,Q29)</f>
        <v>8.4002777777777773</v>
      </c>
      <c r="X32" s="9">
        <f>_xlfn.STDEV.P(L29,S29)</f>
        <v>0.55555555555555558</v>
      </c>
      <c r="Y32" s="9">
        <f>_xlfn.STDEV.P(J29,R29)</f>
        <v>10.440150586296916</v>
      </c>
      <c r="Z32" s="9"/>
      <c r="AA32" s="25" t="s">
        <v>17</v>
      </c>
    </row>
    <row r="33" spans="2:27" ht="15" customHeight="1" x14ac:dyDescent="0.3">
      <c r="T33" s="13">
        <f>_xlfn.VAR.P(C29,M29)</f>
        <v>798.09388919753087</v>
      </c>
      <c r="U33" s="9">
        <f>_xlfn.VAR.P(E29,N29)</f>
        <v>97.790123456790127</v>
      </c>
      <c r="V33" s="9">
        <f>_xlfn.VAR.P(F29,O29)</f>
        <v>51900.686741049372</v>
      </c>
      <c r="W33" s="9">
        <f>_xlfn.VAR.P(H29,Q29)</f>
        <v>70.564666743827146</v>
      </c>
      <c r="X33" s="9">
        <f>_xlfn.VAR.P(L29,S29)</f>
        <v>0.30864197530864201</v>
      </c>
      <c r="Y33" s="9">
        <f>_xlfn.VAR.P(J29,R29)</f>
        <v>108.99674426455584</v>
      </c>
      <c r="Z33" s="9"/>
      <c r="AA33" s="25" t="s">
        <v>18</v>
      </c>
    </row>
    <row r="34" spans="2:27" ht="15" thickBot="1" x14ac:dyDescent="0.35">
      <c r="T34" s="26" t="s">
        <v>8</v>
      </c>
      <c r="U34" s="11" t="s">
        <v>9</v>
      </c>
      <c r="V34" s="11" t="s">
        <v>10</v>
      </c>
      <c r="W34" s="11" t="s">
        <v>11</v>
      </c>
      <c r="X34" s="11" t="s">
        <v>13</v>
      </c>
      <c r="Y34" s="11" t="s">
        <v>12</v>
      </c>
      <c r="Z34" s="18"/>
      <c r="AA34" s="10"/>
    </row>
    <row r="38" spans="2:27" x14ac:dyDescent="0.3">
      <c r="B38" s="3"/>
      <c r="C38" s="46" t="s">
        <v>5</v>
      </c>
      <c r="D38" s="47"/>
      <c r="E38" s="9"/>
      <c r="F38" s="3"/>
      <c r="G38" s="46" t="s">
        <v>4</v>
      </c>
      <c r="H38" s="47"/>
      <c r="I38" s="9"/>
      <c r="J38" s="3"/>
    </row>
    <row r="39" spans="2:27" ht="15" thickBot="1" x14ac:dyDescent="0.35">
      <c r="B39" s="10"/>
      <c r="C39" s="27" t="s">
        <v>19</v>
      </c>
      <c r="D39" s="41" t="s">
        <v>20</v>
      </c>
      <c r="E39" s="4" t="s">
        <v>21</v>
      </c>
      <c r="F39" s="42" t="s">
        <v>21</v>
      </c>
      <c r="G39" s="27" t="s">
        <v>19</v>
      </c>
      <c r="H39" s="11" t="s">
        <v>20</v>
      </c>
      <c r="I39" s="28" t="s">
        <v>21</v>
      </c>
      <c r="J39" s="12" t="s">
        <v>21</v>
      </c>
    </row>
    <row r="40" spans="2:27" x14ac:dyDescent="0.3">
      <c r="B40" s="39" t="s">
        <v>22</v>
      </c>
      <c r="C40" s="29">
        <v>11</v>
      </c>
      <c r="D40" s="30">
        <v>15</v>
      </c>
      <c r="E40" s="30">
        <v>29</v>
      </c>
      <c r="F40" s="31">
        <v>40</v>
      </c>
      <c r="G40" s="30">
        <v>2</v>
      </c>
      <c r="H40" s="30">
        <v>5</v>
      </c>
      <c r="I40" s="30">
        <v>2</v>
      </c>
      <c r="J40" s="31">
        <v>6</v>
      </c>
    </row>
    <row r="41" spans="2:27" x14ac:dyDescent="0.3">
      <c r="B41" s="39" t="s">
        <v>23</v>
      </c>
      <c r="C41" s="13">
        <v>11</v>
      </c>
      <c r="D41" s="9">
        <v>15</v>
      </c>
      <c r="E41" s="9">
        <v>29</v>
      </c>
      <c r="F41" s="3">
        <v>40</v>
      </c>
      <c r="G41">
        <v>2</v>
      </c>
      <c r="H41" s="9">
        <v>5</v>
      </c>
      <c r="I41" s="19">
        <v>2</v>
      </c>
      <c r="J41" s="3">
        <v>6</v>
      </c>
    </row>
    <row r="42" spans="2:27" x14ac:dyDescent="0.3">
      <c r="B42" s="39" t="s">
        <v>24</v>
      </c>
      <c r="C42" s="13">
        <v>12</v>
      </c>
      <c r="D42" s="9">
        <v>15</v>
      </c>
      <c r="E42" s="9">
        <v>30</v>
      </c>
      <c r="F42" s="3">
        <v>42</v>
      </c>
      <c r="G42">
        <v>2</v>
      </c>
      <c r="H42" s="9">
        <v>5</v>
      </c>
      <c r="I42" s="19">
        <v>2</v>
      </c>
      <c r="J42" s="3">
        <v>6</v>
      </c>
    </row>
    <row r="43" spans="2:27" x14ac:dyDescent="0.3">
      <c r="B43" s="39" t="s">
        <v>25</v>
      </c>
      <c r="C43" s="13">
        <v>11</v>
      </c>
      <c r="D43" s="9">
        <v>15</v>
      </c>
      <c r="E43" s="9">
        <v>29</v>
      </c>
      <c r="F43" s="3">
        <v>40</v>
      </c>
      <c r="G43">
        <v>2</v>
      </c>
      <c r="H43" s="9">
        <v>5</v>
      </c>
      <c r="I43" s="19">
        <v>2</v>
      </c>
      <c r="J43" s="3">
        <v>6</v>
      </c>
    </row>
    <row r="44" spans="2:27" x14ac:dyDescent="0.3">
      <c r="B44" s="39" t="s">
        <v>26</v>
      </c>
      <c r="C44" s="13">
        <v>13</v>
      </c>
      <c r="D44" s="9">
        <v>15</v>
      </c>
      <c r="E44" s="9">
        <v>29</v>
      </c>
      <c r="F44" s="3">
        <v>40</v>
      </c>
      <c r="G44">
        <v>2</v>
      </c>
      <c r="H44" s="9">
        <v>5</v>
      </c>
      <c r="I44" s="19">
        <v>2</v>
      </c>
      <c r="J44" s="3">
        <v>6</v>
      </c>
    </row>
    <row r="45" spans="2:27" x14ac:dyDescent="0.3">
      <c r="B45" s="39" t="s">
        <v>27</v>
      </c>
      <c r="C45" s="13">
        <v>13</v>
      </c>
      <c r="D45" s="9">
        <v>15</v>
      </c>
      <c r="E45" s="9">
        <v>29</v>
      </c>
      <c r="F45" s="3">
        <v>40</v>
      </c>
      <c r="G45">
        <v>2</v>
      </c>
      <c r="H45" s="9">
        <v>5</v>
      </c>
      <c r="I45" s="19">
        <v>2</v>
      </c>
      <c r="J45" s="3">
        <v>6</v>
      </c>
    </row>
    <row r="46" spans="2:27" x14ac:dyDescent="0.3">
      <c r="B46" s="39" t="s">
        <v>28</v>
      </c>
      <c r="C46" s="13">
        <v>10</v>
      </c>
      <c r="D46" s="9">
        <v>15</v>
      </c>
      <c r="E46" s="9">
        <v>27</v>
      </c>
      <c r="F46" s="3">
        <v>42</v>
      </c>
      <c r="G46">
        <v>2</v>
      </c>
      <c r="H46" s="9">
        <v>5</v>
      </c>
      <c r="I46" s="19">
        <v>2</v>
      </c>
      <c r="J46" s="3">
        <v>6</v>
      </c>
    </row>
    <row r="47" spans="2:27" x14ac:dyDescent="0.3">
      <c r="B47" s="39" t="s">
        <v>29</v>
      </c>
      <c r="C47" s="13">
        <v>11</v>
      </c>
      <c r="D47" s="9">
        <v>15</v>
      </c>
      <c r="E47" s="9">
        <v>31</v>
      </c>
      <c r="F47" s="3">
        <v>46</v>
      </c>
      <c r="G47">
        <v>2</v>
      </c>
      <c r="H47" s="9">
        <v>5</v>
      </c>
      <c r="I47" s="19">
        <v>2</v>
      </c>
      <c r="J47" s="3">
        <v>6</v>
      </c>
    </row>
    <row r="48" spans="2:27" x14ac:dyDescent="0.3">
      <c r="B48" s="39" t="s">
        <v>30</v>
      </c>
      <c r="C48" s="13">
        <v>11</v>
      </c>
      <c r="D48" s="9">
        <v>15</v>
      </c>
      <c r="E48" s="9">
        <v>30</v>
      </c>
      <c r="F48" s="3">
        <v>41</v>
      </c>
      <c r="G48">
        <v>2</v>
      </c>
      <c r="H48" s="9">
        <v>5</v>
      </c>
      <c r="I48" s="19">
        <v>2</v>
      </c>
      <c r="J48" s="3">
        <v>6</v>
      </c>
    </row>
    <row r="49" spans="2:16" x14ac:dyDescent="0.3">
      <c r="B49" s="39" t="s">
        <v>31</v>
      </c>
      <c r="C49" s="13">
        <v>11</v>
      </c>
      <c r="D49" s="9">
        <v>15</v>
      </c>
      <c r="E49" s="9">
        <v>28</v>
      </c>
      <c r="F49" s="3">
        <v>39</v>
      </c>
      <c r="G49">
        <v>2</v>
      </c>
      <c r="H49" s="9">
        <v>5</v>
      </c>
      <c r="I49" s="19">
        <v>2</v>
      </c>
      <c r="J49" s="3">
        <v>6</v>
      </c>
    </row>
    <row r="50" spans="2:16" x14ac:dyDescent="0.3">
      <c r="B50" s="39" t="s">
        <v>32</v>
      </c>
      <c r="C50" s="13">
        <v>13</v>
      </c>
      <c r="D50" s="9">
        <v>18</v>
      </c>
      <c r="E50" s="9">
        <v>32</v>
      </c>
      <c r="F50" s="3">
        <v>47</v>
      </c>
      <c r="G50">
        <v>2</v>
      </c>
      <c r="H50" s="9">
        <v>5</v>
      </c>
      <c r="I50" s="19">
        <v>2</v>
      </c>
      <c r="J50" s="3">
        <v>6</v>
      </c>
    </row>
    <row r="51" spans="2:16" x14ac:dyDescent="0.3">
      <c r="B51" s="39" t="s">
        <v>33</v>
      </c>
      <c r="C51" s="13">
        <v>13</v>
      </c>
      <c r="D51" s="9">
        <v>14</v>
      </c>
      <c r="E51" s="9">
        <v>28</v>
      </c>
      <c r="F51" s="3">
        <v>39</v>
      </c>
      <c r="G51">
        <v>2</v>
      </c>
      <c r="H51" s="9">
        <v>5</v>
      </c>
      <c r="I51" s="19">
        <v>2</v>
      </c>
      <c r="J51" s="3">
        <v>6</v>
      </c>
    </row>
    <row r="52" spans="2:16" x14ac:dyDescent="0.3">
      <c r="B52" s="39" t="s">
        <v>34</v>
      </c>
      <c r="C52" s="13">
        <v>13</v>
      </c>
      <c r="D52" s="9">
        <v>18</v>
      </c>
      <c r="E52" s="9">
        <v>32</v>
      </c>
      <c r="F52" s="3">
        <v>45</v>
      </c>
      <c r="G52">
        <v>2</v>
      </c>
      <c r="H52" s="9">
        <v>5</v>
      </c>
      <c r="I52" s="19">
        <v>2</v>
      </c>
      <c r="J52" s="3">
        <v>6</v>
      </c>
    </row>
    <row r="53" spans="2:16" x14ac:dyDescent="0.3">
      <c r="B53" s="39" t="s">
        <v>35</v>
      </c>
      <c r="C53" s="13">
        <v>11</v>
      </c>
      <c r="D53" s="9">
        <v>15</v>
      </c>
      <c r="E53" s="9">
        <v>29</v>
      </c>
      <c r="F53" s="3">
        <v>40</v>
      </c>
      <c r="G53">
        <v>2</v>
      </c>
      <c r="H53" s="9">
        <v>5</v>
      </c>
      <c r="I53" s="19">
        <v>2</v>
      </c>
      <c r="J53" s="3">
        <v>6</v>
      </c>
    </row>
    <row r="54" spans="2:16" x14ac:dyDescent="0.3">
      <c r="B54" s="39" t="s">
        <v>36</v>
      </c>
      <c r="C54" s="13">
        <v>11</v>
      </c>
      <c r="D54" s="9">
        <v>15</v>
      </c>
      <c r="E54" s="9">
        <v>29</v>
      </c>
      <c r="F54" s="3">
        <v>40</v>
      </c>
      <c r="G54">
        <v>2</v>
      </c>
      <c r="H54" s="9">
        <v>5</v>
      </c>
      <c r="I54" s="19">
        <v>2</v>
      </c>
      <c r="J54" s="3">
        <v>6</v>
      </c>
    </row>
    <row r="55" spans="2:16" x14ac:dyDescent="0.3">
      <c r="B55" s="39" t="s">
        <v>37</v>
      </c>
      <c r="C55" s="13">
        <v>11</v>
      </c>
      <c r="D55" s="9">
        <v>15</v>
      </c>
      <c r="E55" s="9">
        <v>29</v>
      </c>
      <c r="F55" s="3">
        <v>40</v>
      </c>
      <c r="G55">
        <v>2</v>
      </c>
      <c r="H55" s="9">
        <v>5</v>
      </c>
      <c r="I55" s="19">
        <v>2</v>
      </c>
      <c r="J55" s="3">
        <v>6</v>
      </c>
    </row>
    <row r="56" spans="2:16" x14ac:dyDescent="0.3">
      <c r="B56" s="39" t="s">
        <v>38</v>
      </c>
      <c r="C56" s="13">
        <v>11</v>
      </c>
      <c r="D56" s="9">
        <v>15</v>
      </c>
      <c r="E56" s="9">
        <v>28</v>
      </c>
      <c r="F56" s="3">
        <v>39</v>
      </c>
      <c r="G56">
        <v>2</v>
      </c>
      <c r="H56" s="9">
        <v>5</v>
      </c>
      <c r="I56" s="19">
        <v>2</v>
      </c>
      <c r="J56" s="3">
        <v>6</v>
      </c>
    </row>
    <row r="57" spans="2:16" ht="15" thickBot="1" x14ac:dyDescent="0.35">
      <c r="B57" s="40" t="s">
        <v>39</v>
      </c>
      <c r="C57" s="45">
        <v>11</v>
      </c>
      <c r="D57" s="18">
        <v>14</v>
      </c>
      <c r="E57" s="18">
        <v>27</v>
      </c>
      <c r="F57" s="10">
        <v>37</v>
      </c>
      <c r="G57">
        <v>2</v>
      </c>
      <c r="H57" s="9">
        <v>5</v>
      </c>
      <c r="I57" s="19">
        <v>2</v>
      </c>
      <c r="J57" s="3">
        <v>6</v>
      </c>
    </row>
    <row r="58" spans="2:16" ht="15" thickBot="1" x14ac:dyDescent="0.35">
      <c r="C58" s="43">
        <f t="shared" ref="C58:J58" si="7">AVERAGE(C40:C57)</f>
        <v>11.555555555555555</v>
      </c>
      <c r="D58" s="44">
        <f t="shared" si="7"/>
        <v>15.222222222222221</v>
      </c>
      <c r="E58" s="43">
        <f t="shared" si="7"/>
        <v>29.166666666666668</v>
      </c>
      <c r="F58" s="44">
        <f t="shared" si="7"/>
        <v>40.944444444444443</v>
      </c>
      <c r="G58" s="32">
        <f t="shared" si="7"/>
        <v>2</v>
      </c>
      <c r="H58" s="34">
        <f t="shared" si="7"/>
        <v>5</v>
      </c>
      <c r="I58" s="32">
        <f t="shared" si="7"/>
        <v>2</v>
      </c>
      <c r="J58" s="33">
        <f t="shared" si="7"/>
        <v>6</v>
      </c>
      <c r="K58" s="35">
        <f>AVERAGE(C58,G58)</f>
        <v>6.7777777777777777</v>
      </c>
      <c r="L58" s="36">
        <f>AVERAGE(D58,H58)</f>
        <v>10.111111111111111</v>
      </c>
      <c r="M58" s="36">
        <f t="shared" ref="M58:N58" si="8">AVERAGE(E58,I58)</f>
        <v>15.583333333333334</v>
      </c>
      <c r="N58" s="36">
        <f t="shared" si="8"/>
        <v>23.472222222222221</v>
      </c>
      <c r="O58" s="30"/>
      <c r="P58" s="37" t="s">
        <v>14</v>
      </c>
    </row>
    <row r="59" spans="2:16" x14ac:dyDescent="0.3">
      <c r="K59" s="23">
        <f>MIN(C58,G58)</f>
        <v>2</v>
      </c>
      <c r="L59" s="24">
        <f>MIN(D58,H58)</f>
        <v>5</v>
      </c>
      <c r="M59" s="24">
        <f t="shared" ref="M59:N59" si="9">MIN(E58,I58)</f>
        <v>2</v>
      </c>
      <c r="N59" s="24">
        <f t="shared" si="9"/>
        <v>6</v>
      </c>
      <c r="O59" s="9"/>
      <c r="P59" s="25" t="s">
        <v>15</v>
      </c>
    </row>
    <row r="60" spans="2:16" x14ac:dyDescent="0.3">
      <c r="K60" s="23">
        <f>MAX(C58,G58)</f>
        <v>11.555555555555555</v>
      </c>
      <c r="L60" s="24">
        <f>MAX(D58,H58)</f>
        <v>15.222222222222221</v>
      </c>
      <c r="M60" s="24">
        <f t="shared" ref="M60:N60" si="10">MAX(E58,I58)</f>
        <v>29.166666666666668</v>
      </c>
      <c r="N60" s="24">
        <f t="shared" si="10"/>
        <v>40.944444444444443</v>
      </c>
      <c r="O60" s="9"/>
      <c r="P60" s="25" t="s">
        <v>16</v>
      </c>
    </row>
    <row r="61" spans="2:16" x14ac:dyDescent="0.3">
      <c r="K61" s="13">
        <f>_xlfn.STDEV.P(C58,G58)</f>
        <v>4.7777777777777777</v>
      </c>
      <c r="L61" s="9">
        <f>_xlfn.STDEV.P(D58,H58)</f>
        <v>5.1111111111111125</v>
      </c>
      <c r="M61" s="9">
        <f>_xlfn.STDEV.P(E58,I58)</f>
        <v>13.583333333333332</v>
      </c>
      <c r="N61" s="9">
        <f>_xlfn.STDEV.P(F58,J58)</f>
        <v>17.472222222222221</v>
      </c>
      <c r="O61" s="9"/>
      <c r="P61" s="25" t="s">
        <v>17</v>
      </c>
    </row>
    <row r="62" spans="2:16" x14ac:dyDescent="0.3">
      <c r="K62" s="13">
        <f>_xlfn.VAR.P(C58,G58)</f>
        <v>22.827160493827158</v>
      </c>
      <c r="L62" s="9">
        <f>_xlfn.VAR.P(D58,H58)</f>
        <v>26.12345679012347</v>
      </c>
      <c r="M62" s="9">
        <f>_xlfn.VAR.P(E58,I58)</f>
        <v>184.50694444444443</v>
      </c>
      <c r="N62" s="9">
        <f>_xlfn.VAR.P(F58,J58)</f>
        <v>305.27854938271605</v>
      </c>
      <c r="O62" s="9"/>
      <c r="P62" s="25" t="s">
        <v>18</v>
      </c>
    </row>
    <row r="63" spans="2:16" ht="15" thickBot="1" x14ac:dyDescent="0.35">
      <c r="K63" s="38" t="s">
        <v>19</v>
      </c>
      <c r="L63" s="11" t="s">
        <v>20</v>
      </c>
      <c r="M63" s="38" t="s">
        <v>40</v>
      </c>
      <c r="N63" s="11" t="s">
        <v>41</v>
      </c>
      <c r="O63" s="18"/>
      <c r="P63" s="10"/>
    </row>
  </sheetData>
  <mergeCells count="2">
    <mergeCell ref="C38:D38"/>
    <mergeCell ref="G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2023-05-29T14:10:53Z</dcterms:created>
  <dcterms:modified xsi:type="dcterms:W3CDTF">2023-07-05T16:02:37Z</dcterms:modified>
</cp:coreProperties>
</file>