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mc:AlternateContent xmlns:mc="http://schemas.openxmlformats.org/markup-compatibility/2006">
    <mc:Choice Requires="x15">
      <x15ac:absPath xmlns:x15ac="http://schemas.microsoft.com/office/spreadsheetml/2010/11/ac" url="https://petronas-my.sharepoint.com/personal/mzarif_wafiy_petronas_com/Documents/Desktop/Zariff/CDE/PowerPoints Presentation/"/>
    </mc:Choice>
  </mc:AlternateContent>
  <xr:revisionPtr revIDLastSave="0" documentId="8_{36332107-5239-49DA-8456-7C921357609C}" xr6:coauthVersionLast="47" xr6:coauthVersionMax="47" xr10:uidLastSave="{00000000-0000-0000-0000-000000000000}"/>
  <bookViews>
    <workbookView xWindow="3828" yWindow="3324" windowWidth="17280" windowHeight="8916" xr2:uid="{00000000-000D-0000-FFFF-FFFF00000000}"/>
  </bookViews>
  <sheets>
    <sheet name="Project schedule" sheetId="11" r:id="rId1"/>
  </sheets>
  <definedNames>
    <definedName name="Display_Week">'Project schedule'!$Q$3</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6" i="11" l="1"/>
  <c r="E35" i="11"/>
  <c r="F34" i="11"/>
  <c r="E34" i="11"/>
  <c r="H34" i="11" s="1"/>
  <c r="E33" i="11"/>
  <c r="H42" i="11"/>
  <c r="H7" i="11"/>
  <c r="F36" i="11" l="1"/>
  <c r="H36" i="11" s="1"/>
  <c r="F35" i="11"/>
  <c r="H35" i="11" s="1"/>
  <c r="F33" i="11"/>
  <c r="H33" i="11" s="1"/>
  <c r="E9" i="11"/>
  <c r="F9" i="11" l="1"/>
  <c r="E10" i="11" s="1"/>
  <c r="F10" i="11" s="1"/>
  <c r="E11" i="11" s="1"/>
  <c r="F11" i="11" s="1"/>
  <c r="E12" i="11" s="1"/>
  <c r="F12" i="11" s="1"/>
  <c r="I5" i="11"/>
  <c r="H38" i="11"/>
  <c r="H27" i="11"/>
  <c r="H18" i="11"/>
  <c r="H8" i="11"/>
  <c r="H9" i="11" l="1"/>
  <c r="I6" i="11"/>
  <c r="H10" i="11" l="1"/>
  <c r="J5" i="11"/>
  <c r="K5" i="11" s="1"/>
  <c r="L5" i="11" s="1"/>
  <c r="M5" i="11" s="1"/>
  <c r="N5" i="11" s="1"/>
  <c r="O5" i="11" s="1"/>
  <c r="P5" i="11" s="1"/>
  <c r="I4" i="11"/>
  <c r="H11" i="11" l="1"/>
  <c r="P4" i="11"/>
  <c r="Q5" i="11"/>
  <c r="R5" i="11" s="1"/>
  <c r="S5" i="11" s="1"/>
  <c r="T5" i="11" s="1"/>
  <c r="U5" i="11" s="1"/>
  <c r="V5" i="11" s="1"/>
  <c r="W5" i="11" s="1"/>
  <c r="J6" i="11"/>
  <c r="H12" i="11" l="1"/>
  <c r="E13" i="11"/>
  <c r="F13" i="11" s="1"/>
  <c r="W4" i="11"/>
  <c r="X5" i="11"/>
  <c r="Y5" i="11" s="1"/>
  <c r="Z5" i="11" s="1"/>
  <c r="AA5" i="11" s="1"/>
  <c r="AB5" i="11" s="1"/>
  <c r="AC5" i="11" s="1"/>
  <c r="AD5" i="11" s="1"/>
  <c r="K6" i="11"/>
  <c r="E14" i="11" l="1"/>
  <c r="F14" i="11" s="1"/>
  <c r="AE5" i="11"/>
  <c r="AF5" i="11" s="1"/>
  <c r="AG5" i="11" s="1"/>
  <c r="AH5" i="11" s="1"/>
  <c r="AI5" i="11" s="1"/>
  <c r="AJ5" i="11" s="1"/>
  <c r="AD4" i="11"/>
  <c r="L6" i="11"/>
  <c r="E15" i="11" l="1"/>
  <c r="AK5" i="11"/>
  <c r="AL5" i="11" s="1"/>
  <c r="AM5" i="11" s="1"/>
  <c r="AN5" i="11" s="1"/>
  <c r="AO5" i="11" s="1"/>
  <c r="AP5" i="11" s="1"/>
  <c r="AQ5" i="11" s="1"/>
  <c r="M6" i="11"/>
  <c r="E19" i="11" l="1"/>
  <c r="F19" i="11" s="1"/>
  <c r="E20" i="11" s="1"/>
  <c r="F20" i="11" s="1"/>
  <c r="F15" i="11"/>
  <c r="E16" i="11" s="1"/>
  <c r="F16" i="11" s="1"/>
  <c r="E17" i="11" s="1"/>
  <c r="F17" i="11" s="1"/>
  <c r="AR5" i="11"/>
  <c r="AS5" i="11" s="1"/>
  <c r="AK4" i="11"/>
  <c r="N6" i="11"/>
  <c r="E26" i="11" l="1"/>
  <c r="F26" i="11" s="1"/>
  <c r="E28" i="11"/>
  <c r="F28" i="11" s="1"/>
  <c r="E29" i="11" s="1"/>
  <c r="F29" i="11" s="1"/>
  <c r="E30" i="11" s="1"/>
  <c r="F30" i="11" s="1"/>
  <c r="E31" i="11" s="1"/>
  <c r="H17" i="11"/>
  <c r="AT5" i="11"/>
  <c r="AS6" i="11"/>
  <c r="AR4" i="11"/>
  <c r="O6" i="11"/>
  <c r="H19" i="11" l="1"/>
  <c r="AU5" i="1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E21" i="11" l="1"/>
  <c r="H20" i="11"/>
  <c r="F21" i="11" l="1"/>
  <c r="H21" i="11" s="1"/>
  <c r="E22" i="11"/>
  <c r="F22" i="11" s="1"/>
  <c r="E23" i="11"/>
  <c r="H22" i="11"/>
  <c r="E24" i="11" l="1"/>
  <c r="F24" i="11" s="1"/>
  <c r="E25" i="11" s="1"/>
  <c r="F23" i="11"/>
  <c r="F25" i="11" l="1"/>
  <c r="H25" i="11" s="1"/>
  <c r="E39" i="11"/>
  <c r="H26" i="11"/>
  <c r="H28" i="11" l="1"/>
  <c r="F39" i="11"/>
  <c r="E40" i="11" s="1"/>
  <c r="H29" i="11"/>
  <c r="H39" i="11" l="1"/>
  <c r="F40" i="11"/>
  <c r="H40" i="11" l="1"/>
  <c r="E41" i="11"/>
  <c r="F41" i="11" s="1"/>
  <c r="H41" i="11" s="1"/>
  <c r="F31" i="11"/>
  <c r="H30" i="11"/>
  <c r="E37" i="11" l="1"/>
  <c r="F37" i="11" s="1"/>
  <c r="H37" i="11" s="1"/>
  <c r="E32" i="11"/>
  <c r="F32" i="11" s="1"/>
  <c r="H32" i="11" s="1"/>
  <c r="H31" i="11"/>
</calcChain>
</file>

<file path=xl/sharedStrings.xml><?xml version="1.0" encoding="utf-8"?>
<sst xmlns="http://schemas.openxmlformats.org/spreadsheetml/2006/main" count="45" uniqueCount="45">
  <si>
    <t>CDE Classification</t>
  </si>
  <si>
    <t>Project start:</t>
  </si>
  <si>
    <t>Project manager:</t>
  </si>
  <si>
    <t>Muhammad Zariff Wafiy</t>
  </si>
  <si>
    <t>Display week:</t>
  </si>
  <si>
    <t>TASK</t>
  </si>
  <si>
    <t>PROGRESS</t>
  </si>
  <si>
    <t>START</t>
  </si>
  <si>
    <t>END</t>
  </si>
  <si>
    <t xml:space="preserve">Do not delete this row. This row is hidden to preserve a formula that is used to highlight the current day within the project schedule. </t>
  </si>
  <si>
    <t>1. Initiation / preparation</t>
  </si>
  <si>
    <t>1.1. Briefing of CDE Project</t>
  </si>
  <si>
    <t>1.2. CDE concept familiarization</t>
  </si>
  <si>
    <t>1.3. Tools identification and installation</t>
  </si>
  <si>
    <t>1.4. Identify business pain points</t>
  </si>
  <si>
    <t>1.5. Identify and interview personas</t>
  </si>
  <si>
    <t>1.6. Determine project objectives</t>
  </si>
  <si>
    <t>1.7. Identify possible workspaces for Python codes</t>
  </si>
  <si>
    <t>b</t>
  </si>
  <si>
    <t>1.8. Get familiar with Azure Cognitive Services</t>
  </si>
  <si>
    <t>1.9. Prepare project proposal slides</t>
  </si>
  <si>
    <t>2. Planning and design</t>
  </si>
  <si>
    <t>2.1. Design flow diagram</t>
  </si>
  <si>
    <t>2.2. Ideation of possible solution</t>
  </si>
  <si>
    <t>2.3. Identify possible algorithms</t>
  </si>
  <si>
    <t>2.4. Sample code for soft cosine similarity</t>
  </si>
  <si>
    <t>2.5. Sample code for fuzzy logic and BERT</t>
  </si>
  <si>
    <t>2.6. Confirm a possible output format (API)</t>
  </si>
  <si>
    <t>2.7. Identify data types in data dictionary</t>
  </si>
  <si>
    <t>2.8. Presentation of proposal to HOD</t>
  </si>
  <si>
    <t>3. Execution</t>
  </si>
  <si>
    <t>3.1. Exploratory Data Analysis</t>
  </si>
  <si>
    <t>3.2. Data cleaning</t>
  </si>
  <si>
    <t>3.3. Feature Engineering</t>
  </si>
  <si>
    <t>4. Evaluation</t>
  </si>
  <si>
    <t>4.1. Develop prototype</t>
  </si>
  <si>
    <t>4.3. User testing</t>
  </si>
  <si>
    <t>4.2. Deploy prototype to production</t>
  </si>
  <si>
    <t>3.4. Develop model A</t>
  </si>
  <si>
    <t>3.5. Test and Evaluation model A</t>
  </si>
  <si>
    <t>3.6. Develop model B</t>
  </si>
  <si>
    <t>3.7. Test and Evaluation model B</t>
  </si>
  <si>
    <t>3.8. Develop model C</t>
  </si>
  <si>
    <t>3.9. Test and Evaluation model C</t>
  </si>
  <si>
    <t>3.10.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</si>
</sst>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95">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4" fillId="0" borderId="0" xfId="0" applyFont="1"/>
    <xf numFmtId="0" fontId="1" fillId="0" borderId="0" xfId="1" applyFont="1" applyAlignment="1" applyProtection="1">
      <alignment horizontal="left" vertical="top" indent="1"/>
    </xf>
    <xf numFmtId="0" fontId="4" fillId="0" borderId="0" xfId="0" applyFont="1" applyAlignment="1">
      <alignment horizontal="left" indent="1"/>
    </xf>
    <xf numFmtId="167" fontId="16" fillId="12" borderId="20" xfId="0" applyNumberFormat="1" applyFont="1" applyFill="1" applyBorder="1" applyAlignment="1">
      <alignment horizontal="center" vertical="center"/>
    </xf>
    <xf numFmtId="167" fontId="16" fillId="12" borderId="18" xfId="0" applyNumberFormat="1" applyFont="1" applyFill="1" applyBorder="1" applyAlignment="1">
      <alignment horizontal="center" vertical="center"/>
    </xf>
    <xf numFmtId="167" fontId="16" fillId="12" borderId="19" xfId="0" applyNumberFormat="1" applyFont="1" applyFill="1" applyBorder="1" applyAlignment="1">
      <alignment horizontal="center" vertical="center"/>
    </xf>
    <xf numFmtId="0" fontId="17" fillId="2" borderId="17" xfId="0" applyFont="1" applyFill="1" applyBorder="1" applyAlignment="1">
      <alignment horizontal="center" vertical="center" shrinkToFit="1"/>
    </xf>
    <xf numFmtId="0" fontId="17" fillId="2" borderId="14" xfId="0" applyFont="1" applyFill="1" applyBorder="1" applyAlignment="1">
      <alignment horizontal="center" vertical="center" shrinkToFit="1"/>
    </xf>
    <xf numFmtId="0" fontId="17" fillId="2" borderId="15" xfId="0" applyFont="1" applyFill="1" applyBorder="1" applyAlignment="1">
      <alignment horizontal="center" vertical="center" shrinkToFit="1"/>
    </xf>
    <xf numFmtId="0" fontId="14" fillId="0" borderId="0" xfId="0" applyFont="1"/>
    <xf numFmtId="0" fontId="14" fillId="0" borderId="0" xfId="0" applyFont="1" applyAlignment="1">
      <alignment wrapText="1"/>
    </xf>
    <xf numFmtId="0" fontId="4" fillId="0" borderId="3" xfId="0" applyFont="1" applyBorder="1" applyAlignment="1">
      <alignment vertical="center"/>
    </xf>
    <xf numFmtId="0" fontId="18" fillId="6" borderId="0" xfId="0" applyFont="1" applyFill="1" applyAlignment="1">
      <alignment horizontal="left" vertical="center" indent="1"/>
    </xf>
    <xf numFmtId="0" fontId="14" fillId="6" borderId="0" xfId="11" applyFont="1" applyFill="1" applyBorder="1" applyAlignment="1">
      <alignment vertical="center"/>
    </xf>
    <xf numFmtId="9" fontId="1" fillId="6" borderId="0" xfId="2" applyFont="1" applyFill="1" applyBorder="1" applyAlignment="1">
      <alignment horizontal="center" vertical="center"/>
    </xf>
    <xf numFmtId="164" fontId="14"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4" fillId="3" borderId="6" xfId="11" applyFont="1" applyFill="1" applyBorder="1" applyAlignment="1">
      <alignment vertical="center"/>
    </xf>
    <xf numFmtId="9" fontId="1" fillId="3" borderId="6" xfId="2" applyFont="1" applyFill="1" applyBorder="1" applyAlignment="1">
      <alignment horizontal="center" vertical="center"/>
    </xf>
    <xf numFmtId="164" fontId="14" fillId="3" borderId="6" xfId="10" applyFont="1" applyFill="1" applyBorder="1">
      <alignment horizontal="center" vertical="center"/>
    </xf>
    <xf numFmtId="0" fontId="4" fillId="0" borderId="4" xfId="0" applyFont="1" applyBorder="1" applyAlignment="1">
      <alignment vertical="center"/>
    </xf>
    <xf numFmtId="0" fontId="14" fillId="3" borderId="7" xfId="12" applyFont="1" applyFill="1" applyBorder="1">
      <alignment horizontal="left" vertical="center" indent="2"/>
    </xf>
    <xf numFmtId="0" fontId="14" fillId="3" borderId="7" xfId="11" applyFont="1" applyFill="1" applyBorder="1" applyAlignment="1">
      <alignment vertical="center"/>
    </xf>
    <xf numFmtId="9" fontId="1" fillId="3" borderId="7" xfId="2" applyFont="1" applyFill="1" applyBorder="1" applyAlignment="1">
      <alignment horizontal="center" vertical="center"/>
    </xf>
    <xf numFmtId="164" fontId="14" fillId="3" borderId="7" xfId="10" applyFont="1" applyFill="1" applyBorder="1">
      <alignment horizontal="center" vertical="center"/>
    </xf>
    <xf numFmtId="0" fontId="4" fillId="0" borderId="4" xfId="0" applyFont="1" applyBorder="1" applyAlignment="1">
      <alignment horizontal="right" vertical="center"/>
    </xf>
    <xf numFmtId="0" fontId="18" fillId="7" borderId="0" xfId="0" applyFont="1" applyFill="1" applyAlignment="1">
      <alignment horizontal="left" vertical="center" indent="1"/>
    </xf>
    <xf numFmtId="0" fontId="14" fillId="7" borderId="0" xfId="11" applyFont="1" applyFill="1" applyBorder="1" applyAlignment="1">
      <alignment vertical="center"/>
    </xf>
    <xf numFmtId="9" fontId="1" fillId="7" borderId="0" xfId="2" applyFont="1" applyFill="1" applyBorder="1" applyAlignment="1">
      <alignment horizontal="center" vertical="center"/>
    </xf>
    <xf numFmtId="164" fontId="14"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4" fillId="4" borderId="5" xfId="12" applyFont="1" applyFill="1" applyBorder="1">
      <alignment horizontal="left" vertical="center" indent="2"/>
    </xf>
    <xf numFmtId="0" fontId="14" fillId="4" borderId="5" xfId="11" applyFont="1" applyFill="1" applyBorder="1" applyAlignment="1">
      <alignment vertical="center"/>
    </xf>
    <xf numFmtId="9" fontId="1" fillId="4" borderId="5" xfId="2" applyFont="1" applyFill="1" applyBorder="1" applyAlignment="1">
      <alignment horizontal="center" vertical="center"/>
    </xf>
    <xf numFmtId="164" fontId="14" fillId="4" borderId="5" xfId="10" applyFont="1" applyFill="1" applyBorder="1">
      <alignment horizontal="center" vertical="center"/>
    </xf>
    <xf numFmtId="0" fontId="18" fillId="8" borderId="0" xfId="0" applyFont="1" applyFill="1" applyAlignment="1">
      <alignment horizontal="left" vertical="center" indent="1"/>
    </xf>
    <xf numFmtId="0" fontId="14" fillId="8" borderId="0" xfId="11" applyFont="1" applyFill="1" applyBorder="1" applyAlignment="1">
      <alignment vertical="center"/>
    </xf>
    <xf numFmtId="9" fontId="1" fillId="8" borderId="0" xfId="2" applyFont="1" applyFill="1" applyBorder="1" applyAlignment="1">
      <alignment horizontal="center" vertical="center"/>
    </xf>
    <xf numFmtId="164" fontId="14"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4" fillId="5" borderId="8" xfId="12" applyFont="1" applyFill="1" applyBorder="1">
      <alignment horizontal="left" vertical="center" indent="2"/>
    </xf>
    <xf numFmtId="0" fontId="14" fillId="5" borderId="8" xfId="11" applyFont="1" applyFill="1" applyBorder="1" applyAlignment="1">
      <alignment vertical="center"/>
    </xf>
    <xf numFmtId="9" fontId="1" fillId="5" borderId="8" xfId="2" applyFont="1" applyFill="1" applyBorder="1" applyAlignment="1">
      <alignment horizontal="center" vertical="center"/>
    </xf>
    <xf numFmtId="164" fontId="14" fillId="5" borderId="8" xfId="10" applyFont="1" applyFill="1" applyBorder="1">
      <alignment horizontal="center" vertical="center"/>
    </xf>
    <xf numFmtId="0" fontId="18" fillId="9" borderId="0" xfId="0" applyFont="1" applyFill="1" applyAlignment="1">
      <alignment horizontal="left" vertical="center" indent="1"/>
    </xf>
    <xf numFmtId="0" fontId="14" fillId="9" borderId="0" xfId="11" applyFont="1" applyFill="1" applyBorder="1" applyAlignment="1">
      <alignment vertical="center"/>
    </xf>
    <xf numFmtId="9" fontId="1" fillId="9" borderId="0" xfId="2" applyFont="1" applyFill="1" applyBorder="1" applyAlignment="1">
      <alignment horizontal="center" vertical="center"/>
    </xf>
    <xf numFmtId="164" fontId="14"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4" fillId="10" borderId="9" xfId="12" applyFont="1" applyFill="1" applyBorder="1">
      <alignment horizontal="left" vertical="center" indent="2"/>
    </xf>
    <xf numFmtId="0" fontId="14" fillId="10" borderId="9" xfId="11" applyFont="1" applyFill="1" applyBorder="1" applyAlignment="1">
      <alignment vertical="center"/>
    </xf>
    <xf numFmtId="164" fontId="14" fillId="10" borderId="9" xfId="10" applyFont="1" applyFill="1" applyBorder="1">
      <alignment horizontal="center" vertical="center"/>
    </xf>
    <xf numFmtId="0" fontId="14" fillId="0" borderId="0" xfId="12" applyFont="1" applyBorder="1">
      <alignment horizontal="left" vertical="center" indent="2"/>
    </xf>
    <xf numFmtId="0" fontId="14" fillId="0" borderId="0" xfId="11" applyFont="1" applyBorder="1" applyAlignment="1">
      <alignment vertical="center"/>
    </xf>
    <xf numFmtId="9" fontId="1" fillId="0" borderId="0" xfId="2" applyFont="1" applyBorder="1" applyAlignment="1">
      <alignment horizontal="center" vertical="center"/>
    </xf>
    <xf numFmtId="164" fontId="14" fillId="0" borderId="0" xfId="10" applyFont="1" applyBorder="1">
      <alignment horizontal="center" vertical="center"/>
    </xf>
    <xf numFmtId="0" fontId="19" fillId="0" borderId="0" xfId="7" applyFont="1" applyAlignment="1">
      <alignment horizontal="left" vertical="center" indent="1"/>
    </xf>
    <xf numFmtId="0" fontId="22" fillId="0" borderId="0" xfId="5" applyFont="1" applyAlignment="1">
      <alignment horizontal="left"/>
    </xf>
    <xf numFmtId="9" fontId="14" fillId="10" borderId="9" xfId="11" applyNumberFormat="1" applyFont="1" applyFill="1" applyBorder="1">
      <alignment horizontal="center" vertical="center"/>
    </xf>
    <xf numFmtId="0" fontId="9" fillId="0" borderId="0" xfId="3" applyAlignment="1">
      <alignment wrapText="1"/>
    </xf>
    <xf numFmtId="0" fontId="15"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5" fillId="11" borderId="16" xfId="0" applyFont="1" applyFill="1" applyBorder="1" applyAlignment="1">
      <alignment vertical="center"/>
    </xf>
    <xf numFmtId="0" fontId="4" fillId="2" borderId="21" xfId="0" applyFont="1" applyFill="1" applyBorder="1"/>
    <xf numFmtId="0" fontId="15" fillId="11" borderId="16" xfId="0" applyFont="1" applyFill="1" applyBorder="1" applyAlignment="1">
      <alignment horizontal="center" vertical="center"/>
    </xf>
    <xf numFmtId="0" fontId="20" fillId="0" borderId="0" xfId="0" applyFont="1" applyAlignment="1">
      <alignment horizontal="left"/>
    </xf>
    <xf numFmtId="0" fontId="21" fillId="0" borderId="0" xfId="0" applyFont="1"/>
    <xf numFmtId="165" fontId="20" fillId="0" borderId="0" xfId="9" applyFont="1" applyBorder="1" applyAlignment="1">
      <alignment horizontal="left"/>
    </xf>
    <xf numFmtId="0" fontId="19" fillId="0" borderId="0" xfId="8" applyFont="1" applyAlignment="1">
      <alignment horizontal="left"/>
    </xf>
    <xf numFmtId="0" fontId="4" fillId="0" borderId="0" xfId="0" applyFont="1"/>
    <xf numFmtId="166" fontId="14" fillId="2" borderId="13" xfId="0" applyNumberFormat="1" applyFont="1" applyFill="1" applyBorder="1" applyAlignment="1">
      <alignment horizontal="center" vertical="center" wrapText="1"/>
    </xf>
    <xf numFmtId="166" fontId="14" fillId="2" borderId="19" xfId="0" applyNumberFormat="1" applyFont="1" applyFill="1" applyBorder="1" applyAlignment="1">
      <alignment horizontal="center" vertical="center" wrapText="1"/>
    </xf>
    <xf numFmtId="166" fontId="14"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4">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topLeftCell="A32" zoomScale="82" zoomScaleNormal="100" zoomScalePageLayoutView="70" workbookViewId="0">
      <selection activeCell="B38" sqref="B38"/>
    </sheetView>
  </sheetViews>
  <sheetFormatPr defaultColWidth="8.59765625" defaultRowHeight="30" customHeight="1" x14ac:dyDescent="0.25"/>
  <cols>
    <col min="1" max="1" width="2.59765625" style="6" customWidth="1"/>
    <col min="2" max="2" width="25.19921875" customWidth="1"/>
    <col min="3" max="3" width="18" bestFit="1" customWidth="1"/>
    <col min="4" max="4" width="10.59765625" customWidth="1"/>
    <col min="5" max="5" width="10.59765625" style="2" customWidth="1"/>
    <col min="6" max="6" width="10.59765625" customWidth="1"/>
    <col min="7" max="7" width="2.59765625" customWidth="1"/>
    <col min="8" max="8" width="6" hidden="1" customWidth="1"/>
    <col min="9" max="65" width="2.59765625" customWidth="1"/>
  </cols>
  <sheetData>
    <row r="1" spans="1:64" ht="90" customHeight="1" x14ac:dyDescent="1.45">
      <c r="A1" s="7"/>
      <c r="B1" s="79" t="s">
        <v>0</v>
      </c>
      <c r="C1" s="11"/>
      <c r="D1" s="12"/>
      <c r="E1" s="13"/>
      <c r="F1" s="14"/>
      <c r="H1" s="1"/>
      <c r="I1" s="90" t="s">
        <v>1</v>
      </c>
      <c r="J1" s="91"/>
      <c r="K1" s="91"/>
      <c r="L1" s="91"/>
      <c r="M1" s="91"/>
      <c r="N1" s="91"/>
      <c r="O1" s="91"/>
      <c r="P1" s="17"/>
      <c r="Q1" s="89">
        <v>45173</v>
      </c>
      <c r="R1" s="88"/>
      <c r="S1" s="88"/>
      <c r="T1" s="88"/>
      <c r="U1" s="88"/>
      <c r="V1" s="88"/>
      <c r="W1" s="88"/>
      <c r="X1" s="88"/>
      <c r="Y1" s="88"/>
      <c r="Z1" s="88"/>
    </row>
    <row r="2" spans="1:64" ht="30" customHeight="1" x14ac:dyDescent="0.6">
      <c r="I2" s="90"/>
      <c r="J2" s="91"/>
      <c r="K2" s="91"/>
      <c r="L2" s="91"/>
      <c r="M2" s="91"/>
      <c r="N2" s="91"/>
      <c r="O2" s="91"/>
      <c r="P2" s="17"/>
      <c r="Q2" s="89"/>
      <c r="R2" s="88"/>
      <c r="S2" s="88"/>
      <c r="T2" s="88"/>
      <c r="U2" s="88"/>
      <c r="V2" s="88"/>
      <c r="W2" s="88"/>
      <c r="X2" s="88"/>
      <c r="Y2" s="88"/>
      <c r="Z2" s="88"/>
    </row>
    <row r="3" spans="1:64" ht="30" customHeight="1" x14ac:dyDescent="0.6">
      <c r="B3" s="78" t="s">
        <v>2</v>
      </c>
      <c r="C3" s="78" t="s">
        <v>3</v>
      </c>
      <c r="D3" s="15"/>
      <c r="E3" s="16"/>
      <c r="F3" s="15"/>
      <c r="I3" s="90" t="s">
        <v>4</v>
      </c>
      <c r="J3" s="91"/>
      <c r="K3" s="91"/>
      <c r="L3" s="91"/>
      <c r="M3" s="91"/>
      <c r="N3" s="91"/>
      <c r="O3" s="91"/>
      <c r="P3" s="17"/>
      <c r="Q3" s="87">
        <v>1</v>
      </c>
      <c r="R3" s="88"/>
      <c r="S3" s="88"/>
      <c r="T3" s="88"/>
      <c r="U3" s="88"/>
      <c r="V3" s="88"/>
      <c r="W3" s="88"/>
      <c r="X3" s="88"/>
      <c r="Y3" s="88"/>
      <c r="Z3" s="88"/>
    </row>
    <row r="4" spans="1:64" s="18" customFormat="1" ht="30" customHeight="1" x14ac:dyDescent="0.25">
      <c r="A4" s="7"/>
      <c r="B4" s="19"/>
      <c r="E4" s="20"/>
      <c r="I4" s="94">
        <f>I5</f>
        <v>45173</v>
      </c>
      <c r="J4" s="92"/>
      <c r="K4" s="92"/>
      <c r="L4" s="92"/>
      <c r="M4" s="92"/>
      <c r="N4" s="92"/>
      <c r="O4" s="92"/>
      <c r="P4" s="92">
        <f>P5</f>
        <v>45180</v>
      </c>
      <c r="Q4" s="92"/>
      <c r="R4" s="92"/>
      <c r="S4" s="92"/>
      <c r="T4" s="92"/>
      <c r="U4" s="92"/>
      <c r="V4" s="92"/>
      <c r="W4" s="92">
        <f>W5</f>
        <v>45187</v>
      </c>
      <c r="X4" s="92"/>
      <c r="Y4" s="92"/>
      <c r="Z4" s="92"/>
      <c r="AA4" s="92"/>
      <c r="AB4" s="92"/>
      <c r="AC4" s="92"/>
      <c r="AD4" s="92">
        <f>AD5</f>
        <v>45194</v>
      </c>
      <c r="AE4" s="92"/>
      <c r="AF4" s="92"/>
      <c r="AG4" s="92"/>
      <c r="AH4" s="92"/>
      <c r="AI4" s="92"/>
      <c r="AJ4" s="92"/>
      <c r="AK4" s="92">
        <f>AK5</f>
        <v>45201</v>
      </c>
      <c r="AL4" s="92"/>
      <c r="AM4" s="92"/>
      <c r="AN4" s="92"/>
      <c r="AO4" s="92"/>
      <c r="AP4" s="92"/>
      <c r="AQ4" s="92"/>
      <c r="AR4" s="92">
        <f>AR5</f>
        <v>45208</v>
      </c>
      <c r="AS4" s="92"/>
      <c r="AT4" s="92"/>
      <c r="AU4" s="92"/>
      <c r="AV4" s="92"/>
      <c r="AW4" s="92"/>
      <c r="AX4" s="92"/>
      <c r="AY4" s="92">
        <f>AY5</f>
        <v>45215</v>
      </c>
      <c r="AZ4" s="92"/>
      <c r="BA4" s="92"/>
      <c r="BB4" s="92"/>
      <c r="BC4" s="92"/>
      <c r="BD4" s="92"/>
      <c r="BE4" s="92"/>
      <c r="BF4" s="92">
        <f>BF5</f>
        <v>45222</v>
      </c>
      <c r="BG4" s="92"/>
      <c r="BH4" s="92"/>
      <c r="BI4" s="92"/>
      <c r="BJ4" s="92"/>
      <c r="BK4" s="92"/>
      <c r="BL4" s="93"/>
    </row>
    <row r="5" spans="1:64" s="18" customFormat="1" ht="15" customHeight="1" x14ac:dyDescent="0.25">
      <c r="A5" s="81"/>
      <c r="B5" s="82" t="s">
        <v>5</v>
      </c>
      <c r="C5" s="84"/>
      <c r="D5" s="86" t="s">
        <v>6</v>
      </c>
      <c r="E5" s="86" t="s">
        <v>7</v>
      </c>
      <c r="F5" s="86" t="s">
        <v>8</v>
      </c>
      <c r="I5" s="21">
        <f>Project_Start-WEEKDAY(Project_Start,1)+2+7*(Display_Week-1)</f>
        <v>45173</v>
      </c>
      <c r="J5" s="21">
        <f>I5+1</f>
        <v>45174</v>
      </c>
      <c r="K5" s="21">
        <f t="shared" ref="K5:AX5" si="0">J5+1</f>
        <v>45175</v>
      </c>
      <c r="L5" s="21">
        <f t="shared" si="0"/>
        <v>45176</v>
      </c>
      <c r="M5" s="21">
        <f t="shared" si="0"/>
        <v>45177</v>
      </c>
      <c r="N5" s="21">
        <f t="shared" si="0"/>
        <v>45178</v>
      </c>
      <c r="O5" s="22">
        <f t="shared" si="0"/>
        <v>45179</v>
      </c>
      <c r="P5" s="23">
        <f>O5+1</f>
        <v>45180</v>
      </c>
      <c r="Q5" s="21">
        <f>P5+1</f>
        <v>45181</v>
      </c>
      <c r="R5" s="21">
        <f t="shared" si="0"/>
        <v>45182</v>
      </c>
      <c r="S5" s="21">
        <f t="shared" si="0"/>
        <v>45183</v>
      </c>
      <c r="T5" s="21">
        <f t="shared" si="0"/>
        <v>45184</v>
      </c>
      <c r="U5" s="21">
        <f t="shared" si="0"/>
        <v>45185</v>
      </c>
      <c r="V5" s="22">
        <f t="shared" si="0"/>
        <v>45186</v>
      </c>
      <c r="W5" s="23">
        <f>V5+1</f>
        <v>45187</v>
      </c>
      <c r="X5" s="21">
        <f>W5+1</f>
        <v>45188</v>
      </c>
      <c r="Y5" s="21">
        <f t="shared" si="0"/>
        <v>45189</v>
      </c>
      <c r="Z5" s="21">
        <f t="shared" si="0"/>
        <v>45190</v>
      </c>
      <c r="AA5" s="21">
        <f t="shared" si="0"/>
        <v>45191</v>
      </c>
      <c r="AB5" s="21">
        <f t="shared" si="0"/>
        <v>45192</v>
      </c>
      <c r="AC5" s="22">
        <f t="shared" si="0"/>
        <v>45193</v>
      </c>
      <c r="AD5" s="23">
        <f>AC5+1</f>
        <v>45194</v>
      </c>
      <c r="AE5" s="21">
        <f>AD5+1</f>
        <v>45195</v>
      </c>
      <c r="AF5" s="21">
        <f t="shared" si="0"/>
        <v>45196</v>
      </c>
      <c r="AG5" s="21">
        <f t="shared" si="0"/>
        <v>45197</v>
      </c>
      <c r="AH5" s="21">
        <f t="shared" si="0"/>
        <v>45198</v>
      </c>
      <c r="AI5" s="21">
        <f t="shared" si="0"/>
        <v>45199</v>
      </c>
      <c r="AJ5" s="22">
        <f t="shared" si="0"/>
        <v>45200</v>
      </c>
      <c r="AK5" s="23">
        <f>AJ5+1</f>
        <v>45201</v>
      </c>
      <c r="AL5" s="21">
        <f>AK5+1</f>
        <v>45202</v>
      </c>
      <c r="AM5" s="21">
        <f t="shared" si="0"/>
        <v>45203</v>
      </c>
      <c r="AN5" s="21">
        <f t="shared" si="0"/>
        <v>45204</v>
      </c>
      <c r="AO5" s="21">
        <f t="shared" si="0"/>
        <v>45205</v>
      </c>
      <c r="AP5" s="21">
        <f t="shared" si="0"/>
        <v>45206</v>
      </c>
      <c r="AQ5" s="22">
        <f t="shared" si="0"/>
        <v>45207</v>
      </c>
      <c r="AR5" s="23">
        <f>AQ5+1</f>
        <v>45208</v>
      </c>
      <c r="AS5" s="21">
        <f>AR5+1</f>
        <v>45209</v>
      </c>
      <c r="AT5" s="21">
        <f t="shared" si="0"/>
        <v>45210</v>
      </c>
      <c r="AU5" s="21">
        <f t="shared" si="0"/>
        <v>45211</v>
      </c>
      <c r="AV5" s="21">
        <f t="shared" si="0"/>
        <v>45212</v>
      </c>
      <c r="AW5" s="21">
        <f t="shared" si="0"/>
        <v>45213</v>
      </c>
      <c r="AX5" s="22">
        <f t="shared" si="0"/>
        <v>45214</v>
      </c>
      <c r="AY5" s="23">
        <f>AX5+1</f>
        <v>45215</v>
      </c>
      <c r="AZ5" s="21">
        <f>AY5+1</f>
        <v>45216</v>
      </c>
      <c r="BA5" s="21">
        <f t="shared" ref="BA5:BE5" si="1">AZ5+1</f>
        <v>45217</v>
      </c>
      <c r="BB5" s="21">
        <f t="shared" si="1"/>
        <v>45218</v>
      </c>
      <c r="BC5" s="21">
        <f t="shared" si="1"/>
        <v>45219</v>
      </c>
      <c r="BD5" s="21">
        <f t="shared" si="1"/>
        <v>45220</v>
      </c>
      <c r="BE5" s="22">
        <f t="shared" si="1"/>
        <v>45221</v>
      </c>
      <c r="BF5" s="23">
        <f>BE5+1</f>
        <v>45222</v>
      </c>
      <c r="BG5" s="21">
        <f>BF5+1</f>
        <v>45223</v>
      </c>
      <c r="BH5" s="21">
        <f t="shared" ref="BH5:BL5" si="2">BG5+1</f>
        <v>45224</v>
      </c>
      <c r="BI5" s="21">
        <f t="shared" si="2"/>
        <v>45225</v>
      </c>
      <c r="BJ5" s="21">
        <f t="shared" si="2"/>
        <v>45226</v>
      </c>
      <c r="BK5" s="21">
        <f t="shared" si="2"/>
        <v>45227</v>
      </c>
      <c r="BL5" s="21">
        <f t="shared" si="2"/>
        <v>45228</v>
      </c>
    </row>
    <row r="6" spans="1:64" s="18" customFormat="1" ht="15" customHeight="1" thickBot="1" x14ac:dyDescent="0.3">
      <c r="A6" s="81"/>
      <c r="B6" s="83"/>
      <c r="C6" s="85"/>
      <c r="D6" s="85"/>
      <c r="E6" s="85"/>
      <c r="F6" s="85"/>
      <c r="I6" s="24" t="str">
        <f t="shared" ref="I6:AN6" si="3">LEFT(TEXT(I5,"ddd"),1)</f>
        <v>M</v>
      </c>
      <c r="J6" s="25" t="str">
        <f t="shared" si="3"/>
        <v>T</v>
      </c>
      <c r="K6" s="25" t="str">
        <f t="shared" si="3"/>
        <v>W</v>
      </c>
      <c r="L6" s="25" t="str">
        <f t="shared" si="3"/>
        <v>T</v>
      </c>
      <c r="M6" s="25" t="str">
        <f t="shared" si="3"/>
        <v>F</v>
      </c>
      <c r="N6" s="25" t="str">
        <f t="shared" si="3"/>
        <v>S</v>
      </c>
      <c r="O6" s="25" t="str">
        <f t="shared" si="3"/>
        <v>S</v>
      </c>
      <c r="P6" s="25" t="str">
        <f t="shared" si="3"/>
        <v>M</v>
      </c>
      <c r="Q6" s="25" t="str">
        <f t="shared" si="3"/>
        <v>T</v>
      </c>
      <c r="R6" s="25" t="str">
        <f t="shared" si="3"/>
        <v>W</v>
      </c>
      <c r="S6" s="25" t="str">
        <f t="shared" si="3"/>
        <v>T</v>
      </c>
      <c r="T6" s="25" t="str">
        <f t="shared" si="3"/>
        <v>F</v>
      </c>
      <c r="U6" s="25" t="str">
        <f t="shared" si="3"/>
        <v>S</v>
      </c>
      <c r="V6" s="25" t="str">
        <f t="shared" si="3"/>
        <v>S</v>
      </c>
      <c r="W6" s="25" t="str">
        <f t="shared" si="3"/>
        <v>M</v>
      </c>
      <c r="X6" s="25" t="str">
        <f t="shared" si="3"/>
        <v>T</v>
      </c>
      <c r="Y6" s="25" t="str">
        <f t="shared" si="3"/>
        <v>W</v>
      </c>
      <c r="Z6" s="25" t="str">
        <f t="shared" si="3"/>
        <v>T</v>
      </c>
      <c r="AA6" s="25" t="str">
        <f t="shared" si="3"/>
        <v>F</v>
      </c>
      <c r="AB6" s="25" t="str">
        <f t="shared" si="3"/>
        <v>S</v>
      </c>
      <c r="AC6" s="25" t="str">
        <f t="shared" si="3"/>
        <v>S</v>
      </c>
      <c r="AD6" s="25" t="str">
        <f t="shared" si="3"/>
        <v>M</v>
      </c>
      <c r="AE6" s="25" t="str">
        <f t="shared" si="3"/>
        <v>T</v>
      </c>
      <c r="AF6" s="25" t="str">
        <f t="shared" si="3"/>
        <v>W</v>
      </c>
      <c r="AG6" s="25" t="str">
        <f t="shared" si="3"/>
        <v>T</v>
      </c>
      <c r="AH6" s="25" t="str">
        <f t="shared" si="3"/>
        <v>F</v>
      </c>
      <c r="AI6" s="25" t="str">
        <f t="shared" si="3"/>
        <v>S</v>
      </c>
      <c r="AJ6" s="25" t="str">
        <f t="shared" si="3"/>
        <v>S</v>
      </c>
      <c r="AK6" s="25" t="str">
        <f t="shared" si="3"/>
        <v>M</v>
      </c>
      <c r="AL6" s="25" t="str">
        <f t="shared" si="3"/>
        <v>T</v>
      </c>
      <c r="AM6" s="25" t="str">
        <f t="shared" si="3"/>
        <v>W</v>
      </c>
      <c r="AN6" s="25" t="str">
        <f t="shared" si="3"/>
        <v>T</v>
      </c>
      <c r="AO6" s="25" t="str">
        <f t="shared" ref="AO6:BL6" si="4">LEFT(TEXT(AO5,"ddd"),1)</f>
        <v>F</v>
      </c>
      <c r="AP6" s="25" t="str">
        <f t="shared" si="4"/>
        <v>S</v>
      </c>
      <c r="AQ6" s="25" t="str">
        <f t="shared" si="4"/>
        <v>S</v>
      </c>
      <c r="AR6" s="25" t="str">
        <f t="shared" si="4"/>
        <v>M</v>
      </c>
      <c r="AS6" s="25" t="str">
        <f t="shared" si="4"/>
        <v>T</v>
      </c>
      <c r="AT6" s="25" t="str">
        <f t="shared" si="4"/>
        <v>W</v>
      </c>
      <c r="AU6" s="25" t="str">
        <f t="shared" si="4"/>
        <v>T</v>
      </c>
      <c r="AV6" s="25" t="str">
        <f t="shared" si="4"/>
        <v>F</v>
      </c>
      <c r="AW6" s="25" t="str">
        <f t="shared" si="4"/>
        <v>S</v>
      </c>
      <c r="AX6" s="25" t="str">
        <f t="shared" si="4"/>
        <v>S</v>
      </c>
      <c r="AY6" s="25" t="str">
        <f t="shared" si="4"/>
        <v>M</v>
      </c>
      <c r="AZ6" s="25" t="str">
        <f t="shared" si="4"/>
        <v>T</v>
      </c>
      <c r="BA6" s="25" t="str">
        <f t="shared" si="4"/>
        <v>W</v>
      </c>
      <c r="BB6" s="25" t="str">
        <f t="shared" si="4"/>
        <v>T</v>
      </c>
      <c r="BC6" s="25" t="str">
        <f t="shared" si="4"/>
        <v>F</v>
      </c>
      <c r="BD6" s="25" t="str">
        <f t="shared" si="4"/>
        <v>S</v>
      </c>
      <c r="BE6" s="25" t="str">
        <f t="shared" si="4"/>
        <v>S</v>
      </c>
      <c r="BF6" s="25" t="str">
        <f t="shared" si="4"/>
        <v>M</v>
      </c>
      <c r="BG6" s="25" t="str">
        <f t="shared" si="4"/>
        <v>T</v>
      </c>
      <c r="BH6" s="25" t="str">
        <f t="shared" si="4"/>
        <v>W</v>
      </c>
      <c r="BI6" s="25" t="str">
        <f t="shared" si="4"/>
        <v>T</v>
      </c>
      <c r="BJ6" s="25" t="str">
        <f t="shared" si="4"/>
        <v>F</v>
      </c>
      <c r="BK6" s="25" t="str">
        <f t="shared" si="4"/>
        <v>S</v>
      </c>
      <c r="BL6" s="26" t="str">
        <f t="shared" si="4"/>
        <v>S</v>
      </c>
    </row>
    <row r="7" spans="1:64" s="18" customFormat="1" ht="30" hidden="1" customHeight="1" thickBot="1" x14ac:dyDescent="0.3">
      <c r="A7" s="6" t="s">
        <v>9</v>
      </c>
      <c r="B7" s="27"/>
      <c r="C7" s="28"/>
      <c r="D7" s="27"/>
      <c r="E7" s="27"/>
      <c r="F7" s="27"/>
      <c r="H7" s="18"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36" customFormat="1" ht="30" customHeight="1" thickBot="1" x14ac:dyDescent="0.3">
      <c r="A8" s="7"/>
      <c r="B8" s="30" t="s">
        <v>10</v>
      </c>
      <c r="C8" s="31"/>
      <c r="D8" s="32"/>
      <c r="E8" s="33"/>
      <c r="F8" s="34"/>
      <c r="G8" s="10"/>
      <c r="H8" s="5" t="str">
        <f t="shared" ref="H8:H42" si="5">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36" customFormat="1" ht="30" customHeight="1" thickBot="1" x14ac:dyDescent="0.3">
      <c r="A9" s="7"/>
      <c r="B9" s="41" t="s">
        <v>11</v>
      </c>
      <c r="C9" s="37"/>
      <c r="D9" s="38">
        <v>1</v>
      </c>
      <c r="E9" s="39">
        <f>Project_Start</f>
        <v>45173</v>
      </c>
      <c r="F9" s="39">
        <f>E9+1</f>
        <v>45174</v>
      </c>
      <c r="G9" s="10"/>
      <c r="H9" s="5">
        <f t="shared" si="5"/>
        <v>2</v>
      </c>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row>
    <row r="10" spans="1:64" s="36" customFormat="1" ht="30" customHeight="1" thickBot="1" x14ac:dyDescent="0.3">
      <c r="A10" s="7"/>
      <c r="B10" s="41" t="s">
        <v>12</v>
      </c>
      <c r="C10" s="42"/>
      <c r="D10" s="38">
        <v>1</v>
      </c>
      <c r="E10" s="44">
        <f t="shared" ref="E10:E17" si="6">F9</f>
        <v>45174</v>
      </c>
      <c r="F10" s="44">
        <f>E10+5</f>
        <v>45179</v>
      </c>
      <c r="G10" s="10"/>
      <c r="H10" s="5">
        <f t="shared" si="5"/>
        <v>6</v>
      </c>
      <c r="I10" s="40"/>
      <c r="J10" s="40"/>
      <c r="K10" s="40"/>
      <c r="L10" s="40"/>
      <c r="M10" s="40"/>
      <c r="N10" s="40"/>
      <c r="O10" s="40"/>
      <c r="P10" s="40"/>
      <c r="Q10" s="40"/>
      <c r="R10" s="40"/>
      <c r="S10" s="40"/>
      <c r="T10" s="40"/>
      <c r="U10" s="45"/>
      <c r="V10" s="45"/>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row>
    <row r="11" spans="1:64" s="36" customFormat="1" ht="30" customHeight="1" thickBot="1" x14ac:dyDescent="0.3">
      <c r="A11" s="6"/>
      <c r="B11" s="41" t="s">
        <v>13</v>
      </c>
      <c r="C11" s="42"/>
      <c r="D11" s="38">
        <v>1</v>
      </c>
      <c r="E11" s="44">
        <f t="shared" si="6"/>
        <v>45179</v>
      </c>
      <c r="F11" s="44">
        <f>E11+2</f>
        <v>45181</v>
      </c>
      <c r="G11" s="10"/>
      <c r="H11" s="5">
        <f t="shared" si="5"/>
        <v>3</v>
      </c>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row>
    <row r="12" spans="1:64" s="36" customFormat="1" ht="30" customHeight="1" thickBot="1" x14ac:dyDescent="0.3">
      <c r="A12" s="6"/>
      <c r="B12" s="41" t="s">
        <v>14</v>
      </c>
      <c r="C12" s="42"/>
      <c r="D12" s="38">
        <v>1</v>
      </c>
      <c r="E12" s="44">
        <f t="shared" si="6"/>
        <v>45181</v>
      </c>
      <c r="F12" s="44">
        <f>E12+2</f>
        <v>45183</v>
      </c>
      <c r="G12" s="10"/>
      <c r="H12" s="5">
        <f t="shared" si="5"/>
        <v>3</v>
      </c>
      <c r="I12" s="40"/>
      <c r="J12" s="40"/>
      <c r="K12" s="40"/>
      <c r="L12" s="40"/>
      <c r="M12" s="40"/>
      <c r="N12" s="40"/>
      <c r="O12" s="40"/>
      <c r="P12" s="40"/>
      <c r="Q12" s="40"/>
      <c r="R12" s="40"/>
      <c r="S12" s="40"/>
      <c r="T12" s="40"/>
      <c r="U12" s="40"/>
      <c r="V12" s="40"/>
      <c r="W12" s="40"/>
      <c r="X12" s="40"/>
      <c r="Y12" s="45"/>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row>
    <row r="13" spans="1:64" s="36" customFormat="1" ht="30" customHeight="1" thickBot="1" x14ac:dyDescent="0.3">
      <c r="A13" s="6"/>
      <c r="B13" s="41" t="s">
        <v>15</v>
      </c>
      <c r="C13" s="42"/>
      <c r="D13" s="38">
        <v>1</v>
      </c>
      <c r="E13" s="44">
        <f t="shared" si="6"/>
        <v>45183</v>
      </c>
      <c r="F13" s="39">
        <f>E13+3</f>
        <v>45186</v>
      </c>
      <c r="G13" s="10"/>
      <c r="H13" s="5"/>
      <c r="I13" s="40"/>
      <c r="J13" s="40"/>
      <c r="K13" s="40"/>
      <c r="L13" s="40"/>
      <c r="M13" s="40"/>
      <c r="N13" s="40"/>
      <c r="O13" s="40"/>
      <c r="P13" s="40"/>
      <c r="Q13" s="40"/>
      <c r="R13" s="40"/>
      <c r="S13" s="40"/>
      <c r="T13" s="40"/>
      <c r="U13" s="40"/>
      <c r="V13" s="40"/>
      <c r="W13" s="40"/>
      <c r="X13" s="40"/>
      <c r="Y13" s="45"/>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row>
    <row r="14" spans="1:64" s="36" customFormat="1" ht="30" customHeight="1" thickBot="1" x14ac:dyDescent="0.3">
      <c r="A14" s="6"/>
      <c r="B14" s="41" t="s">
        <v>16</v>
      </c>
      <c r="C14" s="42"/>
      <c r="D14" s="38">
        <v>1</v>
      </c>
      <c r="E14" s="44">
        <f t="shared" si="6"/>
        <v>45186</v>
      </c>
      <c r="F14" s="44">
        <f>E14+2</f>
        <v>45188</v>
      </c>
      <c r="G14" s="10"/>
      <c r="H14" s="5"/>
      <c r="I14" s="40"/>
      <c r="J14" s="40"/>
      <c r="K14" s="40"/>
      <c r="L14" s="40"/>
      <c r="M14" s="40"/>
      <c r="N14" s="40"/>
      <c r="O14" s="40"/>
      <c r="P14" s="40"/>
      <c r="Q14" s="40"/>
      <c r="R14" s="40"/>
      <c r="S14" s="40"/>
      <c r="T14" s="40"/>
      <c r="U14" s="40"/>
      <c r="V14" s="40"/>
      <c r="W14" s="40"/>
      <c r="X14" s="40"/>
      <c r="Y14" s="45"/>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row>
    <row r="15" spans="1:64" s="36" customFormat="1" ht="30" customHeight="1" thickBot="1" x14ac:dyDescent="0.3">
      <c r="A15" s="6"/>
      <c r="B15" s="41" t="s">
        <v>17</v>
      </c>
      <c r="C15" s="42"/>
      <c r="D15" s="43">
        <v>1</v>
      </c>
      <c r="E15" s="44">
        <f t="shared" si="6"/>
        <v>45188</v>
      </c>
      <c r="F15" s="44">
        <f>E15+2</f>
        <v>45190</v>
      </c>
      <c r="G15" s="10"/>
      <c r="H15" s="5"/>
      <c r="I15" s="40"/>
      <c r="J15" s="40"/>
      <c r="K15" s="40"/>
      <c r="L15" s="40"/>
      <c r="M15" s="40"/>
      <c r="N15" s="40"/>
      <c r="O15" s="40"/>
      <c r="P15" s="40"/>
      <c r="Q15" s="40"/>
      <c r="R15" s="40"/>
      <c r="S15" s="40"/>
      <c r="T15" s="40"/>
      <c r="U15" s="40"/>
      <c r="V15" s="40"/>
      <c r="W15" s="40"/>
      <c r="X15" s="40"/>
      <c r="Y15" s="45"/>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row>
    <row r="16" spans="1:64" s="36" customFormat="1" ht="30" customHeight="1" thickBot="1" x14ac:dyDescent="0.3">
      <c r="A16" s="6" t="s">
        <v>18</v>
      </c>
      <c r="B16" s="41" t="s">
        <v>19</v>
      </c>
      <c r="C16" s="42"/>
      <c r="D16" s="43">
        <v>1</v>
      </c>
      <c r="E16" s="44">
        <f t="shared" si="6"/>
        <v>45190</v>
      </c>
      <c r="F16" s="44">
        <f>E16+5</f>
        <v>45195</v>
      </c>
      <c r="G16" s="10"/>
      <c r="H16" s="5"/>
      <c r="I16" s="40"/>
      <c r="J16" s="40"/>
      <c r="K16" s="40"/>
      <c r="L16" s="40"/>
      <c r="M16" s="40"/>
      <c r="N16" s="40"/>
      <c r="O16" s="40"/>
      <c r="P16" s="40"/>
      <c r="Q16" s="40"/>
      <c r="R16" s="40"/>
      <c r="S16" s="40"/>
      <c r="T16" s="40"/>
      <c r="U16" s="40"/>
      <c r="V16" s="40"/>
      <c r="W16" s="40"/>
      <c r="X16" s="40"/>
      <c r="Y16" s="45"/>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row>
    <row r="17" spans="1:64" s="36" customFormat="1" ht="30" customHeight="1" thickBot="1" x14ac:dyDescent="0.3">
      <c r="A17" s="6"/>
      <c r="B17" s="41" t="s">
        <v>20</v>
      </c>
      <c r="C17" s="42"/>
      <c r="D17" s="43">
        <v>1</v>
      </c>
      <c r="E17" s="44">
        <f t="shared" si="6"/>
        <v>45195</v>
      </c>
      <c r="F17" s="44">
        <f>E17+29</f>
        <v>45224</v>
      </c>
      <c r="G17" s="10"/>
      <c r="H17" s="5">
        <f t="shared" si="5"/>
        <v>30</v>
      </c>
      <c r="I17" s="40"/>
      <c r="J17" s="40"/>
      <c r="K17" s="40"/>
      <c r="L17" s="40"/>
      <c r="M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row>
    <row r="18" spans="1:64" s="36" customFormat="1" ht="30" customHeight="1" thickBot="1" x14ac:dyDescent="0.3">
      <c r="A18" s="7"/>
      <c r="B18" s="46" t="s">
        <v>21</v>
      </c>
      <c r="C18" s="47"/>
      <c r="D18" s="48"/>
      <c r="E18" s="49"/>
      <c r="F18" s="50"/>
      <c r="G18" s="10"/>
      <c r="H18" s="5" t="str">
        <f t="shared" si="5"/>
        <v/>
      </c>
    </row>
    <row r="19" spans="1:64" s="36" customFormat="1" ht="30" customHeight="1" thickBot="1" x14ac:dyDescent="0.3">
      <c r="A19" s="7"/>
      <c r="B19" s="51" t="s">
        <v>22</v>
      </c>
      <c r="C19" s="52"/>
      <c r="D19" s="53">
        <v>1</v>
      </c>
      <c r="E19" s="54">
        <f>E15+1</f>
        <v>45189</v>
      </c>
      <c r="F19" s="54">
        <f>E19+5</f>
        <v>45194</v>
      </c>
      <c r="G19" s="10"/>
      <c r="H19" s="5">
        <f t="shared" si="5"/>
        <v>6</v>
      </c>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row>
    <row r="20" spans="1:64" s="36" customFormat="1" ht="30" customHeight="1" thickBot="1" x14ac:dyDescent="0.3">
      <c r="A20" s="6"/>
      <c r="B20" s="51" t="s">
        <v>23</v>
      </c>
      <c r="C20" s="52"/>
      <c r="D20" s="53">
        <v>1</v>
      </c>
      <c r="E20" s="54">
        <f>F19</f>
        <v>45194</v>
      </c>
      <c r="F20" s="54">
        <f>E20+5</f>
        <v>45199</v>
      </c>
      <c r="G20" s="10"/>
      <c r="H20" s="5">
        <f t="shared" si="5"/>
        <v>6</v>
      </c>
      <c r="I20" s="40"/>
      <c r="J20" s="40"/>
      <c r="K20" s="40"/>
      <c r="L20" s="40"/>
      <c r="M20" s="40"/>
      <c r="N20" s="40"/>
      <c r="O20" s="40"/>
      <c r="P20" s="40"/>
      <c r="Q20" s="40"/>
      <c r="R20" s="40"/>
      <c r="S20" s="40"/>
      <c r="T20" s="40"/>
      <c r="U20" s="45"/>
      <c r="V20" s="45"/>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row>
    <row r="21" spans="1:64" s="36" customFormat="1" ht="30" customHeight="1" thickBot="1" x14ac:dyDescent="0.3">
      <c r="A21" s="6"/>
      <c r="B21" s="51" t="s">
        <v>24</v>
      </c>
      <c r="C21" s="52"/>
      <c r="D21" s="53">
        <v>1</v>
      </c>
      <c r="E21" s="54">
        <f>F20</f>
        <v>45199</v>
      </c>
      <c r="F21" s="54">
        <f>E21+7</f>
        <v>45206</v>
      </c>
      <c r="G21" s="10"/>
      <c r="H21" s="5">
        <f t="shared" si="5"/>
        <v>8</v>
      </c>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row>
    <row r="22" spans="1:64" s="36" customFormat="1" ht="30" customHeight="1" thickBot="1" x14ac:dyDescent="0.3">
      <c r="A22" s="6"/>
      <c r="B22" s="51" t="s">
        <v>25</v>
      </c>
      <c r="C22" s="52"/>
      <c r="D22" s="53">
        <v>1</v>
      </c>
      <c r="E22" s="54">
        <f>E21</f>
        <v>45199</v>
      </c>
      <c r="F22" s="54">
        <f>E22+3</f>
        <v>45202</v>
      </c>
      <c r="G22" s="10"/>
      <c r="H22" s="5">
        <f t="shared" si="5"/>
        <v>4</v>
      </c>
      <c r="I22" s="40"/>
      <c r="J22" s="40"/>
      <c r="K22" s="40"/>
      <c r="L22" s="40"/>
      <c r="M22" s="40"/>
      <c r="N22" s="40"/>
      <c r="O22" s="40"/>
      <c r="P22" s="40"/>
      <c r="Q22" s="40"/>
      <c r="R22" s="40"/>
      <c r="S22" s="40"/>
      <c r="T22" s="40"/>
      <c r="U22" s="40"/>
      <c r="V22" s="40"/>
      <c r="W22" s="40"/>
      <c r="X22" s="40"/>
      <c r="Y22" s="45"/>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row>
    <row r="23" spans="1:64" s="36" customFormat="1" ht="30" customHeight="1" thickBot="1" x14ac:dyDescent="0.3">
      <c r="A23" s="6"/>
      <c r="B23" s="51" t="s">
        <v>26</v>
      </c>
      <c r="C23" s="52"/>
      <c r="D23" s="53">
        <v>1</v>
      </c>
      <c r="E23" s="54">
        <f>E21+1</f>
        <v>45200</v>
      </c>
      <c r="F23" s="54">
        <f>E23+4</f>
        <v>45204</v>
      </c>
      <c r="G23" s="10"/>
      <c r="H23" s="5"/>
      <c r="I23" s="40"/>
      <c r="J23" s="40"/>
      <c r="K23" s="40"/>
      <c r="L23" s="40"/>
      <c r="M23" s="40"/>
      <c r="N23" s="40"/>
      <c r="O23" s="40"/>
      <c r="P23" s="40"/>
      <c r="Q23" s="40"/>
      <c r="R23" s="40"/>
      <c r="S23" s="40"/>
      <c r="T23" s="40"/>
      <c r="U23" s="40"/>
      <c r="V23" s="40"/>
      <c r="W23" s="40"/>
      <c r="X23" s="40"/>
      <c r="Y23" s="45"/>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row>
    <row r="24" spans="1:64" s="36" customFormat="1" ht="30" customHeight="1" thickBot="1" x14ac:dyDescent="0.3">
      <c r="A24" s="6"/>
      <c r="B24" s="51" t="s">
        <v>27</v>
      </c>
      <c r="C24" s="52"/>
      <c r="D24" s="53">
        <v>1</v>
      </c>
      <c r="E24" s="54">
        <f>E23+2</f>
        <v>45202</v>
      </c>
      <c r="F24" s="54">
        <f>E24+4</f>
        <v>45206</v>
      </c>
      <c r="G24" s="10"/>
      <c r="H24" s="5"/>
      <c r="I24" s="40"/>
      <c r="J24" s="40"/>
      <c r="K24" s="40"/>
      <c r="L24" s="40"/>
      <c r="M24" s="40"/>
      <c r="N24" s="40"/>
      <c r="O24" s="40"/>
      <c r="P24" s="40"/>
      <c r="Q24" s="40"/>
      <c r="R24" s="40"/>
      <c r="S24" s="40"/>
      <c r="T24" s="40"/>
      <c r="U24" s="40"/>
      <c r="V24" s="40"/>
      <c r="W24" s="40"/>
      <c r="X24" s="40"/>
      <c r="Y24" s="45"/>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row>
    <row r="25" spans="1:64" s="36" customFormat="1" ht="30" customHeight="1" thickBot="1" x14ac:dyDescent="0.3">
      <c r="A25" s="6"/>
      <c r="B25" s="51" t="s">
        <v>28</v>
      </c>
      <c r="C25" s="52"/>
      <c r="D25" s="53">
        <v>1</v>
      </c>
      <c r="E25" s="54">
        <f>F24</f>
        <v>45206</v>
      </c>
      <c r="F25" s="54">
        <f>E25+1</f>
        <v>45207</v>
      </c>
      <c r="G25" s="10"/>
      <c r="H25" s="5">
        <f t="shared" si="5"/>
        <v>2</v>
      </c>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row>
    <row r="26" spans="1:64" s="36" customFormat="1" ht="30" customHeight="1" thickBot="1" x14ac:dyDescent="0.3">
      <c r="A26" s="6"/>
      <c r="B26" s="51" t="s">
        <v>29</v>
      </c>
      <c r="C26" s="52"/>
      <c r="D26" s="53">
        <v>1</v>
      </c>
      <c r="E26" s="54">
        <f>F17</f>
        <v>45224</v>
      </c>
      <c r="F26" s="54">
        <f>E26</f>
        <v>45224</v>
      </c>
      <c r="G26" s="10"/>
      <c r="H26" s="5">
        <f t="shared" si="5"/>
        <v>1</v>
      </c>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row>
    <row r="27" spans="1:64" s="36" customFormat="1" ht="30" customHeight="1" thickBot="1" x14ac:dyDescent="0.3">
      <c r="A27" s="6"/>
      <c r="B27" s="55" t="s">
        <v>30</v>
      </c>
      <c r="C27" s="56"/>
      <c r="D27" s="57"/>
      <c r="E27" s="58"/>
      <c r="F27" s="59"/>
      <c r="G27" s="10"/>
      <c r="H27" s="5" t="str">
        <f t="shared" si="5"/>
        <v/>
      </c>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row>
    <row r="28" spans="1:64" s="36" customFormat="1" ht="30" customHeight="1" thickBot="1" x14ac:dyDescent="0.3">
      <c r="A28" s="6"/>
      <c r="B28" s="61" t="s">
        <v>31</v>
      </c>
      <c r="C28" s="62"/>
      <c r="D28" s="63">
        <v>1</v>
      </c>
      <c r="E28" s="64">
        <f>F17</f>
        <v>45224</v>
      </c>
      <c r="F28" s="64">
        <f>E28+5</f>
        <v>45229</v>
      </c>
      <c r="G28" s="10"/>
      <c r="H28" s="5">
        <f t="shared" si="5"/>
        <v>6</v>
      </c>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row>
    <row r="29" spans="1:64" s="36" customFormat="1" ht="30" customHeight="1" thickBot="1" x14ac:dyDescent="0.3">
      <c r="A29" s="6"/>
      <c r="B29" s="61" t="s">
        <v>32</v>
      </c>
      <c r="C29" s="62"/>
      <c r="D29" s="63">
        <v>1</v>
      </c>
      <c r="E29" s="64">
        <f t="shared" ref="E29:E36" si="7">F28</f>
        <v>45229</v>
      </c>
      <c r="F29" s="64">
        <f>E29+5</f>
        <v>45234</v>
      </c>
      <c r="G29" s="10"/>
      <c r="H29" s="5">
        <f t="shared" si="5"/>
        <v>6</v>
      </c>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row>
    <row r="30" spans="1:64" s="36" customFormat="1" ht="30" customHeight="1" thickBot="1" x14ac:dyDescent="0.3">
      <c r="A30" s="6"/>
      <c r="B30" s="61" t="s">
        <v>33</v>
      </c>
      <c r="C30" s="62"/>
      <c r="D30" s="63">
        <v>1</v>
      </c>
      <c r="E30" s="64">
        <f t="shared" si="7"/>
        <v>45234</v>
      </c>
      <c r="F30" s="64">
        <f>E30+5</f>
        <v>45239</v>
      </c>
      <c r="G30" s="10"/>
      <c r="H30" s="5">
        <f t="shared" si="5"/>
        <v>6</v>
      </c>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row>
    <row r="31" spans="1:64" s="36" customFormat="1" ht="30" customHeight="1" thickBot="1" x14ac:dyDescent="0.3">
      <c r="A31" s="6"/>
      <c r="B31" s="61" t="s">
        <v>38</v>
      </c>
      <c r="C31" s="62"/>
      <c r="D31" s="63">
        <v>1</v>
      </c>
      <c r="E31" s="64">
        <f t="shared" si="7"/>
        <v>45239</v>
      </c>
      <c r="F31" s="64">
        <f t="shared" ref="F31:F36" si="8">E31+10</f>
        <v>45249</v>
      </c>
      <c r="G31" s="10"/>
      <c r="H31" s="5">
        <f t="shared" si="5"/>
        <v>11</v>
      </c>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row>
    <row r="32" spans="1:64" s="36" customFormat="1" ht="30" customHeight="1" thickBot="1" x14ac:dyDescent="0.3">
      <c r="A32" s="6"/>
      <c r="B32" s="61" t="s">
        <v>39</v>
      </c>
      <c r="C32" s="62"/>
      <c r="D32" s="63">
        <v>1</v>
      </c>
      <c r="E32" s="64">
        <f t="shared" si="7"/>
        <v>45249</v>
      </c>
      <c r="F32" s="64">
        <f t="shared" si="8"/>
        <v>45259</v>
      </c>
      <c r="G32" s="10"/>
      <c r="H32" s="5">
        <f t="shared" si="5"/>
        <v>11</v>
      </c>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row>
    <row r="33" spans="1:64" s="36" customFormat="1" ht="30" customHeight="1" thickBot="1" x14ac:dyDescent="0.3">
      <c r="A33" s="6"/>
      <c r="B33" s="61" t="s">
        <v>40</v>
      </c>
      <c r="C33" s="62"/>
      <c r="D33" s="63">
        <v>1</v>
      </c>
      <c r="E33" s="64">
        <f t="shared" si="7"/>
        <v>45259</v>
      </c>
      <c r="F33" s="64">
        <f t="shared" si="8"/>
        <v>45269</v>
      </c>
      <c r="G33" s="10"/>
      <c r="H33" s="5">
        <f t="shared" si="5"/>
        <v>11</v>
      </c>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row>
    <row r="34" spans="1:64" s="36" customFormat="1" ht="30" customHeight="1" thickBot="1" x14ac:dyDescent="0.3">
      <c r="A34" s="6"/>
      <c r="B34" s="61" t="s">
        <v>41</v>
      </c>
      <c r="C34" s="62"/>
      <c r="D34" s="63">
        <v>1</v>
      </c>
      <c r="E34" s="64">
        <f t="shared" si="7"/>
        <v>45269</v>
      </c>
      <c r="F34" s="64">
        <f t="shared" si="8"/>
        <v>45279</v>
      </c>
      <c r="G34" s="10"/>
      <c r="H34" s="5">
        <f t="shared" si="5"/>
        <v>11</v>
      </c>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row>
    <row r="35" spans="1:64" s="36" customFormat="1" ht="30" customHeight="1" thickBot="1" x14ac:dyDescent="0.3">
      <c r="A35" s="6"/>
      <c r="B35" s="61" t="s">
        <v>42</v>
      </c>
      <c r="C35" s="62"/>
      <c r="D35" s="63">
        <v>1</v>
      </c>
      <c r="E35" s="64">
        <f t="shared" si="7"/>
        <v>45279</v>
      </c>
      <c r="F35" s="64">
        <f t="shared" si="8"/>
        <v>45289</v>
      </c>
      <c r="G35" s="10"/>
      <c r="H35" s="5">
        <f t="shared" si="5"/>
        <v>11</v>
      </c>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row>
    <row r="36" spans="1:64" s="36" customFormat="1" ht="30" customHeight="1" thickBot="1" x14ac:dyDescent="0.3">
      <c r="A36" s="6"/>
      <c r="B36" s="61" t="s">
        <v>43</v>
      </c>
      <c r="C36" s="62"/>
      <c r="D36" s="63">
        <v>1</v>
      </c>
      <c r="E36" s="64">
        <f t="shared" si="7"/>
        <v>45289</v>
      </c>
      <c r="F36" s="64">
        <f t="shared" si="8"/>
        <v>45299</v>
      </c>
      <c r="G36" s="10"/>
      <c r="H36" s="5">
        <f t="shared" si="5"/>
        <v>11</v>
      </c>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row>
    <row r="37" spans="1:64" s="36" customFormat="1" ht="30" customHeight="1" thickBot="1" x14ac:dyDescent="0.3">
      <c r="A37" s="6"/>
      <c r="B37" s="61" t="s">
        <v>44</v>
      </c>
      <c r="C37" s="62"/>
      <c r="D37" s="63">
        <v>1</v>
      </c>
      <c r="E37" s="64">
        <f>F31</f>
        <v>45249</v>
      </c>
      <c r="F37" s="64">
        <f>E37+4</f>
        <v>45253</v>
      </c>
      <c r="G37" s="10"/>
      <c r="H37" s="5">
        <f t="shared" si="5"/>
        <v>5</v>
      </c>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row>
    <row r="38" spans="1:64" s="36" customFormat="1" ht="30" customHeight="1" thickBot="1" x14ac:dyDescent="0.3">
      <c r="A38" s="6"/>
      <c r="B38" s="65" t="s">
        <v>34</v>
      </c>
      <c r="C38" s="66"/>
      <c r="D38" s="67"/>
      <c r="E38" s="68"/>
      <c r="F38" s="69"/>
      <c r="G38" s="10"/>
      <c r="H38" s="5" t="str">
        <f t="shared" si="5"/>
        <v/>
      </c>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row>
    <row r="39" spans="1:64" s="36" customFormat="1" ht="30" customHeight="1" thickBot="1" x14ac:dyDescent="0.3">
      <c r="A39" s="6"/>
      <c r="B39" s="71" t="s">
        <v>35</v>
      </c>
      <c r="C39" s="72"/>
      <c r="D39" s="80">
        <v>1</v>
      </c>
      <c r="E39" s="73">
        <f>E28+2</f>
        <v>45226</v>
      </c>
      <c r="F39" s="73">
        <f>E39+3</f>
        <v>45229</v>
      </c>
      <c r="G39" s="10"/>
      <c r="H39" s="5">
        <f t="shared" si="5"/>
        <v>4</v>
      </c>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row>
    <row r="40" spans="1:64" s="36" customFormat="1" ht="30" customHeight="1" thickBot="1" x14ac:dyDescent="0.3">
      <c r="A40" s="6"/>
      <c r="B40" s="71" t="s">
        <v>37</v>
      </c>
      <c r="C40" s="72"/>
      <c r="D40" s="80">
        <v>0</v>
      </c>
      <c r="E40" s="73">
        <f>F39</f>
        <v>45229</v>
      </c>
      <c r="F40" s="73">
        <f>E40+4</f>
        <v>45233</v>
      </c>
      <c r="G40" s="10"/>
      <c r="H40" s="5">
        <f t="shared" si="5"/>
        <v>5</v>
      </c>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row>
    <row r="41" spans="1:64" s="36" customFormat="1" ht="30" customHeight="1" thickBot="1" x14ac:dyDescent="0.3">
      <c r="A41" s="6"/>
      <c r="B41" s="71" t="s">
        <v>36</v>
      </c>
      <c r="C41" s="72"/>
      <c r="D41" s="80">
        <v>0</v>
      </c>
      <c r="E41" s="73">
        <f>F40</f>
        <v>45233</v>
      </c>
      <c r="F41" s="73">
        <f>E41+4</f>
        <v>45237</v>
      </c>
      <c r="G41" s="10"/>
      <c r="H41" s="5">
        <f t="shared" si="5"/>
        <v>5</v>
      </c>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row>
    <row r="42" spans="1:64" s="36" customFormat="1" ht="30" customHeight="1" thickBot="1" x14ac:dyDescent="0.3">
      <c r="A42" s="6"/>
      <c r="B42" s="74"/>
      <c r="C42" s="75"/>
      <c r="D42" s="76"/>
      <c r="E42" s="77"/>
      <c r="F42" s="77"/>
      <c r="G42" s="10"/>
      <c r="H42" s="5" t="str">
        <f t="shared" si="5"/>
        <v/>
      </c>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row>
    <row r="43" spans="1:64" ht="30" customHeight="1" x14ac:dyDescent="0.25">
      <c r="G43" s="3"/>
    </row>
    <row r="44" spans="1:64" ht="30" customHeight="1" x14ac:dyDescent="0.25">
      <c r="C44" s="9"/>
      <c r="F44" s="8"/>
    </row>
    <row r="45" spans="1:64" ht="30" customHeight="1" x14ac:dyDescent="0.25">
      <c r="C45" s="4"/>
    </row>
  </sheetData>
  <mergeCells count="20">
    <mergeCell ref="BF4:BL4"/>
    <mergeCell ref="I4:O4"/>
    <mergeCell ref="P4:V4"/>
    <mergeCell ref="W4:AC4"/>
    <mergeCell ref="AD4:AJ4"/>
    <mergeCell ref="AK4:AQ4"/>
    <mergeCell ref="AR4:AX4"/>
    <mergeCell ref="AY4:BE4"/>
    <mergeCell ref="F5:F6"/>
    <mergeCell ref="Q3:Z3"/>
    <mergeCell ref="Q1:Z1"/>
    <mergeCell ref="I1:O1"/>
    <mergeCell ref="I3:O3"/>
    <mergeCell ref="I2:O2"/>
    <mergeCell ref="Q2:Z2"/>
    <mergeCell ref="A5:A6"/>
    <mergeCell ref="B5:B6"/>
    <mergeCell ref="C5:C6"/>
    <mergeCell ref="D5:D6"/>
    <mergeCell ref="E5:E6"/>
  </mergeCells>
  <conditionalFormatting sqref="D7:D38 D42">
    <cfRule type="dataBar" priority="29">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7">
    <cfRule type="expression" dxfId="14" priority="12">
      <formula>AND(task_start&lt;=I$5,ROUNDDOWN((task_end-task_start+1)*task_progress,0)+task_start-1&gt;=I$5)</formula>
    </cfRule>
    <cfRule type="expression" dxfId="13" priority="13" stopIfTrue="1">
      <formula>AND(task_end&gt;=I$5,task_start&lt;J$5)</formula>
    </cfRule>
  </conditionalFormatting>
  <conditionalFormatting sqref="I19:BL25">
    <cfRule type="expression" dxfId="12" priority="10">
      <formula>AND(task_start&lt;=I$5,ROUNDDOWN((task_end-task_start+1)*task_progress,0)+task_start-1&gt;=I$5)</formula>
    </cfRule>
    <cfRule type="expression" dxfId="11" priority="11" stopIfTrue="1">
      <formula>AND(task_end&gt;=I$5,task_start&lt;J$5)</formula>
    </cfRule>
  </conditionalFormatting>
  <conditionalFormatting sqref="I28:BL37">
    <cfRule type="expression" dxfId="10" priority="8">
      <formula>AND(task_start&lt;=I$5,ROUNDDOWN((task_end-task_start+1)*task_progress,0)+task_start-1&gt;=I$5)</formula>
    </cfRule>
    <cfRule type="expression" dxfId="9" priority="9" stopIfTrue="1">
      <formula>AND(task_end&gt;=I$5,task_start&lt;J$5)</formula>
    </cfRule>
  </conditionalFormatting>
  <conditionalFormatting sqref="I39:BL40">
    <cfRule type="expression" dxfId="8" priority="42">
      <formula>AND(task_start&lt;=I$5,ROUNDDOWN((task_end-task_start+1)*task_progress,0)+task_start-1&gt;=I$5)</formula>
    </cfRule>
    <cfRule type="expression" dxfId="7" priority="43" stopIfTrue="1">
      <formula>AND(task_end&gt;=I$5,task_start&lt;J$5)</formula>
    </cfRule>
  </conditionalFormatting>
  <conditionalFormatting sqref="I18:M18 O18:BL18 I4:BL17 I19:BL25 I27:BL40">
    <cfRule type="expression" dxfId="6" priority="7">
      <formula>AND(TODAY()&gt;=I$5, TODAY()&lt;J$5)</formula>
    </cfRule>
  </conditionalFormatting>
  <conditionalFormatting sqref="I26:BL26">
    <cfRule type="expression" dxfId="5" priority="5">
      <formula>AND(task_start&lt;=I$5,ROUNDDOWN((task_end-task_start+1)*task_progress,0)+task_start-1&gt;=I$5)</formula>
    </cfRule>
    <cfRule type="expression" dxfId="4" priority="6" stopIfTrue="1">
      <formula>AND(task_end&gt;=I$5,task_start&lt;J$5)</formula>
    </cfRule>
  </conditionalFormatting>
  <conditionalFormatting sqref="I26:BL26">
    <cfRule type="expression" dxfId="3" priority="4">
      <formula>AND(TODAY()&gt;=I$5, TODAY()&lt;J$5)</formula>
    </cfRule>
  </conditionalFormatting>
  <conditionalFormatting sqref="I41:BL41">
    <cfRule type="expression" dxfId="2" priority="2">
      <formula>AND(task_start&lt;=I$5,ROUNDDOWN((task_end-task_start+1)*task_progress,0)+task_start-1&gt;=I$5)</formula>
    </cfRule>
    <cfRule type="expression" dxfId="1" priority="3" stopIfTrue="1">
      <formula>AND(task_end&gt;=I$5,task_start&lt;J$5)</formula>
    </cfRule>
  </conditionalFormatting>
  <conditionalFormatting sqref="I41:BL41">
    <cfRule type="expression" dxfId="0" priority="1">
      <formula>AND(TODAY()&gt;=I$5, TODAY()&lt;J$5)</formula>
    </cfRule>
  </conditionalFormatting>
  <dataValidations count="11">
    <dataValidation type="whole" operator="greaterThanOrEqual" allowBlank="1" showInputMessage="1" promptTitle="Display Week" prompt="Changing this number will scroll the Gantt Chart view." sqref="Q3"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3" xr:uid="{75F274B0-5B30-4CC0-A53C-C012C0845179}"/>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8" xr:uid="{4F48FC41-E335-47F1-87AA-3333A52AD81C}"/>
    <dataValidation allowBlank="1" showInputMessage="1" showErrorMessage="1" prompt="Phase 3's sample block starts in cell B20." sqref="A27" xr:uid="{956902D1-D3B5-416D-BB69-9362D193BC0A}"/>
    <dataValidation allowBlank="1" showInputMessage="1" showErrorMessage="1" prompt="Phase 4's sample block starts in cell B26." sqref="A38" xr:uid="{DE54E5DE-526D-4D71-8D03-E99B4AB2FEE5}"/>
  </dataValidations>
  <printOptions horizontalCentered="1"/>
  <pageMargins left="0.35" right="0.35" top="0.35" bottom="0.5" header="0.3" footer="0.3"/>
  <pageSetup scale="57" fitToHeight="0" orientation="landscape" r:id="rId1"/>
  <headerFooter differentFirst="1" scaleWithDoc="0">
    <oddHeader>&amp;C&amp;"Calibri"&amp;8&amp;K000000 For Internal Use - For Internal Distribution Only&amp;1#_x000D_</oddHeader>
    <oddFooter>Page &amp;P of &amp;N</oddFooter>
    <firstHeader>&amp;C&amp;"Calibri"&amp;8&amp;K000000 For Internal Use - For Internal Distribution Only&amp;1#_x000D_</firstHeader>
  </headerFooter>
  <ignoredErrors>
    <ignoredError sqref="F4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 D42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 Zarif Wafiy (ED-DEL/DIGITAL)</dc:creator>
  <cp:keywords/>
  <dc:description/>
  <cp:lastModifiedBy>M Zarif Wafiy (ED-DEL/DIGITAL)</cp:lastModifiedBy>
  <cp:revision/>
  <dcterms:created xsi:type="dcterms:W3CDTF">2022-03-11T22:41:12Z</dcterms:created>
  <dcterms:modified xsi:type="dcterms:W3CDTF">2024-01-22T14:17:35Z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MSIP_Label_4978d09f-c8de-446a-ad17-731bb8b4c23e_Enabled">
    <vt:lpwstr>true</vt:lpwstr>
  </property>
  <property fmtid="{D5CDD505-2E9C-101B-9397-08002B2CF9AE}" pid="5" name="MSIP_Label_4978d09f-c8de-446a-ad17-731bb8b4c23e_SetDate">
    <vt:lpwstr>2024-01-18T01:41:11Z</vt:lpwstr>
  </property>
  <property fmtid="{D5CDD505-2E9C-101B-9397-08002B2CF9AE}" pid="6" name="MSIP_Label_4978d09f-c8de-446a-ad17-731bb8b4c23e_Method">
    <vt:lpwstr>Standard</vt:lpwstr>
  </property>
  <property fmtid="{D5CDD505-2E9C-101B-9397-08002B2CF9AE}" pid="7" name="MSIP_Label_4978d09f-c8de-446a-ad17-731bb8b4c23e_Name">
    <vt:lpwstr>For Internal Distribution Only</vt:lpwstr>
  </property>
  <property fmtid="{D5CDD505-2E9C-101B-9397-08002B2CF9AE}" pid="8" name="MSIP_Label_4978d09f-c8de-446a-ad17-731bb8b4c23e_SiteId">
    <vt:lpwstr>3b2e8941-7948-4131-978a-b2dfc7295091</vt:lpwstr>
  </property>
  <property fmtid="{D5CDD505-2E9C-101B-9397-08002B2CF9AE}" pid="9" name="MSIP_Label_4978d09f-c8de-446a-ad17-731bb8b4c23e_ActionId">
    <vt:lpwstr>f29baafe-f28c-449d-a4f8-65b4921e271f</vt:lpwstr>
  </property>
  <property fmtid="{D5CDD505-2E9C-101B-9397-08002B2CF9AE}" pid="10" name="MSIP_Label_4978d09f-c8de-446a-ad17-731bb8b4c23e_ContentBits">
    <vt:lpwstr>1</vt:lpwstr>
  </property>
</Properties>
</file>