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kultet\DRUGA GODINA\ORT 2 PROJEKAT\FINAL VERSION\"/>
    </mc:Choice>
  </mc:AlternateContent>
  <xr:revisionPtr revIDLastSave="0" documentId="8_{255F8453-9831-4F0E-9839-07C144511033}" xr6:coauthVersionLast="47" xr6:coauthVersionMax="47" xr10:uidLastSave="{00000000-0000-0000-0000-000000000000}"/>
  <bookViews>
    <workbookView xWindow="4695" yWindow="3360" windowWidth="21600" windowHeight="11385" tabRatio="352" xr2:uid="{00000000-000D-0000-FFFF-FFFF00000000}"/>
  </bookViews>
  <sheets>
    <sheet name="FETCH" sheetId="1" r:id="rId1"/>
    <sheet name="ADDR" sheetId="3" r:id="rId2"/>
    <sheet name="EXEC" sheetId="5" r:id="rId3"/>
    <sheet name="INTR" sheetId="6" r:id="rId4"/>
    <sheet name="Code exampl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5" l="1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14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E14" i="5"/>
  <c r="E51" i="5"/>
  <c r="F51" i="5"/>
  <c r="E50" i="5"/>
  <c r="F50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15" i="1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A13" i="6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D12" i="6"/>
  <c r="C12" i="6"/>
  <c r="B12" i="6"/>
  <c r="O7" i="6"/>
  <c r="O6" i="6"/>
  <c r="O5" i="6"/>
  <c r="O2" i="6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F14" i="5"/>
  <c r="N9" i="5"/>
  <c r="N8" i="5"/>
  <c r="N7" i="5"/>
  <c r="N6" i="5"/>
  <c r="N5" i="5"/>
  <c r="V2" i="5"/>
  <c r="N2" i="5"/>
  <c r="D22" i="3" l="1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D11" i="3"/>
  <c r="C11" i="3"/>
  <c r="B11" i="3"/>
  <c r="K2" i="3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M2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<sst xmlns="http://schemas.openxmlformats.org/spreadsheetml/2006/main" count="204" uniqueCount="130">
  <si>
    <t>Б. С.</t>
  </si>
  <si>
    <t>CC[h]</t>
  </si>
  <si>
    <t>CC[b]</t>
  </si>
  <si>
    <t>bruncnd</t>
  </si>
  <si>
    <t>С.У.С.</t>
  </si>
  <si>
    <t>ba[h]</t>
  </si>
  <si>
    <t>cc[h]</t>
  </si>
  <si>
    <t>ba</t>
  </si>
  <si>
    <t>cc</t>
  </si>
  <si>
    <t>stEXEC</t>
  </si>
  <si>
    <t>stADDR</t>
  </si>
  <si>
    <t>ldMDR</t>
  </si>
  <si>
    <t>rdMEM</t>
  </si>
  <si>
    <t>incPC</t>
  </si>
  <si>
    <t>ldMAR</t>
  </si>
  <si>
    <t>0h</t>
  </si>
  <si>
    <t>ldIR31..16</t>
  </si>
  <si>
    <t>ldIR15..0</t>
  </si>
  <si>
    <t>clFETCH</t>
  </si>
  <si>
    <t>not(PSWSTART*FETCH)</t>
  </si>
  <si>
    <t>not(FCBUS)</t>
  </si>
  <si>
    <t>bezadr2</t>
  </si>
  <si>
    <t>adr2</t>
  </si>
  <si>
    <t>jmp4</t>
  </si>
  <si>
    <t>branch4</t>
  </si>
  <si>
    <t>LD</t>
  </si>
  <si>
    <t>#FD</t>
  </si>
  <si>
    <t>0011000000000000</t>
  </si>
  <si>
    <t>0000000011111101</t>
  </si>
  <si>
    <t>00110000000000000000000011111101</t>
  </si>
  <si>
    <t>00FD</t>
  </si>
  <si>
    <t>HALT</t>
  </si>
  <si>
    <t>1000000000000000</t>
  </si>
  <si>
    <t>С.В.У.С.</t>
  </si>
  <si>
    <t>bradr</t>
  </si>
  <si>
    <t>brnotADDR</t>
  </si>
  <si>
    <t>brnotFCBUS</t>
  </si>
  <si>
    <t>clADDR</t>
  </si>
  <si>
    <t>mxMAR1</t>
  </si>
  <si>
    <t>mxB1</t>
  </si>
  <si>
    <t>mxMAR0</t>
  </si>
  <si>
    <t>mxB0</t>
  </si>
  <si>
    <t>ldB</t>
  </si>
  <si>
    <t>immed</t>
  </si>
  <si>
    <t>memdir</t>
  </si>
  <si>
    <t>regdir</t>
  </si>
  <si>
    <t>regind</t>
  </si>
  <si>
    <t>brpom,xrpom,bxpom</t>
  </si>
  <si>
    <t>read</t>
  </si>
  <si>
    <t>EX</t>
  </si>
  <si>
    <t>AND</t>
  </si>
  <si>
    <t>0001000000000101</t>
  </si>
  <si>
    <t>1005</t>
  </si>
  <si>
    <t>1005h</t>
  </si>
  <si>
    <t>0011001000010000</t>
  </si>
  <si>
    <t>0011001000100000</t>
  </si>
  <si>
    <t>DR</t>
  </si>
  <si>
    <t>bropr</t>
  </si>
  <si>
    <t>brnotEXEC</t>
  </si>
  <si>
    <t>brregdir</t>
  </si>
  <si>
    <t>clEXEC</t>
  </si>
  <si>
    <t>stINTR</t>
  </si>
  <si>
    <t>clPSWSTART</t>
  </si>
  <si>
    <t>decSP</t>
  </si>
  <si>
    <t>ldPC</t>
  </si>
  <si>
    <t>mxPC0</t>
  </si>
  <si>
    <t>ldV</t>
  </si>
  <si>
    <t>add</t>
  </si>
  <si>
    <t>wrMEM</t>
  </si>
  <si>
    <t>mxMDR0</t>
  </si>
  <si>
    <t>ldZ</t>
  </si>
  <si>
    <t>ldN</t>
  </si>
  <si>
    <t>ldA</t>
  </si>
  <si>
    <t>mxMAR2</t>
  </si>
  <si>
    <t>ldC</t>
  </si>
  <si>
    <t>wrRF</t>
  </si>
  <si>
    <t>setpointer</t>
  </si>
  <si>
    <t>incpointer</t>
  </si>
  <si>
    <t>andd</t>
  </si>
  <si>
    <t>cmp</t>
  </si>
  <si>
    <t>clA</t>
  </si>
  <si>
    <t>incSP</t>
  </si>
  <si>
    <t>brnotbrorjmp</t>
  </si>
  <si>
    <t>brnotINTR</t>
  </si>
  <si>
    <t>brnotprekid</t>
  </si>
  <si>
    <t>clINTR</t>
  </si>
  <si>
    <t>stFETCH</t>
  </si>
  <si>
    <t>ldBRU</t>
  </si>
  <si>
    <t>mxMDR1</t>
  </si>
  <si>
    <t>grinst</t>
  </si>
  <si>
    <t>brISXR0</t>
  </si>
  <si>
    <t>ldI</t>
  </si>
  <si>
    <t>ldPSWSTART</t>
  </si>
  <si>
    <t>mxPC1</t>
  </si>
  <si>
    <t>24h</t>
  </si>
  <si>
    <t>25h</t>
  </si>
  <si>
    <t>mxA1</t>
  </si>
  <si>
    <t>mxA0</t>
  </si>
  <si>
    <t>INSTRUCTIONS</t>
  </si>
  <si>
    <t>Address</t>
  </si>
  <si>
    <t>Adress value (Binary)</t>
  </si>
  <si>
    <t>Address value (hexadecimal 0X)</t>
  </si>
  <si>
    <t>Binary instruction code</t>
  </si>
  <si>
    <t>EXAMPLES</t>
  </si>
  <si>
    <t>Value [hex]</t>
  </si>
  <si>
    <t>branch address</t>
  </si>
  <si>
    <t>conditional codes</t>
  </si>
  <si>
    <t>Comment</t>
  </si>
  <si>
    <t>ba[hex]</t>
  </si>
  <si>
    <t>cc[hex]</t>
  </si>
  <si>
    <t>Microinstruction format</t>
  </si>
  <si>
    <t>unused</t>
  </si>
  <si>
    <t>First hex digit</t>
  </si>
  <si>
    <t>Second hex digit</t>
  </si>
  <si>
    <t>Third hex digit</t>
  </si>
  <si>
    <t>Fourth hex digit</t>
  </si>
  <si>
    <t>Fifth hex digit</t>
  </si>
  <si>
    <t>condition codes</t>
  </si>
  <si>
    <t>The fetch block is used to read the instruction and place it in the receiving register of the instruction IR reg</t>
  </si>
  <si>
    <t>Instruction fetch stage - FETCH BLOCK</t>
  </si>
  <si>
    <t>Instruction decode stage [ADDR]</t>
  </si>
  <si>
    <t>Addr block serves to form the address of the operand and read the operand</t>
  </si>
  <si>
    <t>branching</t>
  </si>
  <si>
    <t>EXECUTION STAGE  - EXEC [EX]</t>
  </si>
  <si>
    <t>The exec block serves to perform operations</t>
  </si>
  <si>
    <t>Interrupt stage  - INTR</t>
  </si>
  <si>
    <t>The intr block is used to accept interrupts and generate a number
entries in the table with the addresses of interrupt routines [IVT]</t>
  </si>
  <si>
    <t>First memory values [hex] - (0-31)</t>
  </si>
  <si>
    <t>Second memory values [hex] - (32-39)</t>
  </si>
  <si>
    <t>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</si>
</sst>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49" fontId="0" fillId="0" borderId="0" xfId="0" applyNumberFormat="1"/>
    <xf numFmtId="49" fontId="0" fillId="9" borderId="0" xfId="0" applyNumberFormat="1" applyFill="1"/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5" borderId="0" xfId="0" applyNumberFormat="1" applyFill="1"/>
    <xf numFmtId="0" fontId="0" fillId="5" borderId="0" xfId="0" applyFill="1"/>
    <xf numFmtId="0" fontId="0" fillId="2" borderId="24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7" borderId="0" xfId="0" applyNumberFormat="1" applyFill="1"/>
    <xf numFmtId="0" fontId="0" fillId="7" borderId="0" xfId="0" applyFill="1"/>
    <xf numFmtId="49" fontId="0" fillId="0" borderId="0" xfId="0" applyNumberFormat="1" applyFill="1"/>
    <xf numFmtId="0" fontId="0" fillId="0" borderId="0" xfId="0" applyFill="1"/>
    <xf numFmtId="0" fontId="0" fillId="9" borderId="0" xfId="0" applyNumberFormat="1" applyFill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7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3" borderId="0" xfId="0" applyNumberFormat="1" applyFill="1"/>
    <xf numFmtId="0" fontId="0" fillId="3" borderId="0" xfId="0" applyNumberFormat="1" applyFill="1" applyAlignment="1">
      <alignment horizontal="center"/>
    </xf>
    <xf numFmtId="0" fontId="0" fillId="3" borderId="0" xfId="0" applyFill="1"/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9" borderId="0" xfId="0" applyNumberForma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/>
    <xf numFmtId="0" fontId="0" fillId="0" borderId="0" xfId="0" applyAlignment="1"/>
    <xf numFmtId="0" fontId="0" fillId="0" borderId="18" xfId="0" applyBorder="1" applyAlignment="1"/>
    <xf numFmtId="0" fontId="0" fillId="2" borderId="36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6" borderId="9" xfId="0" applyFont="1" applyFill="1" applyBorder="1" applyAlignment="1">
      <alignment horizontal="center"/>
    </xf>
    <xf numFmtId="0" fontId="0" fillId="6" borderId="24" xfId="0" applyFont="1" applyFill="1" applyBorder="1" applyAlignment="1">
      <alignment horizontal="center"/>
    </xf>
    <xf numFmtId="0" fontId="0" fillId="0" borderId="18" xfId="0" applyBorder="1"/>
    <xf numFmtId="0" fontId="1" fillId="0" borderId="2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0" borderId="3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8" borderId="3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36" xfId="0" applyFont="1" applyFill="1" applyBorder="1" applyAlignment="1">
      <alignment horizontal="center"/>
    </xf>
    <xf numFmtId="0" fontId="0" fillId="8" borderId="36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10" borderId="42" xfId="0" applyFill="1" applyBorder="1" applyAlignment="1">
      <alignment horizontal="center"/>
    </xf>
    <xf numFmtId="0" fontId="0" fillId="10" borderId="36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5" fillId="2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11" borderId="8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2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33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/>
    </xf>
    <xf numFmtId="0" fontId="0" fillId="11" borderId="35" xfId="0" applyFill="1" applyBorder="1" applyAlignment="1">
      <alignment horizontal="center"/>
    </xf>
    <xf numFmtId="0" fontId="0" fillId="11" borderId="33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35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10" borderId="17" xfId="0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2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8" fillId="10" borderId="10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10" borderId="37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</cellXfs>
  <cellStyles count="1">
    <cellStyle name="Normal" xfId="0" builtinId="0"/>
  </cellStyles>
  <dxfs count="236">
    <dxf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thin">
          <color indexed="64"/>
        </bottom>
      </border>
    </dxf>
    <dxf>
      <fill>
        <patternFill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ill>
        <patternFill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thin">
          <color indexed="64"/>
        </bottom>
      </border>
    </dxf>
    <dxf>
      <fill>
        <patternFill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ill>
        <patternFill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 xr9:uid="{00000000-0011-0000-FFFF-FFFF00000000}">
      <tableStyleElement type="wholeTable" dxfId="235"/>
      <tableStyleElement type="headerRow" dxfId="234"/>
      <tableStyleElement type="totalRow" dxfId="233"/>
      <tableStyleElement type="firstRowStripe" dxfId="2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5:Y29" headerRowCount="0" totalsRowShown="0">
  <tableColumns count="25">
    <tableColumn id="25" xr3:uid="{00000000-0010-0000-0000-000019000000}" name="Column25" headerRowDxfId="231" dataDxfId="230">
      <calculatedColumnFormula>DEC2HEX(HEX2DEC(LEFT(A14,LEN(A14)-1))+1)&amp;"h"</calculatedColumnFormula>
    </tableColumn>
    <tableColumn id="26" xr3:uid="{00000000-0010-0000-0000-00001A000000}" name="Column26" headerRowDxfId="229" dataDxfId="228">
      <calculatedColumnFormula>BIN2HEX(
IF(ISBLANK(F15),0,F15) &amp;
IF(ISBLANK(G15),0,G15)&amp;
IF(ISBLANK(H15),0,H15)&amp;
IF(ISBLANK(I15),0,I15)&amp;
IF(ISBLANK(J15),0,J15) &amp;
IF(ISBLANK(K15),0,K15)&amp;
IF(ISBLANK(L15),0,L15) &amp;
IF(ISBLANK(M15),0,M15),2)&amp;BIN2HEX(
IF(ISBLANK(N15),0,N15) &amp;
IF(ISBLANK(O15),0,O15)&amp;
IF(ISBLANK(P15),0,P15)&amp;
IF(ISBLANK(Q15),0,Q15)&amp;
IF(ISBLANK(R15),0,R15) &amp;
IF(ISBLANK(S15),0,S15)&amp;
IF(ISBLANK(T15),0,T15)&amp;
IF(ISBLANK(U15),0,U15),2)&amp;BIN2HEX(
IF(ISBLANK(V15),0,V15) &amp;
IF(ISBLANK(W15),0,W15)&amp;
IF(ISBLANK(X15),0,X15)&amp;
IF(ISBLANK(Y15),0,Y15),1)</calculatedColumnFormula>
    </tableColumn>
    <tableColumn id="30" xr3:uid="{00000000-0010-0000-0000-00001E000000}" name="Column30" headerRowDxfId="227" dataDxfId="226">
      <calculatedColumnFormula>BIN2HEX(
IF(ISBLANK(I15),0,I15) &amp;
IF(ISBLANK(J15),0,J15)&amp;
IF(ISBLANK(K15),0,K15)&amp;
IF(ISBLANK(L15),0,L15))</calculatedColumnFormula>
    </tableColumn>
    <tableColumn id="29" xr3:uid="{00000000-0010-0000-0000-00001D000000}" name="Column29" headerRowDxfId="225" dataDxfId="224">
      <calculatedColumnFormula>BIN2HEX(
IF(ISBLANK(M15),0,M15) &amp;IF(ISBLANK(N15),0,N15) &amp;
IF(ISBLANK(O15),0,O15)&amp;
IF(ISBLANK(P15),0,P15))</calculatedColumnFormula>
    </tableColumn>
    <tableColumn id="27" xr3:uid="{00000000-0010-0000-0000-00001B000000}" name="Column27" headerRowDxfId="223" dataDxfId="222"/>
    <tableColumn id="1" xr3:uid="{00000000-0010-0000-0000-000001000000}" name="Column1" headerRowDxfId="221" dataDxfId="66"/>
    <tableColumn id="2" xr3:uid="{00000000-0010-0000-0000-000002000000}" name="Column2" headerRowDxfId="220" dataDxfId="65"/>
    <tableColumn id="3" xr3:uid="{00000000-0010-0000-0000-000003000000}" name="Column3" headerRowDxfId="219" dataDxfId="64"/>
    <tableColumn id="4" xr3:uid="{00000000-0010-0000-0000-000004000000}" name="Column4" headerRowDxfId="218" dataDxfId="63"/>
    <tableColumn id="5" xr3:uid="{00000000-0010-0000-0000-000005000000}" name="Column5" headerRowDxfId="217" dataDxfId="62"/>
    <tableColumn id="6" xr3:uid="{00000000-0010-0000-0000-000006000000}" name="Column6" headerRowDxfId="216" dataDxfId="61"/>
    <tableColumn id="7" xr3:uid="{00000000-0010-0000-0000-000007000000}" name="Column7" headerRowDxfId="215" dataDxfId="60"/>
    <tableColumn id="8" xr3:uid="{00000000-0010-0000-0000-000008000000}" name="Column8" headerRowDxfId="214" dataDxfId="47"/>
    <tableColumn id="9" xr3:uid="{00000000-0010-0000-0000-000009000000}" name="Column9" headerRowDxfId="213" dataDxfId="59"/>
    <tableColumn id="10" xr3:uid="{00000000-0010-0000-0000-00000A000000}" name="Column10" headerRowDxfId="212" dataDxfId="58"/>
    <tableColumn id="11" xr3:uid="{00000000-0010-0000-0000-00000B000000}" name="Column11" headerRowDxfId="211" dataDxfId="57"/>
    <tableColumn id="12" xr3:uid="{00000000-0010-0000-0000-00000C000000}" name="Column12" headerRowDxfId="210" dataDxfId="56"/>
    <tableColumn id="13" xr3:uid="{00000000-0010-0000-0000-00000D000000}" name="Column13" headerRowDxfId="209" dataDxfId="55"/>
    <tableColumn id="14" xr3:uid="{00000000-0010-0000-0000-00000E000000}" name="Column14" headerRowDxfId="208" dataDxfId="54"/>
    <tableColumn id="15" xr3:uid="{00000000-0010-0000-0000-00000F000000}" name="Column15" headerRowDxfId="207" dataDxfId="53"/>
    <tableColumn id="16" xr3:uid="{00000000-0010-0000-0000-000010000000}" name="Column16" headerRowDxfId="206" dataDxfId="52"/>
    <tableColumn id="17" xr3:uid="{00000000-0010-0000-0000-000011000000}" name="Column17" headerRowDxfId="205" dataDxfId="51"/>
    <tableColumn id="18" xr3:uid="{00000000-0010-0000-0000-000012000000}" name="Column18" headerRowDxfId="204" dataDxfId="50"/>
    <tableColumn id="19" xr3:uid="{00000000-0010-0000-0000-000013000000}" name="Column19" headerRowDxfId="203" dataDxfId="49"/>
    <tableColumn id="20" xr3:uid="{00000000-0010-0000-0000-000014000000}" name="Column20" headerRowDxfId="202" dataDxfId="48"/>
  </tableColumns>
  <tableStyleInfo name="TableStyleLight1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F66D54-038F-4A07-8882-99C3EAA4306B}" name="Table52" displayName="Table52" ref="A11:V22" headerRowCount="0" totalsRowShown="0">
  <tableColumns count="22">
    <tableColumn id="25" xr3:uid="{6B02C497-A0F1-4DC5-B50A-03CE5BFF8DE8}" name="Column25" headerRowDxfId="201" dataDxfId="200">
      <calculatedColumnFormula>DEC2HEX(HEX2DEC(LEFT(A10,LEN(A10)-1))+1)&amp;"h"</calculatedColumnFormula>
    </tableColumn>
    <tableColumn id="26" xr3:uid="{C986414B-2797-4CFE-B552-28F41A69D101}" name="Column26" headerRowDxfId="199" dataDxfId="198">
      <calculatedColumnFormula>_xlfn.CONCAT(BIN2HEX(Table52[[#This Row],[Column1]]),BIN2HEX(Table52[[#This Row],[Column2]]&amp;Table52[[#This Row],[Column3]]&amp;Table52[[#This Row],[Column4]]&amp;Table52[[#This Row],[Column5]]&amp;Table52[[#This Row],[Column6]]&amp;Table52[[#This Row],[Column7]]&amp;Table52[[#This Row],[Column8]]&amp;Table52[[#This Row],[Column9]],2),BIN2HEX(O11&amp;P11&amp;Q11&amp;R11&amp;S11&amp;T11&amp;U11&amp;V11,2))</calculatedColumnFormula>
    </tableColumn>
    <tableColumn id="30" xr3:uid="{41ADB5C8-1763-45C2-93FB-8EB22CF4973E}" name="Column30" headerRowDxfId="197" dataDxfId="196">
      <calculatedColumnFormula>BIN2HEX(Table52[[#This Row],[Column1]]&amp;Table52[[#This Row],[Column2]]&amp;Table52[[#This Row],[Column3]]&amp;Table52[[#This Row],[Column4]])</calculatedColumnFormula>
    </tableColumn>
    <tableColumn id="29" xr3:uid="{EAB4E073-838A-4410-A2EC-85329BB5E951}" name="Column29" headerRowDxfId="195" dataDxfId="194">
      <calculatedColumnFormula>BIN2HEX(Table52[[#This Row],[Column5]]&amp;Table52[[#This Row],[Column6]]&amp;Table52[[#This Row],[Column7]])</calculatedColumnFormula>
    </tableColumn>
    <tableColumn id="27" xr3:uid="{E4DEB8C0-E137-4AD9-B0BB-D988F1D992E5}" name="Column27" headerRowDxfId="193" dataDxfId="192"/>
    <tableColumn id="1" xr3:uid="{B6F65406-1B8D-4438-94BB-1D560AA5B5B9}" name="Column1" headerRowDxfId="191" dataDxfId="190"/>
    <tableColumn id="2" xr3:uid="{BC40410F-99DA-4230-9EBC-0AE64E5C909A}" name="Column2" headerRowDxfId="189" dataDxfId="188"/>
    <tableColumn id="3" xr3:uid="{13E4F005-5999-4839-B3AA-6208FE2D2B26}" name="Column3" headerRowDxfId="187" dataDxfId="186"/>
    <tableColumn id="4" xr3:uid="{644607D4-EB4C-4778-80E2-34D58D9ED49B}" name="Column4" headerRowDxfId="185" dataDxfId="184"/>
    <tableColumn id="5" xr3:uid="{F5253563-69AE-410E-B5D3-736262EDF384}" name="Column5" headerRowDxfId="183" dataDxfId="182"/>
    <tableColumn id="6" xr3:uid="{327A662E-ACBF-4AE4-A775-3BFD2C679BB3}" name="Column6" headerRowDxfId="181" dataDxfId="180"/>
    <tableColumn id="7" xr3:uid="{E62937DA-B3EE-4A57-B4F9-502609DA741C}" name="Column7" headerRowDxfId="179" dataDxfId="178"/>
    <tableColumn id="8" xr3:uid="{8B42FE7C-3917-4205-B6BA-5F7918C2A2F5}" name="Column8" headerRowDxfId="177"/>
    <tableColumn id="9" xr3:uid="{BA417CD0-A7B9-4C62-9ECC-433BC48892CD}" name="Column9" headerRowDxfId="176" dataDxfId="175"/>
    <tableColumn id="10" xr3:uid="{98E53DC7-54D9-433E-A94E-B315AE5D8D59}" name="Column10" headerRowDxfId="174" dataDxfId="173"/>
    <tableColumn id="11" xr3:uid="{281B4CC3-6933-4B8C-AA3E-5DF019A591A6}" name="Column11" headerRowDxfId="172" dataDxfId="171"/>
    <tableColumn id="12" xr3:uid="{008613DA-6F1F-49C3-912E-6622CCD1E617}" name="Column12" headerRowDxfId="170" dataDxfId="169"/>
    <tableColumn id="13" xr3:uid="{51939BC2-A6BA-49E1-9B40-FA5013F5351B}" name="Column13" headerRowDxfId="168" dataDxfId="167"/>
    <tableColumn id="14" xr3:uid="{1E52ABCC-4D43-4594-A608-31830FA7A326}" name="Column14" headerRowDxfId="166" dataDxfId="165"/>
    <tableColumn id="15" xr3:uid="{E099B589-745D-4CCD-A520-7F537704BD50}" name="Column15" headerRowDxfId="164" dataDxfId="163"/>
    <tableColumn id="16" xr3:uid="{C368A024-EF2D-4317-AA4B-C5CBB8D6027A}" name="Column16" headerRowDxfId="162" dataDxfId="161"/>
    <tableColumn id="17" xr3:uid="{947A6BE7-8550-44F6-8902-05A1AD6DC3BF}" name="Column17" headerRowDxfId="160" dataDxfId="159"/>
  </tableColumns>
  <tableStyleInfo name="TableStyleLight1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A43200-0C1D-46C1-A91E-21D77D7DB89B}" name="Table53" displayName="Table53" ref="A14:AQ51" headerRowCount="0" totalsRowShown="0">
  <tableColumns count="43">
    <tableColumn id="25" xr3:uid="{F88B55C8-0B45-4055-9F8A-0B0B13F71FA3}" name="Column25" headerRowDxfId="158" dataDxfId="157">
      <calculatedColumnFormula>DEC2HEX(HEX2DEC(LEFT(A13,LEN(A13)-1))+1)&amp;"h"</calculatedColumnFormula>
    </tableColumn>
    <tableColumn id="43" xr3:uid="{8DCC03D9-FD0A-4ACC-A374-F782A6611B86}" name="Column43" headerRowDxfId="45" dataDxfId="44">
      <calculatedColumnFormula>BIN2HEX(G14&amp;H14&amp;I14&amp;J14&amp;K14&amp;L14&amp;M14&amp;N14,2)</calculatedColumnFormula>
    </tableColumn>
    <tableColumn id="26" xr3:uid="{11BC686D-B88F-4133-AC59-92925A6DC2C1}" name="Column26" headerRowDxfId="156" dataDxfId="155">
      <calculatedColumnFormula>_xlfn.CONCAT(BIN2HEX(Q14&amp;R14&amp;S14&amp;T14),BIN2HEX(U14&amp;V14&amp;W14&amp;X14),BIN2HEX(Y14&amp;Z14&amp;AA14&amp;AB14),BIN2HEX(AC14&amp;AD14&amp;AE14&amp;AF14),BIN2HEX(AG14&amp;AH14&amp;AI14&amp;AJ14),BIN2HEX(AK14&amp;AL14&amp;AM14&amp;AN14),BIN2HEX(AO14&amp;AP14&amp;AQ14&amp;AR14),BIN2HEX(AS14&amp;AT14&amp;AU14&amp;AV14))</calculatedColumnFormula>
    </tableColumn>
    <tableColumn id="30" xr3:uid="{CB0E89C1-4245-4DB8-8CF1-A6FD081CFFAC}" name="Column30" headerRowDxfId="154" dataDxfId="46">
      <calculatedColumnFormula>BIN2HEX(G14&amp;H14&amp;I14&amp;J14&amp;K14&amp;L14&amp;M14&amp;N14,2)</calculatedColumnFormula>
    </tableColumn>
    <tableColumn id="29" xr3:uid="{4F521C5B-DFBB-40DC-9DA0-DD43BE4F8A09}" name="Column29" headerRowDxfId="153" dataDxfId="152">
      <calculatedColumnFormula>BIN2HEX(O14&amp;P14&amp;Q14)</calculatedColumnFormula>
    </tableColumn>
    <tableColumn id="27" xr3:uid="{B28409A2-7D42-47C0-B8EB-1D649C5CF42D}" name="Column27" headerRowDxfId="151" dataDxfId="150">
      <calculatedColumnFormula>BIN2HEX(Table53[[#This Row],[Column10]]&amp;Table53[[#This Row],[Column11]]&amp;Table53[[#This Row],[Column12]]&amp;Table53[[#This Row],[Column13]])</calculatedColumnFormula>
    </tableColumn>
    <tableColumn id="42" xr3:uid="{480ECBB0-9E97-4127-A526-34CE79588BA6}" name="Column42" headerRowDxfId="43" dataDxfId="36"/>
    <tableColumn id="41" xr3:uid="{1D971A05-59FD-48AE-B3D9-55D53E55B12F}" name="Column41" headerRowDxfId="42" dataDxfId="35"/>
    <tableColumn id="1" xr3:uid="{72F01016-C66D-4E13-86A5-A587643240DB}" name="Column1" headerRowDxfId="149" dataDxfId="34"/>
    <tableColumn id="2" xr3:uid="{1A9A5685-10D4-45EC-9436-6A71C9B88795}" name="Column2" headerRowDxfId="148" dataDxfId="33"/>
    <tableColumn id="3" xr3:uid="{45FA581F-7AEC-4553-91AA-7ABA37135EF5}" name="Column3" headerRowDxfId="147" dataDxfId="32"/>
    <tableColumn id="4" xr3:uid="{52D35BF9-C6C5-4FFF-A3BE-27AEA21C720A}" name="Column4" headerRowDxfId="146" dataDxfId="31"/>
    <tableColumn id="5" xr3:uid="{D258702C-4732-4217-9A55-38A15ACA84A4}" name="Column5" headerRowDxfId="145" dataDxfId="30"/>
    <tableColumn id="6" xr3:uid="{B646B6F9-540A-4086-92C1-FCDD77944FEB}" name="Column6" headerRowDxfId="144" dataDxfId="29"/>
    <tableColumn id="7" xr3:uid="{C462D50F-34FE-42F7-AA79-DBB511F84038}" name="Column7" headerRowDxfId="143" dataDxfId="28"/>
    <tableColumn id="40" xr3:uid="{26546AA3-F8EF-49A2-BD51-052B0A783F01}" name="Column40" headerRowDxfId="142" dataDxfId="27"/>
    <tableColumn id="39" xr3:uid="{BDEE400B-C680-4EEC-9E10-89C205533695}" name="Column39" headerRowDxfId="141" dataDxfId="26"/>
    <tableColumn id="38" xr3:uid="{D524026B-4EB6-4C69-A416-698D07C4B369}" name="Column38" headerRowDxfId="140" dataDxfId="25"/>
    <tableColumn id="37" xr3:uid="{340CB5B3-BDB3-487C-ABCD-13E73AB24C0A}" name="Column37" headerRowDxfId="139" dataDxfId="24"/>
    <tableColumn id="36" xr3:uid="{7777D381-C63D-414B-BE2A-7AA65FFC4269}" name="Column36" headerRowDxfId="138" dataDxfId="23"/>
    <tableColumn id="35" xr3:uid="{469FE490-D72C-457D-AF01-18683B2F157F}" name="Column35" headerRowDxfId="137" dataDxfId="22"/>
    <tableColumn id="34" xr3:uid="{A2AB2C88-8CB2-480C-820B-2BBD45A7CA67}" name="Column34" headerRowDxfId="136" dataDxfId="21"/>
    <tableColumn id="33" xr3:uid="{CCF89CC8-A1FF-4B3A-89E3-FEE7313CB8E9}" name="Column33" headerRowDxfId="135" dataDxfId="20"/>
    <tableColumn id="32" xr3:uid="{932FCF94-F418-4D61-99D4-BEC134FA829B}" name="Column32" headerRowDxfId="134" dataDxfId="19"/>
    <tableColumn id="31" xr3:uid="{607209D9-28D3-467F-85B2-0546C84F70C3}" name="Column31" headerRowDxfId="133" dataDxfId="18"/>
    <tableColumn id="28" xr3:uid="{7DC91A47-9F10-4CF2-8D1B-898C780C39F9}" name="Column28" headerRowDxfId="132" dataDxfId="17"/>
    <tableColumn id="24" xr3:uid="{35B719DD-2FBA-4D8C-B6DA-4DB98749C32C}" name="Column24" headerRowDxfId="131" dataDxfId="16"/>
    <tableColumn id="23" xr3:uid="{7292F65C-B2D0-4A79-B62C-315F6BFC0243}" name="Column23" headerRowDxfId="130" dataDxfId="15"/>
    <tableColumn id="22" xr3:uid="{BA8B912B-9391-4D29-B8CC-EC4F7F3195AA}" name="Column22" headerRowDxfId="129" dataDxfId="14"/>
    <tableColumn id="21" xr3:uid="{93FF86EF-DA4B-4B93-B1E5-5D41BD8372B2}" name="Column21" headerRowDxfId="128" dataDxfId="13"/>
    <tableColumn id="20" xr3:uid="{83D6BBAC-70AB-4FE7-8D24-5B2085C4829C}" name="Column20" headerRowDxfId="127" dataDxfId="12"/>
    <tableColumn id="19" xr3:uid="{BE132AF2-5A42-4822-B499-323D6A4515D4}" name="Column19" headerRowDxfId="126" dataDxfId="11"/>
    <tableColumn id="18" xr3:uid="{9F863631-C96E-4F23-87BA-C45C7FC63CAC}" name="Column18" headerRowDxfId="125" dataDxfId="10"/>
    <tableColumn id="8" xr3:uid="{7C0B90EB-6155-4C01-95C6-67955F0E319F}" name="Column8" headerRowDxfId="124" dataDxfId="9"/>
    <tableColumn id="9" xr3:uid="{1610575D-3D2B-4C63-81CE-23A285A67260}" name="Column9" headerRowDxfId="123" dataDxfId="8"/>
    <tableColumn id="10" xr3:uid="{04E5FA3D-683B-4A1E-BAF3-64B8281E8731}" name="Column10" headerRowDxfId="122" dataDxfId="7"/>
    <tableColumn id="11" xr3:uid="{C0739AC9-03F8-40A4-9094-BB8143D9CCAF}" name="Column11" headerRowDxfId="121" dataDxfId="6"/>
    <tableColumn id="12" xr3:uid="{E88B1CD6-0177-4185-AC65-A000BBDF3EBC}" name="Column12" headerRowDxfId="120" dataDxfId="5"/>
    <tableColumn id="13" xr3:uid="{4A519187-74D9-49C6-969D-4A592713C9C2}" name="Column13" headerRowDxfId="119" dataDxfId="4"/>
    <tableColumn id="14" xr3:uid="{86A58775-F615-48FF-8210-8AC42244E0D2}" name="Column14" headerRowDxfId="118" dataDxfId="3"/>
    <tableColumn id="15" xr3:uid="{CE74D339-7DB1-4A84-95A8-6BEA347A1302}" name="Column15" headerRowDxfId="117" dataDxfId="2"/>
    <tableColumn id="16" xr3:uid="{B7BE3187-1B4A-4C3A-AF34-D690BEE282F0}" name="Column16" headerRowDxfId="116" dataDxfId="1"/>
    <tableColumn id="17" xr3:uid="{A88F29DE-53F1-4055-933F-5034CC6E33A2}" name="Column17" headerRowDxfId="115" dataDxfId="0"/>
  </tableColumns>
  <tableStyleInfo name="TableStyleLight1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4DC8E5-1DE8-47A8-98EC-4D9B44C325C7}" name="Table54" displayName="Table54" ref="A12:Y27" headerRowCount="0" totalsRowShown="0">
  <tableColumns count="25">
    <tableColumn id="25" xr3:uid="{EE592D83-762E-4596-974B-DD9A15EE5AC7}" name="Column25" headerRowDxfId="114" dataDxfId="113">
      <calculatedColumnFormula>DEC2HEX(HEX2DEC(LEFT(A11,LEN(A11)-1))+1)&amp;"h"</calculatedColumnFormula>
    </tableColumn>
    <tableColumn id="26" xr3:uid="{FA3D2F80-338E-4B3F-9B09-2E1FD2A9A659}" name="Column26" headerRowDxfId="112" dataDxfId="111">
      <calculatedColumnFormula>_xlfn.CONCAT(BIN2HEX(F12&amp;G12&amp;H12&amp;I12),BIN2HEX(J12&amp;K12&amp;L12&amp;M12),BIN2HEX(N12&amp;O12&amp;P12&amp;Q12),BIN2HEX(R12&amp;S12&amp;T12&amp;U12), BIN2HEX(V12&amp;W12&amp;X12&amp;Y12))</calculatedColumnFormula>
    </tableColumn>
    <tableColumn id="30" xr3:uid="{57ABA228-9068-4C55-9E3C-ECD982BF43A5}" name="Column30" headerRowDxfId="110" dataDxfId="109">
      <calculatedColumnFormula>BIN2HEX(Table54[[#This Row],[Column42]]&amp;Table54[[#This Row],[Column41]]&amp;Table54[[#This Row],[Column1]]&amp;Table54[[#This Row],[Column2]])</calculatedColumnFormula>
    </tableColumn>
    <tableColumn id="29" xr3:uid="{C6258FB4-CC3C-4149-B00B-7C73FB704EB4}" name="Column29" headerRowDxfId="108" dataDxfId="107">
      <calculatedColumnFormula>BIN2HEX(Table54[[#This Row],[Column3]]&amp;Table54[[#This Row],[Column4]]&amp;Table54[[#This Row],[Column5]])</calculatedColumnFormula>
    </tableColumn>
    <tableColumn id="27" xr3:uid="{85E45389-0AD5-4774-B61A-11AAA8D39355}" name="Column27" headerRowDxfId="106" dataDxfId="105"/>
    <tableColumn id="9" xr3:uid="{DC81A75E-1137-47EA-A5F0-11F1251869F6}" name="Column8" headerRowDxfId="104" dataDxfId="103"/>
    <tableColumn id="42" xr3:uid="{0801EB3B-2686-447E-A7E9-B4DD006B1EBC}" name="Column42" headerRowDxfId="102" dataDxfId="101"/>
    <tableColumn id="41" xr3:uid="{2F23A867-A596-475B-AC11-5A27CF6C3791}" name="Column41" headerRowDxfId="100" dataDxfId="99"/>
    <tableColumn id="1" xr3:uid="{4BC6CD9F-29CE-4C88-B514-7834F9F41E4B}" name="Column1" headerRowDxfId="98" dataDxfId="97"/>
    <tableColumn id="2" xr3:uid="{3BAAAE2D-5B4D-4CB0-98D6-F7190112F3E4}" name="Column2" headerRowDxfId="96" dataDxfId="95"/>
    <tableColumn id="3" xr3:uid="{4E5A5B73-8333-48D5-854B-CAEB7BC494A5}" name="Column3" headerRowDxfId="94" dataDxfId="93"/>
    <tableColumn id="4" xr3:uid="{1610DC34-3DD3-4EC5-BB9F-EAC1BCA1A844}" name="Column4" headerRowDxfId="92" dataDxfId="91"/>
    <tableColumn id="5" xr3:uid="{017F00C4-8AD1-437A-B039-2414C86E843C}" name="Column5" headerRowDxfId="90" dataDxfId="89"/>
    <tableColumn id="35" xr3:uid="{AA644473-A708-444C-B474-988C355229B2}" name="Column35" headerRowDxfId="88" dataDxfId="87"/>
    <tableColumn id="34" xr3:uid="{0F93B382-6959-4219-A7B9-D745BE4FFB92}" name="Column34" headerRowDxfId="86" dataDxfId="85"/>
    <tableColumn id="33" xr3:uid="{597A7F80-C805-45C3-8CD8-032D3628069F}" name="Column33" headerRowDxfId="84" dataDxfId="83"/>
    <tableColumn id="32" xr3:uid="{3C9568BC-48C6-43D4-ADB0-606E95A5D5AA}" name="Column32" headerRowDxfId="82" dataDxfId="81"/>
    <tableColumn id="31" xr3:uid="{2B2D6FA5-0CD4-4A05-BD62-22EAAC78C0AE}" name="Column31" headerRowDxfId="80" dataDxfId="79"/>
    <tableColumn id="28" xr3:uid="{BB888593-4C81-4284-B2E5-6FB5EE0997A1}" name="Column28" headerRowDxfId="78" dataDxfId="77"/>
    <tableColumn id="24" xr3:uid="{BEEC54DA-9E2B-436B-BC61-E3E3BEB320ED}" name="Column24" headerRowDxfId="76" dataDxfId="75"/>
    <tableColumn id="23" xr3:uid="{79CF120B-1244-4DF0-9A80-8C0EFF5412DA}" name="Column23" headerRowDxfId="74"/>
    <tableColumn id="22" xr3:uid="{E4B35597-EF0B-46BC-8CDF-9D24E9FB9772}" name="Column22" headerRowDxfId="73" dataDxfId="72"/>
    <tableColumn id="21" xr3:uid="{81EA9785-2C4C-4FB7-9544-6A23E5518FA1}" name="Column21" headerRowDxfId="71" dataDxfId="70"/>
    <tableColumn id="20" xr3:uid="{A5A03080-A5C8-43AA-A997-768D909BAFFC}" name="Column20" headerRowDxfId="69" dataDxfId="68"/>
    <tableColumn id="19" xr3:uid="{8D38F013-AA7A-41AF-B63E-4F4D9005752E}" name="Column19" headerRowDxfId="67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30"/>
  <sheetViews>
    <sheetView tabSelected="1" zoomScale="85" zoomScaleNormal="85" workbookViewId="0">
      <pane xSplit="5" ySplit="14" topLeftCell="F15" activePane="bottomRight" state="frozen"/>
      <selection pane="topRight" activeCell="C1" sqref="C1"/>
      <selection pane="bottomLeft" activeCell="A15" sqref="A15"/>
      <selection pane="bottomRight" activeCell="C39" sqref="C39:D39"/>
    </sheetView>
  </sheetViews>
  <sheetFormatPr defaultRowHeight="15" x14ac:dyDescent="0.25"/>
  <cols>
    <col min="1" max="1" width="12.28515625" style="1" customWidth="1"/>
    <col min="2" max="2" width="30.42578125" style="1" customWidth="1"/>
    <col min="3" max="3" width="15.28515625" style="1" customWidth="1"/>
    <col min="4" max="5" width="16.42578125" style="1" customWidth="1"/>
    <col min="6" max="6" width="11.42578125" style="1" customWidth="1"/>
    <col min="7" max="29" width="11.42578125" customWidth="1"/>
  </cols>
  <sheetData>
    <row r="1" spans="1:44" x14ac:dyDescent="0.25">
      <c r="A1" s="90" t="s">
        <v>110</v>
      </c>
      <c r="B1" s="90"/>
      <c r="C1" s="90"/>
      <c r="D1" s="90"/>
      <c r="E1" s="90"/>
      <c r="J1" s="94" t="s">
        <v>0</v>
      </c>
      <c r="K1" s="94"/>
      <c r="L1" s="94"/>
      <c r="M1" s="3" t="s">
        <v>1</v>
      </c>
      <c r="N1" s="80"/>
      <c r="O1" s="91" t="s">
        <v>2</v>
      </c>
      <c r="P1" s="91"/>
      <c r="Q1" s="92"/>
    </row>
    <row r="2" spans="1:44" x14ac:dyDescent="0.25">
      <c r="A2" s="90"/>
      <c r="B2" s="90"/>
      <c r="C2" s="90"/>
      <c r="D2" s="90"/>
      <c r="E2" s="90"/>
      <c r="J2" s="93" t="s">
        <v>3</v>
      </c>
      <c r="K2" s="93"/>
      <c r="L2" s="93"/>
      <c r="M2" s="86" t="str">
        <f>BIN2HEX(O2&amp;P2&amp;Q2)</f>
        <v>1</v>
      </c>
      <c r="N2" s="176">
        <v>0</v>
      </c>
      <c r="O2" s="87">
        <v>0</v>
      </c>
      <c r="P2" s="12">
        <v>0</v>
      </c>
      <c r="Q2" s="12">
        <v>1</v>
      </c>
    </row>
    <row r="3" spans="1:44" x14ac:dyDescent="0.25">
      <c r="A3" s="124" t="s">
        <v>119</v>
      </c>
      <c r="B3" s="123"/>
      <c r="C3" s="123"/>
      <c r="D3" s="123"/>
      <c r="E3" s="123"/>
      <c r="N3" s="178"/>
    </row>
    <row r="4" spans="1:44" x14ac:dyDescent="0.25">
      <c r="A4" s="113"/>
      <c r="B4" s="113"/>
      <c r="C4" s="113"/>
      <c r="D4" s="113"/>
      <c r="E4" s="113"/>
      <c r="J4" s="94" t="s">
        <v>4</v>
      </c>
      <c r="K4" s="94"/>
      <c r="L4" s="94"/>
      <c r="M4" s="3" t="s">
        <v>1</v>
      </c>
      <c r="N4" s="80"/>
      <c r="O4" s="91" t="s">
        <v>2</v>
      </c>
      <c r="P4" s="91"/>
      <c r="Q4" s="92"/>
    </row>
    <row r="5" spans="1:44" x14ac:dyDescent="0.25">
      <c r="A5" s="183" t="s">
        <v>118</v>
      </c>
      <c r="B5" s="113"/>
      <c r="C5" s="113"/>
      <c r="D5" s="113"/>
      <c r="E5" s="113"/>
      <c r="J5" s="93" t="s">
        <v>19</v>
      </c>
      <c r="K5" s="93"/>
      <c r="L5" s="93"/>
      <c r="M5" s="86">
        <v>2</v>
      </c>
      <c r="N5" s="176">
        <v>0</v>
      </c>
      <c r="O5" s="87">
        <v>0</v>
      </c>
      <c r="P5" s="12">
        <v>1</v>
      </c>
      <c r="Q5" s="12">
        <v>0</v>
      </c>
    </row>
    <row r="6" spans="1:44" x14ac:dyDescent="0.25">
      <c r="A6" s="113"/>
      <c r="B6" s="113"/>
      <c r="C6" s="113"/>
      <c r="D6" s="113"/>
      <c r="E6" s="113"/>
      <c r="J6" s="93" t="s">
        <v>20</v>
      </c>
      <c r="K6" s="93"/>
      <c r="L6" s="93"/>
      <c r="M6" s="86">
        <v>3</v>
      </c>
      <c r="N6" s="176">
        <v>0</v>
      </c>
      <c r="O6" s="87">
        <v>0</v>
      </c>
      <c r="P6" s="12">
        <v>1</v>
      </c>
      <c r="Q6" s="12">
        <v>1</v>
      </c>
    </row>
    <row r="7" spans="1:44" x14ac:dyDescent="0.25">
      <c r="J7" s="93" t="s">
        <v>21</v>
      </c>
      <c r="K7" s="93"/>
      <c r="L7" s="93"/>
      <c r="M7" s="86">
        <v>4</v>
      </c>
      <c r="N7" s="176">
        <v>0</v>
      </c>
      <c r="O7" s="87">
        <v>1</v>
      </c>
      <c r="P7" s="12">
        <v>0</v>
      </c>
      <c r="Q7" s="12">
        <v>0</v>
      </c>
    </row>
    <row r="8" spans="1:44" x14ac:dyDescent="0.25">
      <c r="J8" s="93" t="s">
        <v>22</v>
      </c>
      <c r="K8" s="93"/>
      <c r="L8" s="93"/>
      <c r="M8" s="86">
        <v>5</v>
      </c>
      <c r="N8" s="176">
        <v>0</v>
      </c>
      <c r="O8" s="87">
        <v>1</v>
      </c>
      <c r="P8" s="12">
        <v>0</v>
      </c>
      <c r="Q8" s="12">
        <v>1</v>
      </c>
    </row>
    <row r="9" spans="1:44" x14ac:dyDescent="0.25">
      <c r="J9" s="93" t="s">
        <v>23</v>
      </c>
      <c r="K9" s="93"/>
      <c r="L9" s="93"/>
      <c r="M9" s="86">
        <v>6</v>
      </c>
      <c r="N9" s="176">
        <v>0</v>
      </c>
      <c r="O9" s="87">
        <v>1</v>
      </c>
      <c r="P9" s="12">
        <v>1</v>
      </c>
      <c r="Q9" s="12">
        <v>0</v>
      </c>
    </row>
    <row r="10" spans="1:44" x14ac:dyDescent="0.25">
      <c r="J10" s="93" t="s">
        <v>24</v>
      </c>
      <c r="K10" s="93"/>
      <c r="L10" s="93"/>
      <c r="M10" s="86">
        <v>7</v>
      </c>
      <c r="N10" s="176">
        <v>0</v>
      </c>
      <c r="O10" s="87">
        <v>1</v>
      </c>
      <c r="P10" s="12">
        <v>1</v>
      </c>
      <c r="Q10" s="12">
        <v>1</v>
      </c>
    </row>
    <row r="11" spans="1:44" x14ac:dyDescent="0.25">
      <c r="J11" s="93" t="s">
        <v>89</v>
      </c>
      <c r="K11" s="93"/>
      <c r="L11" s="93"/>
      <c r="M11" s="86">
        <v>8</v>
      </c>
      <c r="N11" s="177">
        <v>1</v>
      </c>
      <c r="O11" s="81">
        <v>0</v>
      </c>
      <c r="P11" s="81">
        <v>0</v>
      </c>
      <c r="Q11" s="81">
        <v>0</v>
      </c>
    </row>
    <row r="12" spans="1:44" x14ac:dyDescent="0.25">
      <c r="C12" s="1" t="s">
        <v>105</v>
      </c>
      <c r="D12" s="1" t="s">
        <v>117</v>
      </c>
      <c r="F12" s="172" t="s">
        <v>112</v>
      </c>
      <c r="G12" s="172"/>
      <c r="H12" s="172"/>
      <c r="I12" s="172"/>
      <c r="J12" s="171" t="s">
        <v>113</v>
      </c>
      <c r="K12" s="171"/>
      <c r="L12" s="171"/>
      <c r="M12" s="171"/>
      <c r="N12" s="173" t="s">
        <v>114</v>
      </c>
      <c r="O12" s="173"/>
      <c r="P12" s="173"/>
      <c r="Q12" s="173"/>
      <c r="R12" s="174" t="s">
        <v>115</v>
      </c>
      <c r="S12" s="174"/>
      <c r="T12" s="174"/>
      <c r="U12" s="174"/>
      <c r="V12" s="175" t="s">
        <v>116</v>
      </c>
      <c r="W12" s="175"/>
      <c r="X12" s="175"/>
      <c r="Y12" s="175"/>
    </row>
    <row r="13" spans="1:44" x14ac:dyDescent="0.25">
      <c r="A13" s="179" t="s">
        <v>99</v>
      </c>
      <c r="B13" s="179" t="s">
        <v>104</v>
      </c>
      <c r="C13" s="179" t="s">
        <v>5</v>
      </c>
      <c r="D13" s="179" t="s">
        <v>6</v>
      </c>
      <c r="E13" s="180" t="s">
        <v>107</v>
      </c>
      <c r="F13" s="131">
        <v>19</v>
      </c>
      <c r="G13" s="89">
        <v>18</v>
      </c>
      <c r="H13" s="89">
        <v>17</v>
      </c>
      <c r="I13" s="145">
        <v>16</v>
      </c>
      <c r="J13" s="135">
        <v>15</v>
      </c>
      <c r="K13" s="135">
        <v>14</v>
      </c>
      <c r="L13" s="136">
        <v>13</v>
      </c>
      <c r="M13" s="170">
        <v>12</v>
      </c>
      <c r="N13" s="14">
        <v>11</v>
      </c>
      <c r="O13" s="15">
        <v>10</v>
      </c>
      <c r="P13" s="16">
        <v>9</v>
      </c>
      <c r="Q13" s="14">
        <v>8</v>
      </c>
      <c r="R13" s="23">
        <v>7</v>
      </c>
      <c r="S13" s="23">
        <v>6</v>
      </c>
      <c r="T13" s="23">
        <v>5</v>
      </c>
      <c r="U13" s="23">
        <v>4</v>
      </c>
      <c r="V13" s="26">
        <v>3</v>
      </c>
      <c r="W13" s="26">
        <v>2</v>
      </c>
      <c r="X13" s="26">
        <v>1</v>
      </c>
      <c r="Y13" s="26">
        <v>0</v>
      </c>
      <c r="Z13" s="5"/>
      <c r="AA13" s="5"/>
    </row>
    <row r="14" spans="1:44" s="6" customFormat="1" ht="15.75" thickBot="1" x14ac:dyDescent="0.3">
      <c r="A14" s="181"/>
      <c r="B14" s="181"/>
      <c r="C14" s="181"/>
      <c r="D14" s="181"/>
      <c r="E14" s="182"/>
      <c r="F14" s="132" t="s">
        <v>111</v>
      </c>
      <c r="G14" s="133"/>
      <c r="H14" s="134"/>
      <c r="I14" s="128" t="s">
        <v>7</v>
      </c>
      <c r="J14" s="129"/>
      <c r="K14" s="129"/>
      <c r="L14" s="130"/>
      <c r="M14" s="156" t="s">
        <v>8</v>
      </c>
      <c r="N14" s="157"/>
      <c r="O14" s="157"/>
      <c r="P14" s="158"/>
      <c r="Q14" s="154" t="s">
        <v>9</v>
      </c>
      <c r="R14" s="155" t="s">
        <v>10</v>
      </c>
      <c r="S14" s="155" t="s">
        <v>18</v>
      </c>
      <c r="T14" s="155" t="s">
        <v>17</v>
      </c>
      <c r="U14" s="155" t="s">
        <v>16</v>
      </c>
      <c r="V14" s="155" t="s">
        <v>12</v>
      </c>
      <c r="W14" s="155" t="s">
        <v>11</v>
      </c>
      <c r="X14" s="155" t="s">
        <v>13</v>
      </c>
      <c r="Y14" s="155" t="s">
        <v>14</v>
      </c>
      <c r="Z14" s="127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44" ht="15.75" thickTop="1" x14ac:dyDescent="0.25">
      <c r="A15" s="2" t="s">
        <v>15</v>
      </c>
      <c r="B15" s="2" t="str">
        <f>BIN2HEX(
IF(ISBLANK(F15),0,F15) &amp;
IF(ISBLANK(G15),0,G15)&amp;
IF(ISBLANK(H15),0,H15)&amp;
IF(ISBLANK(I15),0,I15)&amp;
IF(ISBLANK(J15),0,J15) &amp;
IF(ISBLANK(K15),0,K15)&amp;
IF(ISBLANK(L15),0,L15) &amp;
IF(ISBLANK(M15),0,M15),2)&amp;BIN2HEX(
IF(ISBLANK(N15),0,N15) &amp;
IF(ISBLANK(O15),0,O15)&amp;
IF(ISBLANK(P15),0,P15)&amp;
IF(ISBLANK(Q15),0,Q15)&amp;
IF(ISBLANK(R15),0,R15) &amp;
IF(ISBLANK(S15),0,S15)&amp;
IF(ISBLANK(T15),0,T15)&amp;
IF(ISBLANK(U15),0,U15),2)&amp;BIN2HEX(
IF(ISBLANK(V15),0,V15) &amp;
IF(ISBLANK(W15),0,W15)&amp;
IF(ISBLANK(X15),0,X15)&amp;
IF(ISBLANK(Y15),0,Y15),1)</f>
        <v>00400</v>
      </c>
      <c r="C15" s="8" t="str">
        <f t="shared" ref="C15:C29" si="0">BIN2HEX(
IF(ISBLANK(I15),0,I15) &amp;
IF(ISBLANK(J15),0,J15)&amp;
IF(ISBLANK(K15),0,K15)&amp;
IF(ISBLANK(L15),0,L15))</f>
        <v>0</v>
      </c>
      <c r="D15" s="8" t="str">
        <f t="shared" ref="D15:D29" si="1">BIN2HEX(
IF(ISBLANK(M15),0,M15) &amp;IF(ISBLANK(N15),0,N15) &amp;
IF(ISBLANK(O15),0,O15)&amp;
IF(ISBLANK(P15),0,P15))</f>
        <v>2</v>
      </c>
      <c r="E15" s="7"/>
      <c r="F15" s="143">
        <v>0</v>
      </c>
      <c r="G15" s="144">
        <v>0</v>
      </c>
      <c r="H15" s="149">
        <v>0</v>
      </c>
      <c r="I15" s="143"/>
      <c r="J15" s="137"/>
      <c r="K15" s="137"/>
      <c r="L15" s="138"/>
      <c r="M15" s="169">
        <v>0</v>
      </c>
      <c r="N15" s="17"/>
      <c r="O15" s="18">
        <v>1</v>
      </c>
      <c r="P15" s="19"/>
      <c r="Q15" s="17"/>
      <c r="R15" s="24"/>
      <c r="S15" s="24"/>
      <c r="T15" s="24"/>
      <c r="U15" s="24"/>
      <c r="V15" s="27"/>
      <c r="W15" s="27"/>
      <c r="X15" s="27"/>
      <c r="Y15" s="125"/>
      <c r="Z15" s="5"/>
      <c r="AA15" s="5"/>
      <c r="AR15" s="5"/>
    </row>
    <row r="16" spans="1:44" x14ac:dyDescent="0.25">
      <c r="A16" s="11" t="str">
        <f t="shared" ref="A16:A28" si="2">DEC2HEX(HEX2DEC(LEFT(A15,LEN(A15)-1))+1)&amp;"h"</f>
        <v>1h</v>
      </c>
      <c r="B16" s="2" t="str">
        <f t="shared" ref="B16:B29" si="3">BIN2HEX(
IF(ISBLANK(F16),0,F16) &amp;
IF(ISBLANK(G16),0,G16)&amp;
IF(ISBLANK(H16),0,H16)&amp;
IF(ISBLANK(I16),0,I16)&amp;
IF(ISBLANK(J16),0,J16) &amp;
IF(ISBLANK(K16),0,K16)&amp;
IF(ISBLANK(L16),0,L16) &amp;
IF(ISBLANK(M16),0,M16),2)&amp;BIN2HEX(
IF(ISBLANK(N16),0,N16) &amp;
IF(ISBLANK(O16),0,O16)&amp;
IF(ISBLANK(P16),0,P16)&amp;
IF(ISBLANK(Q16),0,Q16)&amp;
IF(ISBLANK(R16),0,R16) &amp;
IF(ISBLANK(S16),0,S16)&amp;
IF(ISBLANK(T16),0,T16)&amp;
IF(ISBLANK(U16),0,U16),2)&amp;BIN2HEX(
IF(ISBLANK(V16),0,V16) &amp;
IF(ISBLANK(W16),0,W16)&amp;
IF(ISBLANK(X16),0,X16)&amp;
IF(ISBLANK(Y16),0,Y16),1)</f>
        <v>00003</v>
      </c>
      <c r="C16" s="8" t="str">
        <f t="shared" si="0"/>
        <v>0</v>
      </c>
      <c r="D16" s="8" t="str">
        <f t="shared" si="1"/>
        <v>0</v>
      </c>
      <c r="E16" s="4"/>
      <c r="F16" s="145">
        <v>0</v>
      </c>
      <c r="G16" s="146">
        <v>0</v>
      </c>
      <c r="H16" s="150">
        <v>0</v>
      </c>
      <c r="I16" s="145"/>
      <c r="J16" s="135"/>
      <c r="K16" s="135"/>
      <c r="L16" s="136"/>
      <c r="M16" s="169">
        <v>0</v>
      </c>
      <c r="N16" s="20"/>
      <c r="O16" s="21"/>
      <c r="P16" s="22"/>
      <c r="Q16" s="20"/>
      <c r="R16" s="25"/>
      <c r="S16" s="25"/>
      <c r="T16" s="25"/>
      <c r="U16" s="25"/>
      <c r="V16" s="28"/>
      <c r="W16" s="28"/>
      <c r="X16" s="28">
        <v>1</v>
      </c>
      <c r="Y16" s="126">
        <v>1</v>
      </c>
      <c r="Z16" s="5"/>
      <c r="AA16" s="5"/>
    </row>
    <row r="17" spans="1:31" x14ac:dyDescent="0.25">
      <c r="A17" s="11" t="str">
        <f t="shared" si="2"/>
        <v>2h</v>
      </c>
      <c r="B17" s="2" t="str">
        <f t="shared" si="3"/>
        <v>0460C</v>
      </c>
      <c r="C17" s="8" t="str">
        <f t="shared" si="0"/>
        <v>2</v>
      </c>
      <c r="D17" s="8" t="str">
        <f t="shared" si="1"/>
        <v>3</v>
      </c>
      <c r="E17" s="4"/>
      <c r="F17" s="145">
        <v>0</v>
      </c>
      <c r="G17" s="146">
        <v>0</v>
      </c>
      <c r="H17" s="150">
        <v>0</v>
      </c>
      <c r="I17" s="152"/>
      <c r="J17" s="139"/>
      <c r="K17" s="139">
        <v>1</v>
      </c>
      <c r="L17" s="140"/>
      <c r="M17" s="169">
        <v>0</v>
      </c>
      <c r="N17" s="20"/>
      <c r="O17" s="21">
        <v>1</v>
      </c>
      <c r="P17" s="22">
        <v>1</v>
      </c>
      <c r="Q17" s="20"/>
      <c r="R17" s="25"/>
      <c r="S17" s="25"/>
      <c r="T17" s="25"/>
      <c r="U17" s="25"/>
      <c r="V17" s="28">
        <v>1</v>
      </c>
      <c r="W17" s="28">
        <v>1</v>
      </c>
      <c r="X17" s="28"/>
      <c r="Y17" s="126"/>
      <c r="Z17" s="5"/>
      <c r="AA17" s="5"/>
    </row>
    <row r="18" spans="1:31" x14ac:dyDescent="0.25">
      <c r="A18" s="11" t="str">
        <f t="shared" si="2"/>
        <v>3h</v>
      </c>
      <c r="B18" s="2" t="str">
        <f t="shared" si="3"/>
        <v>00010</v>
      </c>
      <c r="C18" s="8" t="str">
        <f t="shared" si="0"/>
        <v>0</v>
      </c>
      <c r="D18" s="8" t="str">
        <f t="shared" si="1"/>
        <v>0</v>
      </c>
      <c r="E18" s="4"/>
      <c r="F18" s="145">
        <v>0</v>
      </c>
      <c r="G18" s="146">
        <v>0</v>
      </c>
      <c r="H18" s="150">
        <v>0</v>
      </c>
      <c r="I18" s="152"/>
      <c r="J18" s="139"/>
      <c r="K18" s="139"/>
      <c r="L18" s="140"/>
      <c r="M18" s="169">
        <v>0</v>
      </c>
      <c r="N18" s="20"/>
      <c r="O18" s="21"/>
      <c r="P18" s="22"/>
      <c r="Q18" s="20"/>
      <c r="R18" s="25"/>
      <c r="S18" s="25"/>
      <c r="T18" s="25"/>
      <c r="U18" s="25">
        <v>1</v>
      </c>
      <c r="V18" s="28"/>
      <c r="W18" s="28"/>
      <c r="X18" s="28"/>
      <c r="Y18" s="126"/>
      <c r="Z18" s="5"/>
      <c r="AA18" s="5"/>
    </row>
    <row r="19" spans="1:31" x14ac:dyDescent="0.25">
      <c r="A19" s="11" t="str">
        <f t="shared" si="2"/>
        <v>4h</v>
      </c>
      <c r="B19" s="2" t="str">
        <f t="shared" si="3"/>
        <v>1A800</v>
      </c>
      <c r="C19" s="8" t="str">
        <f t="shared" si="0"/>
        <v>D</v>
      </c>
      <c r="D19" s="8" t="str">
        <f t="shared" si="1"/>
        <v>4</v>
      </c>
      <c r="E19" s="4"/>
      <c r="F19" s="145">
        <v>0</v>
      </c>
      <c r="G19" s="146">
        <v>0</v>
      </c>
      <c r="H19" s="150">
        <v>0</v>
      </c>
      <c r="I19" s="152">
        <v>1</v>
      </c>
      <c r="J19" s="139">
        <v>1</v>
      </c>
      <c r="K19" s="139"/>
      <c r="L19" s="140">
        <v>1</v>
      </c>
      <c r="M19" s="169">
        <v>0</v>
      </c>
      <c r="N19" s="20">
        <v>1</v>
      </c>
      <c r="O19" s="21"/>
      <c r="P19" s="22"/>
      <c r="Q19" s="20"/>
      <c r="R19" s="25"/>
      <c r="S19" s="25"/>
      <c r="T19" s="25"/>
      <c r="U19" s="25"/>
      <c r="V19" s="28"/>
      <c r="W19" s="28"/>
      <c r="X19" s="28"/>
      <c r="Y19" s="126"/>
      <c r="Z19" s="5"/>
      <c r="AA19" s="5"/>
    </row>
    <row r="20" spans="1:31" x14ac:dyDescent="0.25">
      <c r="A20" s="11" t="str">
        <f t="shared" si="2"/>
        <v>5h</v>
      </c>
      <c r="B20" s="2" t="str">
        <f t="shared" si="3"/>
        <v>16A00</v>
      </c>
      <c r="C20" s="8" t="str">
        <f t="shared" si="0"/>
        <v>B</v>
      </c>
      <c r="D20" s="8" t="str">
        <f t="shared" si="1"/>
        <v>5</v>
      </c>
      <c r="E20" s="4"/>
      <c r="F20" s="145">
        <v>0</v>
      </c>
      <c r="G20" s="146">
        <v>0</v>
      </c>
      <c r="H20" s="150">
        <v>0</v>
      </c>
      <c r="I20" s="153">
        <v>1</v>
      </c>
      <c r="J20" s="141"/>
      <c r="K20" s="139">
        <v>1</v>
      </c>
      <c r="L20" s="140">
        <v>1</v>
      </c>
      <c r="M20" s="169">
        <v>0</v>
      </c>
      <c r="N20" s="20">
        <v>1</v>
      </c>
      <c r="O20" s="21"/>
      <c r="P20" s="22">
        <v>1</v>
      </c>
      <c r="Q20" s="20"/>
      <c r="R20" s="25"/>
      <c r="S20" s="25"/>
      <c r="T20" s="25"/>
      <c r="U20" s="25"/>
      <c r="V20" s="28"/>
      <c r="W20" s="28"/>
      <c r="X20" s="28"/>
      <c r="Y20" s="126"/>
      <c r="Z20" s="5"/>
      <c r="AA20" s="5"/>
    </row>
    <row r="21" spans="1:31" x14ac:dyDescent="0.25">
      <c r="A21" s="11" t="str">
        <f t="shared" si="2"/>
        <v>6h</v>
      </c>
      <c r="B21" s="2" t="str">
        <f t="shared" si="3"/>
        <v>00003</v>
      </c>
      <c r="C21" s="8" t="str">
        <f t="shared" si="0"/>
        <v>0</v>
      </c>
      <c r="D21" s="8" t="str">
        <f t="shared" si="1"/>
        <v>0</v>
      </c>
      <c r="E21" s="4"/>
      <c r="F21" s="145">
        <v>0</v>
      </c>
      <c r="G21" s="146">
        <v>0</v>
      </c>
      <c r="H21" s="150">
        <v>0</v>
      </c>
      <c r="I21" s="152"/>
      <c r="J21" s="139"/>
      <c r="K21" s="139"/>
      <c r="L21" s="140"/>
      <c r="M21" s="169">
        <v>0</v>
      </c>
      <c r="N21" s="20"/>
      <c r="O21" s="21"/>
      <c r="P21" s="22"/>
      <c r="Q21" s="20"/>
      <c r="R21" s="25"/>
      <c r="S21" s="25"/>
      <c r="T21" s="25"/>
      <c r="U21" s="25"/>
      <c r="V21" s="28"/>
      <c r="W21" s="28"/>
      <c r="X21" s="28">
        <v>1</v>
      </c>
      <c r="Y21" s="126">
        <v>1</v>
      </c>
      <c r="Z21" s="5"/>
      <c r="AA21" s="5"/>
    </row>
    <row r="22" spans="1:31" x14ac:dyDescent="0.25">
      <c r="A22" s="11" t="str">
        <f t="shared" si="2"/>
        <v>7h</v>
      </c>
      <c r="B22" s="2" t="str">
        <f t="shared" si="3"/>
        <v>0E60C</v>
      </c>
      <c r="C22" s="8" t="str">
        <f t="shared" si="0"/>
        <v>7</v>
      </c>
      <c r="D22" s="8" t="str">
        <f t="shared" si="1"/>
        <v>3</v>
      </c>
      <c r="E22" s="4"/>
      <c r="F22" s="145">
        <v>0</v>
      </c>
      <c r="G22" s="146">
        <v>0</v>
      </c>
      <c r="H22" s="150">
        <v>0</v>
      </c>
      <c r="I22" s="152"/>
      <c r="J22" s="139">
        <v>1</v>
      </c>
      <c r="K22" s="139">
        <v>1</v>
      </c>
      <c r="L22" s="140">
        <v>1</v>
      </c>
      <c r="M22" s="169">
        <v>0</v>
      </c>
      <c r="N22" s="20"/>
      <c r="O22" s="21">
        <v>1</v>
      </c>
      <c r="P22" s="22">
        <v>1</v>
      </c>
      <c r="Q22" s="20"/>
      <c r="R22" s="25"/>
      <c r="S22" s="25"/>
      <c r="T22" s="25"/>
      <c r="U22" s="25"/>
      <c r="V22" s="28">
        <v>1</v>
      </c>
      <c r="W22" s="28">
        <v>1</v>
      </c>
      <c r="X22" s="28"/>
      <c r="Y22" s="126"/>
      <c r="Z22" s="5"/>
      <c r="AA22" s="5"/>
    </row>
    <row r="23" spans="1:31" x14ac:dyDescent="0.25">
      <c r="A23" s="11" t="str">
        <f t="shared" si="2"/>
        <v>8h</v>
      </c>
      <c r="B23" s="2" t="str">
        <f t="shared" si="3"/>
        <v>00020</v>
      </c>
      <c r="C23" s="8" t="str">
        <f t="shared" si="0"/>
        <v>0</v>
      </c>
      <c r="D23" s="8" t="str">
        <f t="shared" si="1"/>
        <v>0</v>
      </c>
      <c r="E23" s="4"/>
      <c r="F23" s="145">
        <v>0</v>
      </c>
      <c r="G23" s="146">
        <v>0</v>
      </c>
      <c r="H23" s="150">
        <v>0</v>
      </c>
      <c r="I23" s="153"/>
      <c r="J23" s="141"/>
      <c r="K23" s="139"/>
      <c r="L23" s="140"/>
      <c r="M23" s="169">
        <v>0</v>
      </c>
      <c r="N23" s="20"/>
      <c r="O23" s="21"/>
      <c r="P23" s="22"/>
      <c r="Q23" s="20"/>
      <c r="R23" s="25"/>
      <c r="S23" s="25"/>
      <c r="T23" s="25">
        <v>1</v>
      </c>
      <c r="U23" s="25"/>
      <c r="V23" s="28"/>
      <c r="W23" s="28"/>
      <c r="X23" s="28"/>
      <c r="Y23" s="126"/>
      <c r="Z23" s="5"/>
      <c r="AA23" s="5"/>
    </row>
    <row r="24" spans="1:31" x14ac:dyDescent="0.25">
      <c r="A24" s="11" t="str">
        <f t="shared" si="2"/>
        <v>9h</v>
      </c>
      <c r="B24" s="2" t="str">
        <f t="shared" si="3"/>
        <v>1AC00</v>
      </c>
      <c r="C24" s="8" t="str">
        <f t="shared" si="0"/>
        <v>D</v>
      </c>
      <c r="D24" s="8" t="str">
        <f t="shared" si="1"/>
        <v>6</v>
      </c>
      <c r="E24" s="4"/>
      <c r="F24" s="145">
        <v>0</v>
      </c>
      <c r="G24" s="146">
        <v>0</v>
      </c>
      <c r="H24" s="150">
        <v>0</v>
      </c>
      <c r="I24" s="152">
        <v>1</v>
      </c>
      <c r="J24" s="139">
        <v>1</v>
      </c>
      <c r="K24" s="139"/>
      <c r="L24" s="140">
        <v>1</v>
      </c>
      <c r="M24" s="169">
        <v>0</v>
      </c>
      <c r="N24" s="20">
        <v>1</v>
      </c>
      <c r="O24" s="21">
        <v>1</v>
      </c>
      <c r="P24" s="22"/>
      <c r="Q24" s="20"/>
      <c r="R24" s="25"/>
      <c r="S24" s="25"/>
      <c r="T24" s="25"/>
      <c r="U24" s="25"/>
      <c r="V24" s="28"/>
      <c r="W24" s="28"/>
      <c r="X24" s="28"/>
      <c r="Y24" s="126"/>
      <c r="Z24" s="5"/>
      <c r="AA24" s="5"/>
    </row>
    <row r="25" spans="1:31" x14ac:dyDescent="0.25">
      <c r="A25" s="11" t="str">
        <f t="shared" si="2"/>
        <v>Ah</v>
      </c>
      <c r="B25" s="2" t="str">
        <f t="shared" si="3"/>
        <v>1AE00</v>
      </c>
      <c r="C25" s="8" t="str">
        <f t="shared" si="0"/>
        <v>D</v>
      </c>
      <c r="D25" s="8" t="str">
        <f t="shared" si="1"/>
        <v>7</v>
      </c>
      <c r="E25" s="4"/>
      <c r="F25" s="145">
        <v>0</v>
      </c>
      <c r="G25" s="146">
        <v>0</v>
      </c>
      <c r="H25" s="150">
        <v>0</v>
      </c>
      <c r="I25" s="152">
        <v>1</v>
      </c>
      <c r="J25" s="139">
        <v>1</v>
      </c>
      <c r="K25" s="139"/>
      <c r="L25" s="140">
        <v>1</v>
      </c>
      <c r="M25" s="169">
        <v>0</v>
      </c>
      <c r="N25" s="20">
        <v>1</v>
      </c>
      <c r="O25" s="21">
        <v>1</v>
      </c>
      <c r="P25" s="22">
        <v>1</v>
      </c>
      <c r="Q25" s="20"/>
      <c r="R25" s="25"/>
      <c r="S25" s="25"/>
      <c r="T25" s="25"/>
      <c r="U25" s="25"/>
      <c r="V25" s="28"/>
      <c r="W25" s="28"/>
      <c r="X25" s="28"/>
      <c r="Y25" s="126"/>
      <c r="Z25" s="5"/>
      <c r="AA25" s="5"/>
    </row>
    <row r="26" spans="1:31" x14ac:dyDescent="0.25">
      <c r="A26" s="11" t="str">
        <f t="shared" si="2"/>
        <v>Bh</v>
      </c>
      <c r="B26" s="2" t="str">
        <f t="shared" si="3"/>
        <v>01000</v>
      </c>
      <c r="C26" s="8" t="str">
        <f t="shared" si="0"/>
        <v>0</v>
      </c>
      <c r="D26" s="8" t="str">
        <f t="shared" si="1"/>
        <v>8</v>
      </c>
      <c r="E26" s="4"/>
      <c r="F26" s="145">
        <v>0</v>
      </c>
      <c r="G26" s="146">
        <v>0</v>
      </c>
      <c r="H26" s="150">
        <v>0</v>
      </c>
      <c r="I26" s="152"/>
      <c r="J26" s="139"/>
      <c r="K26" s="139"/>
      <c r="L26" s="140"/>
      <c r="M26" s="169">
        <v>1</v>
      </c>
      <c r="N26" s="20"/>
      <c r="O26" s="21"/>
      <c r="P26" s="22">
        <v>0</v>
      </c>
      <c r="Q26" s="20"/>
      <c r="R26" s="25"/>
      <c r="S26" s="25"/>
      <c r="T26" s="25"/>
      <c r="U26" s="25"/>
      <c r="V26" s="28"/>
      <c r="W26" s="28"/>
      <c r="X26" s="28"/>
      <c r="Y26" s="126"/>
      <c r="Z26" s="5"/>
      <c r="AA26" s="5"/>
    </row>
    <row r="27" spans="1:31" x14ac:dyDescent="0.25">
      <c r="A27" s="11" t="str">
        <f t="shared" si="2"/>
        <v>Ch</v>
      </c>
      <c r="B27" s="2" t="str">
        <f t="shared" si="3"/>
        <v>002C0</v>
      </c>
      <c r="C27" s="8" t="str">
        <f t="shared" si="0"/>
        <v>0</v>
      </c>
      <c r="D27" s="8" t="str">
        <f t="shared" si="1"/>
        <v>1</v>
      </c>
      <c r="E27" s="4"/>
      <c r="F27" s="145">
        <v>0</v>
      </c>
      <c r="G27" s="146">
        <v>0</v>
      </c>
      <c r="H27" s="150">
        <v>0</v>
      </c>
      <c r="I27" s="152"/>
      <c r="J27" s="139"/>
      <c r="K27" s="139"/>
      <c r="L27" s="140"/>
      <c r="M27" s="169">
        <v>0</v>
      </c>
      <c r="N27" s="20"/>
      <c r="O27" s="21"/>
      <c r="P27" s="22">
        <v>1</v>
      </c>
      <c r="Q27" s="20"/>
      <c r="R27" s="25">
        <v>1</v>
      </c>
      <c r="S27" s="25">
        <v>1</v>
      </c>
      <c r="T27" s="25"/>
      <c r="U27" s="25"/>
      <c r="V27" s="28"/>
      <c r="W27" s="28"/>
      <c r="X27" s="28"/>
      <c r="Y27" s="126"/>
      <c r="Z27" s="5"/>
      <c r="AA27" s="5"/>
      <c r="AB27" s="5"/>
      <c r="AC27" s="5"/>
      <c r="AD27" s="5"/>
      <c r="AE27" s="5"/>
    </row>
    <row r="28" spans="1:31" x14ac:dyDescent="0.25">
      <c r="A28" s="11" t="str">
        <f t="shared" si="2"/>
        <v>Dh</v>
      </c>
      <c r="B28" s="2" t="str">
        <f t="shared" si="3"/>
        <v>01000</v>
      </c>
      <c r="C28" s="8" t="str">
        <f t="shared" si="0"/>
        <v>0</v>
      </c>
      <c r="D28" s="8" t="str">
        <f t="shared" si="1"/>
        <v>8</v>
      </c>
      <c r="E28" s="4"/>
      <c r="F28" s="145">
        <v>0</v>
      </c>
      <c r="G28" s="146">
        <v>0</v>
      </c>
      <c r="H28" s="150">
        <v>0</v>
      </c>
      <c r="I28" s="152"/>
      <c r="J28" s="139"/>
      <c r="K28" s="139"/>
      <c r="L28" s="140"/>
      <c r="M28" s="169">
        <v>1</v>
      </c>
      <c r="N28" s="20"/>
      <c r="O28" s="21"/>
      <c r="P28" s="22"/>
      <c r="Q28" s="20"/>
      <c r="R28" s="25"/>
      <c r="S28" s="25"/>
      <c r="T28" s="25"/>
      <c r="U28" s="25"/>
      <c r="V28" s="28"/>
      <c r="W28" s="28"/>
      <c r="X28" s="28"/>
      <c r="Y28" s="126"/>
    </row>
    <row r="29" spans="1:31" x14ac:dyDescent="0.25">
      <c r="A29" s="9" t="str">
        <f>DEC2HEX(HEX2DEC(LEFT(A28,LEN(A28)-1))+1)&amp;"h"</f>
        <v>Eh</v>
      </c>
      <c r="B29" s="2" t="str">
        <f t="shared" si="3"/>
        <v>00340</v>
      </c>
      <c r="C29" s="10" t="str">
        <f t="shared" si="0"/>
        <v>0</v>
      </c>
      <c r="D29" s="10" t="str">
        <f t="shared" si="1"/>
        <v>1</v>
      </c>
      <c r="E29" s="168"/>
      <c r="F29" s="147">
        <v>0</v>
      </c>
      <c r="G29" s="148">
        <v>0</v>
      </c>
      <c r="H29" s="151">
        <v>0</v>
      </c>
      <c r="I29" s="159"/>
      <c r="J29" s="160"/>
      <c r="K29" s="160"/>
      <c r="L29" s="161"/>
      <c r="M29" s="169">
        <v>0</v>
      </c>
      <c r="N29" s="164"/>
      <c r="O29" s="162"/>
      <c r="P29" s="163">
        <v>1</v>
      </c>
      <c r="Q29" s="164">
        <v>1</v>
      </c>
      <c r="R29" s="165"/>
      <c r="S29" s="165">
        <v>1</v>
      </c>
      <c r="T29" s="165"/>
      <c r="U29" s="165"/>
      <c r="V29" s="166"/>
      <c r="W29" s="166"/>
      <c r="X29" s="166"/>
      <c r="Y29" s="167"/>
    </row>
    <row r="30" spans="1:31" x14ac:dyDescent="0.25">
      <c r="F30" s="13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</sheetData>
  <mergeCells count="28">
    <mergeCell ref="A3:E4"/>
    <mergeCell ref="V12:Y12"/>
    <mergeCell ref="F14:H14"/>
    <mergeCell ref="M14:P14"/>
    <mergeCell ref="A5:E6"/>
    <mergeCell ref="F12:I12"/>
    <mergeCell ref="J6:L6"/>
    <mergeCell ref="J7:L7"/>
    <mergeCell ref="J8:L8"/>
    <mergeCell ref="J12:M12"/>
    <mergeCell ref="J9:L9"/>
    <mergeCell ref="J10:L10"/>
    <mergeCell ref="J11:L11"/>
    <mergeCell ref="N12:Q12"/>
    <mergeCell ref="R12:U12"/>
    <mergeCell ref="A1:E2"/>
    <mergeCell ref="A13:A14"/>
    <mergeCell ref="C13:C14"/>
    <mergeCell ref="D13:D14"/>
    <mergeCell ref="I14:L14"/>
    <mergeCell ref="O1:Q1"/>
    <mergeCell ref="O4:Q4"/>
    <mergeCell ref="E13:E14"/>
    <mergeCell ref="B13:B14"/>
    <mergeCell ref="J2:L2"/>
    <mergeCell ref="J5:L5"/>
    <mergeCell ref="J1:L1"/>
    <mergeCell ref="J4:L4"/>
  </mergeCells>
  <pageMargins left="0.7" right="0.7" top="0.75" bottom="0.75" header="0.3" footer="0.3"/>
  <pageSetup orientation="portrait" r:id="rId1"/>
  <ignoredErrors>
    <ignoredError sqref="A15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D3194-0CE0-4543-B379-B50AC44431E8}">
  <dimension ref="A1:AN22"/>
  <sheetViews>
    <sheetView workbookViewId="0">
      <selection activeCell="B11" sqref="B11"/>
    </sheetView>
  </sheetViews>
  <sheetFormatPr defaultRowHeight="15" x14ac:dyDescent="0.25"/>
  <cols>
    <col min="1" max="1" width="11" style="1" customWidth="1"/>
    <col min="2" max="2" width="11.7109375" style="1" customWidth="1"/>
    <col min="3" max="3" width="15" style="1" customWidth="1"/>
    <col min="4" max="4" width="15.42578125" style="1" customWidth="1"/>
    <col min="5" max="5" width="21.85546875" style="1" customWidth="1"/>
    <col min="6" max="6" width="11.42578125" style="1" customWidth="1"/>
    <col min="7" max="22" width="11.42578125" customWidth="1"/>
  </cols>
  <sheetData>
    <row r="1" spans="1:40" x14ac:dyDescent="0.25">
      <c r="A1" s="114" t="s">
        <v>120</v>
      </c>
      <c r="B1" s="113"/>
      <c r="C1" s="113"/>
      <c r="D1" s="113"/>
      <c r="E1" s="113"/>
      <c r="F1" s="113"/>
      <c r="H1" s="94" t="s">
        <v>0</v>
      </c>
      <c r="I1" s="94"/>
      <c r="J1" s="94"/>
      <c r="K1" s="3" t="s">
        <v>1</v>
      </c>
      <c r="L1" s="98" t="s">
        <v>2</v>
      </c>
      <c r="M1" s="91"/>
      <c r="N1" s="92"/>
      <c r="P1" s="103" t="s">
        <v>33</v>
      </c>
      <c r="Q1" s="91"/>
      <c r="R1" s="92"/>
      <c r="S1" s="3" t="s">
        <v>1</v>
      </c>
      <c r="T1" s="98" t="s">
        <v>2</v>
      </c>
      <c r="U1" s="91"/>
      <c r="V1" s="92"/>
    </row>
    <row r="2" spans="1:40" x14ac:dyDescent="0.25">
      <c r="A2" s="113"/>
      <c r="B2" s="113"/>
      <c r="C2" s="113"/>
      <c r="D2" s="113"/>
      <c r="E2" s="113"/>
      <c r="F2" s="113"/>
      <c r="H2" s="93" t="s">
        <v>3</v>
      </c>
      <c r="I2" s="93"/>
      <c r="J2" s="93"/>
      <c r="K2" s="4" t="str">
        <f>BIN2HEX(L2&amp;M2&amp;N2)</f>
        <v>1</v>
      </c>
      <c r="L2" s="32">
        <v>0</v>
      </c>
      <c r="M2" s="32">
        <v>0</v>
      </c>
      <c r="N2" s="32">
        <v>1</v>
      </c>
      <c r="P2" s="104" t="s">
        <v>34</v>
      </c>
      <c r="Q2" s="105"/>
      <c r="R2" s="106"/>
      <c r="S2" s="4">
        <v>4</v>
      </c>
      <c r="T2" s="32">
        <v>1</v>
      </c>
      <c r="U2" s="32">
        <v>0</v>
      </c>
      <c r="V2" s="32">
        <v>0</v>
      </c>
    </row>
    <row r="3" spans="1:40" x14ac:dyDescent="0.25">
      <c r="A3" s="183" t="s">
        <v>121</v>
      </c>
      <c r="B3" s="113"/>
      <c r="C3" s="113"/>
      <c r="D3" s="113"/>
      <c r="E3" s="113"/>
      <c r="F3" s="113"/>
    </row>
    <row r="4" spans="1:40" x14ac:dyDescent="0.25">
      <c r="A4" s="113"/>
      <c r="B4" s="113"/>
      <c r="C4" s="113"/>
      <c r="D4" s="113"/>
      <c r="E4" s="113"/>
      <c r="F4" s="113"/>
      <c r="H4" s="94" t="s">
        <v>4</v>
      </c>
      <c r="I4" s="94"/>
      <c r="J4" s="94"/>
      <c r="K4" s="3" t="s">
        <v>1</v>
      </c>
      <c r="L4" s="98" t="s">
        <v>2</v>
      </c>
      <c r="M4" s="91"/>
      <c r="N4" s="92"/>
    </row>
    <row r="5" spans="1:40" x14ac:dyDescent="0.25">
      <c r="H5" s="93" t="s">
        <v>35</v>
      </c>
      <c r="I5" s="93"/>
      <c r="J5" s="93"/>
      <c r="K5" s="4">
        <v>2</v>
      </c>
      <c r="L5" s="32">
        <v>0</v>
      </c>
      <c r="M5" s="32">
        <v>1</v>
      </c>
      <c r="N5" s="32">
        <v>0</v>
      </c>
    </row>
    <row r="6" spans="1:40" x14ac:dyDescent="0.25">
      <c r="H6" s="93" t="s">
        <v>36</v>
      </c>
      <c r="I6" s="93"/>
      <c r="J6" s="93"/>
      <c r="K6" s="4">
        <v>3</v>
      </c>
      <c r="L6" s="32">
        <v>0</v>
      </c>
      <c r="M6" s="32">
        <v>1</v>
      </c>
      <c r="N6" s="32">
        <v>1</v>
      </c>
    </row>
    <row r="8" spans="1:40" x14ac:dyDescent="0.25">
      <c r="C8" s="1" t="s">
        <v>105</v>
      </c>
      <c r="D8" s="1" t="s">
        <v>117</v>
      </c>
    </row>
    <row r="9" spans="1:40" x14ac:dyDescent="0.25">
      <c r="A9" s="179" t="s">
        <v>99</v>
      </c>
      <c r="B9" s="179" t="s">
        <v>104</v>
      </c>
      <c r="C9" s="179" t="s">
        <v>5</v>
      </c>
      <c r="D9" s="179" t="s">
        <v>6</v>
      </c>
      <c r="E9" s="180" t="s">
        <v>107</v>
      </c>
      <c r="F9" s="31">
        <v>16</v>
      </c>
      <c r="G9" s="33">
        <v>15</v>
      </c>
      <c r="H9" s="33">
        <v>14</v>
      </c>
      <c r="I9" s="3">
        <v>13</v>
      </c>
      <c r="J9" s="31">
        <v>12</v>
      </c>
      <c r="K9" s="33">
        <v>11</v>
      </c>
      <c r="L9" s="3">
        <v>10</v>
      </c>
      <c r="M9" s="31">
        <v>9</v>
      </c>
      <c r="N9" s="31">
        <v>8</v>
      </c>
      <c r="O9" s="33">
        <v>7</v>
      </c>
      <c r="P9" s="36">
        <v>6</v>
      </c>
      <c r="Q9" s="33">
        <v>5</v>
      </c>
      <c r="R9" s="31">
        <v>4</v>
      </c>
      <c r="S9" s="33">
        <v>3</v>
      </c>
      <c r="T9" s="33">
        <v>2</v>
      </c>
      <c r="U9" s="33">
        <v>1</v>
      </c>
      <c r="V9" s="33">
        <v>0</v>
      </c>
    </row>
    <row r="10" spans="1:40" s="6" customFormat="1" ht="15.75" thickBot="1" x14ac:dyDescent="0.3">
      <c r="A10" s="181"/>
      <c r="B10" s="181"/>
      <c r="C10" s="181"/>
      <c r="D10" s="181"/>
      <c r="E10" s="182"/>
      <c r="F10" s="95" t="s">
        <v>7</v>
      </c>
      <c r="G10" s="96"/>
      <c r="H10" s="96"/>
      <c r="I10" s="97"/>
      <c r="J10" s="95" t="s">
        <v>8</v>
      </c>
      <c r="K10" s="96"/>
      <c r="L10" s="97"/>
      <c r="M10" s="37" t="s">
        <v>9</v>
      </c>
      <c r="N10" s="38" t="s">
        <v>37</v>
      </c>
      <c r="O10" s="38" t="s">
        <v>11</v>
      </c>
      <c r="P10" s="38" t="s">
        <v>12</v>
      </c>
      <c r="Q10" s="38" t="s">
        <v>38</v>
      </c>
      <c r="R10" s="38" t="s">
        <v>39</v>
      </c>
      <c r="S10" s="38" t="s">
        <v>40</v>
      </c>
      <c r="T10" s="38" t="s">
        <v>14</v>
      </c>
      <c r="U10" s="38" t="s">
        <v>41</v>
      </c>
      <c r="V10" s="38" t="s">
        <v>42</v>
      </c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</row>
    <row r="11" spans="1:40" ht="15.75" thickTop="1" x14ac:dyDescent="0.25">
      <c r="A11" s="2" t="s">
        <v>15</v>
      </c>
      <c r="B11" s="2" t="str">
        <f>_xlfn.CONCAT(BIN2HEX(Table52[[#This Row],[Column1]]),BIN2HEX(Table52[[#This Row],[Column2]]&amp;Table52[[#This Row],[Column3]]&amp;Table52[[#This Row],[Column4]]&amp;Table52[[#This Row],[Column5]]&amp;Table52[[#This Row],[Column6]]&amp;Table52[[#This Row],[Column7]]&amp;Table52[[#This Row],[Column8]]&amp;Table52[[#This Row],[Column9]],2),BIN2HEX(O11&amp;P11&amp;Q11&amp;R11&amp;S11&amp;T11&amp;U11&amp;V11,2))</f>
        <v>00800</v>
      </c>
      <c r="C11" s="8" t="str">
        <f>BIN2HEX(Table52[[#This Row],[Column1]]&amp;Table52[[#This Row],[Column2]]&amp;Table52[[#This Row],[Column3]]&amp;Table52[[#This Row],[Column4]])</f>
        <v>0</v>
      </c>
      <c r="D11" s="8" t="str">
        <f>BIN2HEX(Table52[[#This Row],[Column5]]&amp;Table52[[#This Row],[Column6]]&amp;Table52[[#This Row],[Column7]])</f>
        <v>2</v>
      </c>
      <c r="E11" s="7"/>
      <c r="F11" s="39">
        <v>0</v>
      </c>
      <c r="G11" s="40">
        <v>0</v>
      </c>
      <c r="H11" s="40">
        <v>0</v>
      </c>
      <c r="I11" s="41">
        <v>0</v>
      </c>
      <c r="J11" s="42">
        <v>0</v>
      </c>
      <c r="K11" s="40">
        <v>1</v>
      </c>
      <c r="L11" s="41">
        <v>0</v>
      </c>
      <c r="M11" s="43">
        <v>0</v>
      </c>
      <c r="N11" s="2">
        <v>0</v>
      </c>
      <c r="O11" s="2">
        <v>0</v>
      </c>
      <c r="P11" s="8">
        <v>0</v>
      </c>
      <c r="Q11" s="2">
        <v>0</v>
      </c>
      <c r="R11" s="42">
        <v>0</v>
      </c>
      <c r="S11" s="40">
        <v>0</v>
      </c>
      <c r="T11" s="40">
        <v>0</v>
      </c>
      <c r="U11" s="40">
        <v>0</v>
      </c>
      <c r="V11" s="40">
        <v>0</v>
      </c>
    </row>
    <row r="12" spans="1:40" x14ac:dyDescent="0.25">
      <c r="A12" s="32" t="str">
        <f t="shared" ref="A12:A22" si="0">DEC2HEX(HEX2DEC(LEFT(A11,LEN(A11)-1))+1)&amp;"h"</f>
        <v>1h</v>
      </c>
      <c r="B12" s="2" t="str">
        <f>_xlfn.CONCAT(BIN2HEX(Table52[[#This Row],[Column1]]),BIN2HEX(Table52[[#This Row],[Column2]]&amp;Table52[[#This Row],[Column3]]&amp;Table52[[#This Row],[Column4]]&amp;Table52[[#This Row],[Column5]]&amp;Table52[[#This Row],[Column6]]&amp;Table52[[#This Row],[Column7]]&amp;Table52[[#This Row],[Column8]]&amp;Table52[[#This Row],[Column9]],2),BIN2HEX(O12&amp;P12&amp;Q12&amp;R12&amp;S12&amp;T12&amp;U12&amp;V12,2))</f>
        <v>01000</v>
      </c>
      <c r="C12" s="8" t="str">
        <f>BIN2HEX(Table52[[#This Row],[Column1]]&amp;Table52[[#This Row],[Column2]]&amp;Table52[[#This Row],[Column3]]&amp;Table52[[#This Row],[Column4]])</f>
        <v>0</v>
      </c>
      <c r="D12" s="8" t="str">
        <f>BIN2HEX(Table52[[#This Row],[Column5]]&amp;Table52[[#This Row],[Column6]]&amp;Table52[[#This Row],[Column7]])</f>
        <v>4</v>
      </c>
      <c r="E12" s="4" t="s">
        <v>122</v>
      </c>
      <c r="F12" s="44">
        <v>0</v>
      </c>
      <c r="G12" s="45">
        <v>0</v>
      </c>
      <c r="H12" s="45">
        <v>0</v>
      </c>
      <c r="I12" s="46">
        <v>0</v>
      </c>
      <c r="J12" s="44">
        <v>1</v>
      </c>
      <c r="K12" s="45">
        <v>0</v>
      </c>
      <c r="L12" s="46">
        <v>0</v>
      </c>
      <c r="M12" s="43">
        <v>0</v>
      </c>
      <c r="N12" s="32">
        <v>0</v>
      </c>
      <c r="O12" s="32">
        <v>0</v>
      </c>
      <c r="P12" s="47">
        <v>0</v>
      </c>
      <c r="Q12" s="32">
        <v>0</v>
      </c>
      <c r="R12" s="44">
        <v>0</v>
      </c>
      <c r="S12" s="45">
        <v>0</v>
      </c>
      <c r="T12" s="45">
        <v>0</v>
      </c>
      <c r="U12" s="45">
        <v>0</v>
      </c>
      <c r="V12" s="45">
        <v>0</v>
      </c>
    </row>
    <row r="13" spans="1:40" x14ac:dyDescent="0.25">
      <c r="A13" s="32" t="str">
        <f t="shared" si="0"/>
        <v>2h</v>
      </c>
      <c r="B13" s="2" t="str">
        <f>_xlfn.CONCAT(BIN2HEX(Table52[[#This Row],[Column1]]),BIN2HEX(Table52[[#This Row],[Column2]]&amp;Table52[[#This Row],[Column3]]&amp;Table52[[#This Row],[Column4]]&amp;Table52[[#This Row],[Column5]]&amp;Table52[[#This Row],[Column6]]&amp;Table52[[#This Row],[Column7]]&amp;Table52[[#This Row],[Column8]]&amp;Table52[[#This Row],[Column9]],2),BIN2HEX(O13&amp;P13&amp;Q13&amp;R13&amp;S13&amp;T13&amp;U13&amp;V13,2))</f>
        <v>12403</v>
      </c>
      <c r="C13" s="8" t="str">
        <f>BIN2HEX(Table52[[#This Row],[Column1]]&amp;Table52[[#This Row],[Column2]]&amp;Table52[[#This Row],[Column3]]&amp;Table52[[#This Row],[Column4]])</f>
        <v>9</v>
      </c>
      <c r="D13" s="8" t="str">
        <f>BIN2HEX(Table52[[#This Row],[Column5]]&amp;Table52[[#This Row],[Column6]]&amp;Table52[[#This Row],[Column7]])</f>
        <v>1</v>
      </c>
      <c r="E13" s="4" t="s">
        <v>43</v>
      </c>
      <c r="F13" s="44">
        <v>1</v>
      </c>
      <c r="G13" s="45">
        <v>0</v>
      </c>
      <c r="H13" s="45">
        <v>0</v>
      </c>
      <c r="I13" s="46">
        <v>1</v>
      </c>
      <c r="J13" s="44">
        <v>0</v>
      </c>
      <c r="K13" s="45">
        <v>0</v>
      </c>
      <c r="L13" s="46">
        <v>1</v>
      </c>
      <c r="M13" s="43">
        <v>0</v>
      </c>
      <c r="N13" s="45">
        <v>0</v>
      </c>
      <c r="O13" s="45">
        <v>0</v>
      </c>
      <c r="P13" s="48">
        <v>0</v>
      </c>
      <c r="Q13" s="45">
        <v>0</v>
      </c>
      <c r="R13" s="44">
        <v>0</v>
      </c>
      <c r="S13" s="45">
        <v>0</v>
      </c>
      <c r="T13" s="45">
        <v>0</v>
      </c>
      <c r="U13" s="45">
        <v>1</v>
      </c>
      <c r="V13" s="45">
        <v>1</v>
      </c>
    </row>
    <row r="14" spans="1:40" x14ac:dyDescent="0.25">
      <c r="A14" s="32" t="str">
        <f t="shared" si="0"/>
        <v>3h</v>
      </c>
      <c r="B14" s="2" t="str">
        <f>_xlfn.CONCAT(BIN2HEX(Table52[[#This Row],[Column1]]),BIN2HEX(Table52[[#This Row],[Column2]]&amp;Table52[[#This Row],[Column3]]&amp;Table52[[#This Row],[Column4]]&amp;Table52[[#This Row],[Column5]]&amp;Table52[[#This Row],[Column6]]&amp;Table52[[#This Row],[Column7]]&amp;Table52[[#This Row],[Column8]]&amp;Table52[[#This Row],[Column9]],2),BIN2HEX(O14&amp;P14&amp;Q14&amp;R14&amp;S14&amp;T14&amp;U14&amp;V14,2))</f>
        <v>0E40C</v>
      </c>
      <c r="C14" s="8" t="str">
        <f>BIN2HEX(Table52[[#This Row],[Column1]]&amp;Table52[[#This Row],[Column2]]&amp;Table52[[#This Row],[Column3]]&amp;Table52[[#This Row],[Column4]])</f>
        <v>7</v>
      </c>
      <c r="D14" s="8" t="str">
        <f>BIN2HEX(Table52[[#This Row],[Column5]]&amp;Table52[[#This Row],[Column6]]&amp;Table52[[#This Row],[Column7]])</f>
        <v>1</v>
      </c>
      <c r="E14" s="4" t="s">
        <v>44</v>
      </c>
      <c r="F14" s="44">
        <v>0</v>
      </c>
      <c r="G14" s="45">
        <v>1</v>
      </c>
      <c r="H14" s="45">
        <v>1</v>
      </c>
      <c r="I14" s="46">
        <v>1</v>
      </c>
      <c r="J14" s="44">
        <v>0</v>
      </c>
      <c r="K14" s="45">
        <v>0</v>
      </c>
      <c r="L14" s="46">
        <v>1</v>
      </c>
      <c r="M14" s="43">
        <v>0</v>
      </c>
      <c r="N14" s="45">
        <v>0</v>
      </c>
      <c r="O14" s="45">
        <v>0</v>
      </c>
      <c r="P14" s="48">
        <v>0</v>
      </c>
      <c r="Q14" s="45">
        <v>0</v>
      </c>
      <c r="R14" s="44">
        <v>0</v>
      </c>
      <c r="S14" s="45">
        <v>1</v>
      </c>
      <c r="T14" s="45">
        <v>1</v>
      </c>
      <c r="U14" s="45">
        <v>0</v>
      </c>
      <c r="V14" s="45">
        <v>0</v>
      </c>
    </row>
    <row r="15" spans="1:40" x14ac:dyDescent="0.25">
      <c r="A15" s="32" t="str">
        <f t="shared" si="0"/>
        <v>4h</v>
      </c>
      <c r="B15" s="2" t="str">
        <f>_xlfn.CONCAT(BIN2HEX(Table52[[#This Row],[Column1]]),BIN2HEX(Table52[[#This Row],[Column2]]&amp;Table52[[#This Row],[Column3]]&amp;Table52[[#This Row],[Column4]]&amp;Table52[[#This Row],[Column5]]&amp;Table52[[#This Row],[Column6]]&amp;Table52[[#This Row],[Column7]]&amp;Table52[[#This Row],[Column8]]&amp;Table52[[#This Row],[Column9]],2),BIN2HEX(O15&amp;P15&amp;Q15&amp;R15&amp;S15&amp;T15&amp;U15&amp;V15,2))</f>
        <v>12411</v>
      </c>
      <c r="C15" s="8" t="str">
        <f>BIN2HEX(Table52[[#This Row],[Column1]]&amp;Table52[[#This Row],[Column2]]&amp;Table52[[#This Row],[Column3]]&amp;Table52[[#This Row],[Column4]])</f>
        <v>9</v>
      </c>
      <c r="D15" s="8" t="str">
        <f>BIN2HEX(Table52[[#This Row],[Column5]]&amp;Table52[[#This Row],[Column6]]&amp;Table52[[#This Row],[Column7]])</f>
        <v>1</v>
      </c>
      <c r="E15" s="4" t="s">
        <v>45</v>
      </c>
      <c r="F15" s="44">
        <v>1</v>
      </c>
      <c r="G15" s="45">
        <v>0</v>
      </c>
      <c r="H15" s="45">
        <v>0</v>
      </c>
      <c r="I15" s="46">
        <v>1</v>
      </c>
      <c r="J15" s="44">
        <v>0</v>
      </c>
      <c r="K15" s="45">
        <v>0</v>
      </c>
      <c r="L15" s="46">
        <v>1</v>
      </c>
      <c r="M15" s="43">
        <v>0</v>
      </c>
      <c r="N15" s="45">
        <v>0</v>
      </c>
      <c r="O15" s="45">
        <v>0</v>
      </c>
      <c r="P15" s="48">
        <v>0</v>
      </c>
      <c r="Q15" s="45">
        <v>0</v>
      </c>
      <c r="R15" s="44">
        <v>1</v>
      </c>
      <c r="S15" s="45">
        <v>0</v>
      </c>
      <c r="T15" s="45">
        <v>0</v>
      </c>
      <c r="U15" s="45">
        <v>0</v>
      </c>
      <c r="V15" s="45">
        <v>1</v>
      </c>
    </row>
    <row r="16" spans="1:40" x14ac:dyDescent="0.25">
      <c r="A16" s="32" t="str">
        <f t="shared" si="0"/>
        <v>5h</v>
      </c>
      <c r="B16" s="2" t="str">
        <f>_xlfn.CONCAT(BIN2HEX(Table52[[#This Row],[Column1]]),BIN2HEX(Table52[[#This Row],[Column2]]&amp;Table52[[#This Row],[Column3]]&amp;Table52[[#This Row],[Column4]]&amp;Table52[[#This Row],[Column5]]&amp;Table52[[#This Row],[Column6]]&amp;Table52[[#This Row],[Column7]]&amp;Table52[[#This Row],[Column8]]&amp;Table52[[#This Row],[Column9]],2),BIN2HEX(O16&amp;P16&amp;Q16&amp;R16&amp;S16&amp;T16&amp;U16&amp;V16,2))</f>
        <v>0E424</v>
      </c>
      <c r="C16" s="8" t="str">
        <f>BIN2HEX(Table52[[#This Row],[Column1]]&amp;Table52[[#This Row],[Column2]]&amp;Table52[[#This Row],[Column3]]&amp;Table52[[#This Row],[Column4]])</f>
        <v>7</v>
      </c>
      <c r="D16" s="8" t="str">
        <f>BIN2HEX(Table52[[#This Row],[Column5]]&amp;Table52[[#This Row],[Column6]]&amp;Table52[[#This Row],[Column7]])</f>
        <v>1</v>
      </c>
      <c r="E16" s="4" t="s">
        <v>46</v>
      </c>
      <c r="F16" s="44">
        <v>0</v>
      </c>
      <c r="G16" s="45">
        <v>1</v>
      </c>
      <c r="H16" s="45">
        <v>1</v>
      </c>
      <c r="I16" s="46">
        <v>1</v>
      </c>
      <c r="J16" s="44">
        <v>0</v>
      </c>
      <c r="K16" s="45">
        <v>0</v>
      </c>
      <c r="L16" s="46">
        <v>1</v>
      </c>
      <c r="M16" s="43">
        <v>0</v>
      </c>
      <c r="N16" s="32">
        <v>0</v>
      </c>
      <c r="O16" s="32">
        <v>0</v>
      </c>
      <c r="P16" s="48">
        <v>0</v>
      </c>
      <c r="Q16" s="45">
        <v>1</v>
      </c>
      <c r="R16" s="44">
        <v>0</v>
      </c>
      <c r="S16" s="45">
        <v>0</v>
      </c>
      <c r="T16" s="45">
        <v>1</v>
      </c>
      <c r="U16" s="45">
        <v>0</v>
      </c>
      <c r="V16" s="45">
        <v>0</v>
      </c>
    </row>
    <row r="17" spans="1:22" ht="16.5" customHeight="1" x14ac:dyDescent="0.25">
      <c r="A17" s="32" t="str">
        <f t="shared" si="0"/>
        <v>6h</v>
      </c>
      <c r="B17" s="2" t="str">
        <f>_xlfn.CONCAT(BIN2HEX(Table52[[#This Row],[Column1]]),BIN2HEX(Table52[[#This Row],[Column2]]&amp;Table52[[#This Row],[Column3]]&amp;Table52[[#This Row],[Column4]]&amp;Table52[[#This Row],[Column5]]&amp;Table52[[#This Row],[Column6]]&amp;Table52[[#This Row],[Column7]]&amp;Table52[[#This Row],[Column8]]&amp;Table52[[#This Row],[Column9]],2),BIN2HEX(O17&amp;P17&amp;Q17&amp;R17&amp;S17&amp;T17&amp;U17&amp;V17,2))</f>
        <v>0E42C</v>
      </c>
      <c r="C17" s="8" t="str">
        <f>BIN2HEX(Table52[[#This Row],[Column1]]&amp;Table52[[#This Row],[Column2]]&amp;Table52[[#This Row],[Column3]]&amp;Table52[[#This Row],[Column4]])</f>
        <v>7</v>
      </c>
      <c r="D17" s="8" t="str">
        <f>BIN2HEX(Table52[[#This Row],[Column5]]&amp;Table52[[#This Row],[Column6]]&amp;Table52[[#This Row],[Column7]])</f>
        <v>1</v>
      </c>
      <c r="E17" s="49" t="s">
        <v>47</v>
      </c>
      <c r="F17" s="44">
        <v>0</v>
      </c>
      <c r="G17" s="45">
        <v>1</v>
      </c>
      <c r="H17" s="45">
        <v>1</v>
      </c>
      <c r="I17" s="46">
        <v>1</v>
      </c>
      <c r="J17" s="44">
        <v>0</v>
      </c>
      <c r="K17" s="45">
        <v>0</v>
      </c>
      <c r="L17" s="46">
        <v>1</v>
      </c>
      <c r="M17" s="43">
        <v>0</v>
      </c>
      <c r="N17" s="45">
        <v>0</v>
      </c>
      <c r="O17" s="45">
        <v>0</v>
      </c>
      <c r="P17" s="48">
        <v>0</v>
      </c>
      <c r="Q17" s="45">
        <v>1</v>
      </c>
      <c r="R17" s="44">
        <v>0</v>
      </c>
      <c r="S17" s="45">
        <v>1</v>
      </c>
      <c r="T17" s="45">
        <v>1</v>
      </c>
      <c r="U17" s="45">
        <v>0</v>
      </c>
      <c r="V17" s="45">
        <v>0</v>
      </c>
    </row>
    <row r="18" spans="1:22" x14ac:dyDescent="0.25">
      <c r="A18" s="32" t="str">
        <f t="shared" si="0"/>
        <v>7h</v>
      </c>
      <c r="B18" s="2" t="str">
        <f>_xlfn.CONCAT(BIN2HEX(Table52[[#This Row],[Column1]]),BIN2HEX(Table52[[#This Row],[Column2]]&amp;Table52[[#This Row],[Column3]]&amp;Table52[[#This Row],[Column4]]&amp;Table52[[#This Row],[Column5]]&amp;Table52[[#This Row],[Column6]]&amp;Table52[[#This Row],[Column7]]&amp;Table52[[#This Row],[Column8]]&amp;Table52[[#This Row],[Column9]],2),BIN2HEX(O18&amp;P18&amp;Q18&amp;R18&amp;S18&amp;T18&amp;U18&amp;V18,2))</f>
        <v>0ECC0</v>
      </c>
      <c r="C18" s="8" t="str">
        <f>BIN2HEX(Table52[[#This Row],[Column1]]&amp;Table52[[#This Row],[Column2]]&amp;Table52[[#This Row],[Column3]]&amp;Table52[[#This Row],[Column4]])</f>
        <v>7</v>
      </c>
      <c r="D18" s="8" t="str">
        <f>BIN2HEX(Table52[[#This Row],[Column5]]&amp;Table52[[#This Row],[Column6]]&amp;Table52[[#This Row],[Column7]])</f>
        <v>3</v>
      </c>
      <c r="E18" s="4" t="s">
        <v>48</v>
      </c>
      <c r="F18" s="44">
        <v>0</v>
      </c>
      <c r="G18" s="45">
        <v>1</v>
      </c>
      <c r="H18" s="45">
        <v>1</v>
      </c>
      <c r="I18" s="46">
        <v>1</v>
      </c>
      <c r="J18" s="44">
        <v>0</v>
      </c>
      <c r="K18" s="45">
        <v>1</v>
      </c>
      <c r="L18" s="46">
        <v>1</v>
      </c>
      <c r="M18" s="43">
        <v>0</v>
      </c>
      <c r="N18" s="45">
        <v>0</v>
      </c>
      <c r="O18" s="45">
        <v>1</v>
      </c>
      <c r="P18" s="48">
        <v>1</v>
      </c>
      <c r="Q18" s="45">
        <v>0</v>
      </c>
      <c r="R18" s="44">
        <v>0</v>
      </c>
      <c r="S18" s="45">
        <v>0</v>
      </c>
      <c r="T18" s="45">
        <v>0</v>
      </c>
      <c r="U18" s="45">
        <v>0</v>
      </c>
      <c r="V18" s="45">
        <v>0</v>
      </c>
    </row>
    <row r="19" spans="1:22" x14ac:dyDescent="0.25">
      <c r="A19" s="32" t="str">
        <f t="shared" si="0"/>
        <v>8h</v>
      </c>
      <c r="B19" s="2" t="str">
        <f>_xlfn.CONCAT(BIN2HEX(Table52[[#This Row],[Column1]]),BIN2HEX(Table52[[#This Row],[Column2]]&amp;Table52[[#This Row],[Column3]]&amp;Table52[[#This Row],[Column4]]&amp;Table52[[#This Row],[Column5]]&amp;Table52[[#This Row],[Column6]]&amp;Table52[[#This Row],[Column7]]&amp;Table52[[#This Row],[Column8]]&amp;Table52[[#This Row],[Column9]],2),BIN2HEX(O19&amp;P19&amp;Q19&amp;R19&amp;S19&amp;T19&amp;U19&amp;V19,2))</f>
        <v>00001</v>
      </c>
      <c r="C19" s="8" t="str">
        <f>BIN2HEX(Table52[[#This Row],[Column1]]&amp;Table52[[#This Row],[Column2]]&amp;Table52[[#This Row],[Column3]]&amp;Table52[[#This Row],[Column4]])</f>
        <v>0</v>
      </c>
      <c r="D19" s="8" t="str">
        <f>BIN2HEX(Table52[[#This Row],[Column5]]&amp;Table52[[#This Row],[Column6]]&amp;Table52[[#This Row],[Column7]])</f>
        <v>0</v>
      </c>
      <c r="E19" s="4"/>
      <c r="F19" s="44">
        <v>0</v>
      </c>
      <c r="G19" s="45">
        <v>0</v>
      </c>
      <c r="H19" s="45">
        <v>0</v>
      </c>
      <c r="I19" s="46">
        <v>0</v>
      </c>
      <c r="J19" s="44">
        <v>0</v>
      </c>
      <c r="K19" s="45">
        <v>0</v>
      </c>
      <c r="L19" s="46">
        <v>0</v>
      </c>
      <c r="M19" s="43">
        <v>0</v>
      </c>
      <c r="N19" s="32">
        <v>0</v>
      </c>
      <c r="O19" s="32">
        <v>0</v>
      </c>
      <c r="P19" s="48">
        <v>0</v>
      </c>
      <c r="Q19" s="45">
        <v>0</v>
      </c>
      <c r="R19" s="44">
        <v>0</v>
      </c>
      <c r="S19" s="45">
        <v>0</v>
      </c>
      <c r="T19" s="45">
        <v>0</v>
      </c>
      <c r="U19" s="45">
        <v>0</v>
      </c>
      <c r="V19" s="45">
        <v>1</v>
      </c>
    </row>
    <row r="20" spans="1:22" x14ac:dyDescent="0.25">
      <c r="A20" s="32" t="str">
        <f t="shared" si="0"/>
        <v>9h</v>
      </c>
      <c r="B20" s="2" t="str">
        <f>_xlfn.CONCAT(BIN2HEX(Table52[[#This Row],[Column1]]),BIN2HEX(Table52[[#This Row],[Column2]]&amp;Table52[[#This Row],[Column3]]&amp;Table52[[#This Row],[Column4]]&amp;Table52[[#This Row],[Column5]]&amp;Table52[[#This Row],[Column6]]&amp;Table52[[#This Row],[Column7]]&amp;Table52[[#This Row],[Column8]]&amp;Table52[[#This Row],[Column9]],2),BIN2HEX(O20&amp;P20&amp;Q20&amp;R20&amp;S20&amp;T20&amp;U20&amp;V20,2))</f>
        <v>00700</v>
      </c>
      <c r="C20" s="8" t="str">
        <f>BIN2HEX(Table52[[#This Row],[Column1]]&amp;Table52[[#This Row],[Column2]]&amp;Table52[[#This Row],[Column3]]&amp;Table52[[#This Row],[Column4]])</f>
        <v>0</v>
      </c>
      <c r="D20" s="8" t="str">
        <f>BIN2HEX(Table52[[#This Row],[Column5]]&amp;Table52[[#This Row],[Column6]]&amp;Table52[[#This Row],[Column7]])</f>
        <v>1</v>
      </c>
      <c r="E20" s="4" t="s">
        <v>49</v>
      </c>
      <c r="F20" s="44">
        <v>0</v>
      </c>
      <c r="G20" s="45">
        <v>0</v>
      </c>
      <c r="H20" s="45">
        <v>0</v>
      </c>
      <c r="I20" s="46">
        <v>0</v>
      </c>
      <c r="J20" s="44">
        <v>0</v>
      </c>
      <c r="K20" s="45">
        <v>0</v>
      </c>
      <c r="L20" s="46">
        <v>1</v>
      </c>
      <c r="M20" s="43">
        <v>1</v>
      </c>
      <c r="N20" s="45">
        <v>1</v>
      </c>
      <c r="O20" s="45">
        <v>0</v>
      </c>
      <c r="P20" s="48">
        <v>0</v>
      </c>
      <c r="Q20" s="45">
        <v>0</v>
      </c>
      <c r="R20" s="44">
        <v>0</v>
      </c>
      <c r="S20" s="45">
        <v>0</v>
      </c>
      <c r="T20" s="45">
        <v>0</v>
      </c>
      <c r="U20" s="45">
        <v>0</v>
      </c>
      <c r="V20" s="45">
        <v>0</v>
      </c>
    </row>
    <row r="21" spans="1:22" x14ac:dyDescent="0.25">
      <c r="A21" s="32" t="str">
        <f t="shared" si="0"/>
        <v>Ah</v>
      </c>
      <c r="B21" s="2" t="str">
        <f>_xlfn.CONCAT(BIN2HEX(Table52[[#This Row],[Column1]]),BIN2HEX(Table52[[#This Row],[Column2]]&amp;Table52[[#This Row],[Column3]]&amp;Table52[[#This Row],[Column4]]&amp;Table52[[#This Row],[Column5]]&amp;Table52[[#This Row],[Column6]]&amp;Table52[[#This Row],[Column7]]&amp;Table52[[#This Row],[Column8]]&amp;Table52[[#This Row],[Column9]],2),BIN2HEX(O21&amp;P21&amp;Q21&amp;R21&amp;S21&amp;T21&amp;U21&amp;V21,2))</f>
        <v>00000</v>
      </c>
      <c r="C21" s="8" t="str">
        <f>BIN2HEX(Table52[[#This Row],[Column1]]&amp;Table52[[#This Row],[Column2]]&amp;Table52[[#This Row],[Column3]]&amp;Table52[[#This Row],[Column4]])</f>
        <v>0</v>
      </c>
      <c r="D21" s="8" t="str">
        <f>BIN2HEX(Table52[[#This Row],[Column5]]&amp;Table52[[#This Row],[Column6]]&amp;Table52[[#This Row],[Column7]])</f>
        <v>0</v>
      </c>
      <c r="E21" s="4"/>
      <c r="F21" s="44">
        <v>0</v>
      </c>
      <c r="G21" s="45">
        <v>0</v>
      </c>
      <c r="H21" s="45">
        <v>0</v>
      </c>
      <c r="I21" s="46">
        <v>0</v>
      </c>
      <c r="J21" s="44">
        <v>0</v>
      </c>
      <c r="K21" s="45">
        <v>0</v>
      </c>
      <c r="L21" s="46">
        <v>0</v>
      </c>
      <c r="M21" s="43">
        <v>0</v>
      </c>
      <c r="N21" s="45">
        <v>0</v>
      </c>
      <c r="O21" s="45">
        <v>0</v>
      </c>
      <c r="P21" s="48">
        <v>0</v>
      </c>
      <c r="Q21" s="45">
        <v>0</v>
      </c>
      <c r="R21" s="44">
        <v>0</v>
      </c>
      <c r="S21" s="45">
        <v>0</v>
      </c>
      <c r="T21" s="45">
        <v>0</v>
      </c>
      <c r="U21" s="45">
        <v>0</v>
      </c>
      <c r="V21" s="45">
        <v>0</v>
      </c>
    </row>
    <row r="22" spans="1:22" x14ac:dyDescent="0.25">
      <c r="A22" s="32" t="str">
        <f t="shared" si="0"/>
        <v>Bh</v>
      </c>
      <c r="B22" s="2" t="str">
        <f>_xlfn.CONCAT(BIN2HEX(Table52[[#This Row],[Column1]]),BIN2HEX(Table52[[#This Row],[Column2]]&amp;Table52[[#This Row],[Column3]]&amp;Table52[[#This Row],[Column4]]&amp;Table52[[#This Row],[Column5]]&amp;Table52[[#This Row],[Column6]]&amp;Table52[[#This Row],[Column7]]&amp;Table52[[#This Row],[Column8]]&amp;Table52[[#This Row],[Column9]],2),BIN2HEX(O22&amp;P22&amp;Q22&amp;R22&amp;S22&amp;T22&amp;U22&amp;V22,2))</f>
        <v>00000</v>
      </c>
      <c r="C22" s="8" t="str">
        <f>BIN2HEX(Table52[[#This Row],[Column1]]&amp;Table52[[#This Row],[Column2]]&amp;Table52[[#This Row],[Column3]]&amp;Table52[[#This Row],[Column4]])</f>
        <v>0</v>
      </c>
      <c r="D22" s="8" t="str">
        <f>BIN2HEX(Table52[[#This Row],[Column5]]&amp;Table52[[#This Row],[Column6]]&amp;Table52[[#This Row],[Column7]])</f>
        <v>0</v>
      </c>
      <c r="E22" s="4"/>
      <c r="F22" s="44">
        <v>0</v>
      </c>
      <c r="G22" s="45">
        <v>0</v>
      </c>
      <c r="H22" s="45">
        <v>0</v>
      </c>
      <c r="I22" s="46">
        <v>0</v>
      </c>
      <c r="J22" s="44">
        <v>0</v>
      </c>
      <c r="K22" s="45">
        <v>0</v>
      </c>
      <c r="L22" s="46">
        <v>0</v>
      </c>
      <c r="M22" s="43">
        <v>0</v>
      </c>
      <c r="N22" s="45">
        <v>0</v>
      </c>
      <c r="O22" s="45">
        <v>0</v>
      </c>
      <c r="P22" s="48">
        <v>0</v>
      </c>
      <c r="Q22" s="45">
        <v>0</v>
      </c>
      <c r="R22" s="44">
        <v>0</v>
      </c>
      <c r="S22" s="45">
        <v>0</v>
      </c>
      <c r="T22" s="45">
        <v>0</v>
      </c>
      <c r="U22" s="45">
        <v>0</v>
      </c>
      <c r="V22" s="45">
        <v>0</v>
      </c>
    </row>
  </sheetData>
  <mergeCells count="19">
    <mergeCell ref="A1:F2"/>
    <mergeCell ref="A3:F4"/>
    <mergeCell ref="H1:J1"/>
    <mergeCell ref="L1:N1"/>
    <mergeCell ref="P1:R1"/>
    <mergeCell ref="T1:V1"/>
    <mergeCell ref="H2:J2"/>
    <mergeCell ref="P2:R2"/>
    <mergeCell ref="A9:A10"/>
    <mergeCell ref="B9:B10"/>
    <mergeCell ref="C9:C10"/>
    <mergeCell ref="D9:D10"/>
    <mergeCell ref="E9:E10"/>
    <mergeCell ref="F10:I10"/>
    <mergeCell ref="J10:L10"/>
    <mergeCell ref="H4:J4"/>
    <mergeCell ref="L4:N4"/>
    <mergeCell ref="H5:J5"/>
    <mergeCell ref="H6:J6"/>
  </mergeCells>
  <conditionalFormatting sqref="F11:V22">
    <cfRule type="cellIs" dxfId="41" priority="1" operator="equal">
      <formula>1</formula>
    </cfRule>
  </conditionalFormatting>
  <pageMargins left="0.7" right="0.7" top="0.75" bottom="0.75" header="0.3" footer="0.3"/>
  <pageSetup orientation="portrait" r:id="rId1"/>
  <ignoredErrors>
    <ignoredError sqref="A1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54D0-5186-499E-92DF-1D8C93D1F589}">
  <dimension ref="A1:AV54"/>
  <sheetViews>
    <sheetView zoomScale="70" zoomScaleNormal="70" workbookViewId="0">
      <selection activeCell="A14" sqref="A14"/>
    </sheetView>
  </sheetViews>
  <sheetFormatPr defaultRowHeight="15" x14ac:dyDescent="0.25"/>
  <cols>
    <col min="1" max="1" width="15.42578125" style="1" customWidth="1"/>
    <col min="2" max="2" width="51.7109375" style="1" customWidth="1"/>
    <col min="3" max="3" width="46.42578125" style="1" customWidth="1"/>
    <col min="4" max="4" width="25.42578125" style="1" customWidth="1"/>
    <col min="5" max="5" width="20.85546875" style="1" customWidth="1"/>
    <col min="6" max="6" width="17.140625" style="1" customWidth="1"/>
    <col min="7" max="8" width="13.42578125" style="1" customWidth="1"/>
    <col min="9" max="9" width="11.42578125" style="1" customWidth="1"/>
    <col min="10" max="17" width="11.42578125" customWidth="1"/>
    <col min="18" max="18" width="11.5703125" customWidth="1"/>
    <col min="19" max="19" width="11.42578125" customWidth="1"/>
    <col min="20" max="20" width="18.42578125" customWidth="1"/>
    <col min="21" max="35" width="11.42578125" customWidth="1"/>
    <col min="36" max="36" width="18" customWidth="1"/>
    <col min="37" max="43" width="11.42578125" customWidth="1"/>
    <col min="48" max="48" width="15.85546875" customWidth="1"/>
  </cols>
  <sheetData>
    <row r="1" spans="1:48" ht="15" customHeight="1" x14ac:dyDescent="0.4">
      <c r="A1" s="117" t="s">
        <v>123</v>
      </c>
      <c r="B1" s="210"/>
      <c r="C1" s="115"/>
      <c r="D1" s="115"/>
      <c r="E1" s="115"/>
      <c r="F1" s="115"/>
      <c r="G1" s="115"/>
      <c r="H1" s="115"/>
      <c r="I1" s="115"/>
      <c r="K1" s="94" t="s">
        <v>0</v>
      </c>
      <c r="L1" s="94"/>
      <c r="M1" s="94"/>
      <c r="N1" s="3" t="s">
        <v>1</v>
      </c>
      <c r="O1" s="98" t="s">
        <v>2</v>
      </c>
      <c r="P1" s="91"/>
      <c r="Q1" s="92"/>
      <c r="S1" s="103" t="s">
        <v>33</v>
      </c>
      <c r="T1" s="91"/>
      <c r="U1" s="92"/>
      <c r="V1" s="3" t="s">
        <v>1</v>
      </c>
      <c r="W1" s="98" t="s">
        <v>2</v>
      </c>
      <c r="X1" s="91"/>
      <c r="Y1" s="92"/>
      <c r="Z1" s="118"/>
      <c r="AA1" s="119"/>
      <c r="AB1" s="119"/>
      <c r="AC1" s="119"/>
      <c r="AD1" s="119"/>
      <c r="AE1" s="119"/>
      <c r="AF1" s="119"/>
      <c r="AG1" s="119"/>
    </row>
    <row r="2" spans="1:48" ht="15" customHeight="1" x14ac:dyDescent="0.25">
      <c r="A2" s="116"/>
      <c r="B2" s="211"/>
      <c r="C2" s="115"/>
      <c r="D2" s="115"/>
      <c r="E2" s="115"/>
      <c r="F2" s="115"/>
      <c r="G2" s="115"/>
      <c r="H2" s="115"/>
      <c r="I2" s="115"/>
      <c r="K2" s="93" t="s">
        <v>3</v>
      </c>
      <c r="L2" s="93"/>
      <c r="M2" s="93"/>
      <c r="N2" s="4" t="str">
        <f>BIN2HEX(O2&amp;P2&amp;Q2)</f>
        <v>1</v>
      </c>
      <c r="O2" s="63">
        <v>0</v>
      </c>
      <c r="P2" s="63">
        <v>0</v>
      </c>
      <c r="Q2" s="63">
        <v>1</v>
      </c>
      <c r="S2" s="104" t="s">
        <v>57</v>
      </c>
      <c r="T2" s="105"/>
      <c r="U2" s="106"/>
      <c r="V2" s="4" t="str">
        <f>BIN2HEX(W2&amp;X2&amp;Y2)</f>
        <v>7</v>
      </c>
      <c r="W2" s="63">
        <v>1</v>
      </c>
      <c r="X2" s="63">
        <v>1</v>
      </c>
      <c r="Y2" s="63">
        <v>1</v>
      </c>
      <c r="Z2" s="120"/>
      <c r="AA2" s="119"/>
      <c r="AB2" s="119"/>
      <c r="AC2" s="119"/>
      <c r="AD2" s="119"/>
      <c r="AE2" s="119"/>
      <c r="AF2" s="119"/>
      <c r="AG2" s="119"/>
    </row>
    <row r="3" spans="1:48" x14ac:dyDescent="0.25">
      <c r="A3" s="184" t="s">
        <v>124</v>
      </c>
      <c r="B3" s="184"/>
      <c r="C3" s="113"/>
      <c r="D3" s="113"/>
      <c r="E3" s="113"/>
      <c r="F3" s="113"/>
      <c r="G3" s="113"/>
      <c r="H3" s="113"/>
      <c r="I3" s="113"/>
    </row>
    <row r="4" spans="1:48" x14ac:dyDescent="0.25">
      <c r="A4" s="113"/>
      <c r="B4" s="113"/>
      <c r="C4" s="113"/>
      <c r="D4" s="113"/>
      <c r="E4" s="113"/>
      <c r="F4" s="113"/>
      <c r="G4" s="113"/>
      <c r="H4" s="113"/>
      <c r="I4" s="113"/>
      <c r="K4" s="94" t="s">
        <v>4</v>
      </c>
      <c r="L4" s="94"/>
      <c r="M4" s="94"/>
      <c r="N4" s="3" t="s">
        <v>1</v>
      </c>
      <c r="O4" s="98" t="s">
        <v>2</v>
      </c>
      <c r="P4" s="91"/>
      <c r="Q4" s="92"/>
    </row>
    <row r="5" spans="1:48" x14ac:dyDescent="0.25">
      <c r="K5" s="93" t="s">
        <v>36</v>
      </c>
      <c r="L5" s="93"/>
      <c r="M5" s="93"/>
      <c r="N5" s="4" t="str">
        <f>BIN2HEX(O5&amp;P5&amp;Q5)</f>
        <v>2</v>
      </c>
      <c r="O5" s="63">
        <v>0</v>
      </c>
      <c r="P5" s="63">
        <v>1</v>
      </c>
      <c r="Q5" s="63">
        <v>0</v>
      </c>
    </row>
    <row r="6" spans="1:48" x14ac:dyDescent="0.25">
      <c r="K6" s="93" t="s">
        <v>90</v>
      </c>
      <c r="L6" s="93"/>
      <c r="M6" s="93"/>
      <c r="N6" s="4" t="str">
        <f t="shared" ref="N6:N9" si="0">BIN2HEX(O6&amp;P6&amp;Q6)</f>
        <v>3</v>
      </c>
      <c r="O6" s="63">
        <v>0</v>
      </c>
      <c r="P6" s="63">
        <v>1</v>
      </c>
      <c r="Q6" s="63">
        <v>1</v>
      </c>
    </row>
    <row r="7" spans="1:48" x14ac:dyDescent="0.25">
      <c r="K7" s="93" t="s">
        <v>58</v>
      </c>
      <c r="L7" s="93"/>
      <c r="M7" s="93"/>
      <c r="N7" s="4" t="str">
        <f t="shared" si="0"/>
        <v>4</v>
      </c>
      <c r="O7" s="63">
        <v>1</v>
      </c>
      <c r="P7" s="63">
        <v>0</v>
      </c>
      <c r="Q7" s="63">
        <v>0</v>
      </c>
    </row>
    <row r="8" spans="1:48" x14ac:dyDescent="0.25">
      <c r="K8" s="93" t="s">
        <v>59</v>
      </c>
      <c r="L8" s="93"/>
      <c r="M8" s="93"/>
      <c r="N8" s="4" t="str">
        <f t="shared" si="0"/>
        <v>5</v>
      </c>
      <c r="O8" s="63">
        <v>1</v>
      </c>
      <c r="P8" s="63">
        <v>0</v>
      </c>
      <c r="Q8" s="63">
        <v>1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48" x14ac:dyDescent="0.25">
      <c r="K9" s="93" t="s">
        <v>82</v>
      </c>
      <c r="L9" s="93"/>
      <c r="M9" s="93"/>
      <c r="N9" s="4" t="str">
        <f t="shared" si="0"/>
        <v>6</v>
      </c>
      <c r="O9" s="63">
        <v>1</v>
      </c>
      <c r="P9" s="63">
        <v>1</v>
      </c>
      <c r="Q9" s="63">
        <v>0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48" x14ac:dyDescent="0.25">
      <c r="K10" s="1"/>
      <c r="L10" s="1"/>
      <c r="M10" s="1"/>
      <c r="N10" s="1"/>
      <c r="O10" s="1"/>
      <c r="P10" s="122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48" x14ac:dyDescent="0.25">
      <c r="D11" s="1" t="s">
        <v>105</v>
      </c>
      <c r="E11" s="1" t="s">
        <v>106</v>
      </c>
      <c r="M11">
        <v>0</v>
      </c>
      <c r="P11" s="54"/>
    </row>
    <row r="12" spans="1:48" x14ac:dyDescent="0.25">
      <c r="A12" s="212" t="s">
        <v>99</v>
      </c>
      <c r="B12" s="213" t="s">
        <v>128</v>
      </c>
      <c r="C12" s="214" t="s">
        <v>127</v>
      </c>
      <c r="D12" s="212" t="s">
        <v>108</v>
      </c>
      <c r="E12" s="212" t="s">
        <v>109</v>
      </c>
      <c r="F12" s="215" t="s">
        <v>107</v>
      </c>
      <c r="G12" s="121">
        <v>41</v>
      </c>
      <c r="H12" s="84">
        <v>40</v>
      </c>
      <c r="I12" s="83">
        <v>39</v>
      </c>
      <c r="J12" s="84">
        <v>38</v>
      </c>
      <c r="K12" s="84">
        <v>37</v>
      </c>
      <c r="L12" s="84">
        <v>36</v>
      </c>
      <c r="M12" s="84">
        <v>35</v>
      </c>
      <c r="N12" s="3">
        <v>34</v>
      </c>
      <c r="O12" s="83">
        <v>33</v>
      </c>
      <c r="P12" s="84">
        <v>32</v>
      </c>
      <c r="Q12" s="3">
        <v>31</v>
      </c>
      <c r="R12" s="224">
        <v>30</v>
      </c>
      <c r="S12" s="225">
        <v>29</v>
      </c>
      <c r="T12" s="84">
        <v>28</v>
      </c>
      <c r="U12" s="83">
        <v>27</v>
      </c>
      <c r="V12" s="84">
        <v>26</v>
      </c>
      <c r="W12" s="84">
        <v>25</v>
      </c>
      <c r="X12" s="84">
        <v>24</v>
      </c>
      <c r="Y12" s="84">
        <v>23</v>
      </c>
      <c r="Z12" s="84">
        <v>22</v>
      </c>
      <c r="AA12" s="84">
        <v>21</v>
      </c>
      <c r="AB12" s="84">
        <v>20</v>
      </c>
      <c r="AC12" s="84">
        <v>19</v>
      </c>
      <c r="AD12" s="84">
        <v>18</v>
      </c>
      <c r="AE12" s="84">
        <v>17</v>
      </c>
      <c r="AF12" s="84">
        <v>16</v>
      </c>
      <c r="AG12" s="84">
        <v>15</v>
      </c>
      <c r="AH12" s="84">
        <v>14</v>
      </c>
      <c r="AI12" s="84">
        <v>13</v>
      </c>
      <c r="AJ12" s="84">
        <v>12</v>
      </c>
      <c r="AK12" s="84">
        <v>11</v>
      </c>
      <c r="AL12" s="84">
        <v>10</v>
      </c>
      <c r="AM12" s="83">
        <v>9</v>
      </c>
      <c r="AN12" s="83">
        <v>8</v>
      </c>
      <c r="AO12" s="84">
        <v>7</v>
      </c>
      <c r="AP12" s="85">
        <v>6</v>
      </c>
      <c r="AQ12" s="84">
        <v>5</v>
      </c>
      <c r="AR12" s="83">
        <v>4</v>
      </c>
      <c r="AS12" s="84">
        <v>3</v>
      </c>
      <c r="AT12" s="84">
        <v>2</v>
      </c>
      <c r="AU12" s="84">
        <v>1</v>
      </c>
      <c r="AV12" s="84">
        <v>0</v>
      </c>
    </row>
    <row r="13" spans="1:48" s="6" customFormat="1" ht="15.75" thickBot="1" x14ac:dyDescent="0.3">
      <c r="A13" s="216"/>
      <c r="B13" s="217"/>
      <c r="C13" s="218"/>
      <c r="D13" s="216"/>
      <c r="E13" s="216"/>
      <c r="F13" s="219"/>
      <c r="G13" s="95" t="s">
        <v>7</v>
      </c>
      <c r="H13" s="96"/>
      <c r="I13" s="96"/>
      <c r="J13" s="96"/>
      <c r="K13" s="96"/>
      <c r="L13" s="96"/>
      <c r="M13" s="96"/>
      <c r="N13" s="97"/>
      <c r="O13" s="95" t="s">
        <v>8</v>
      </c>
      <c r="P13" s="96"/>
      <c r="Q13" s="97"/>
      <c r="R13" s="226" t="s">
        <v>96</v>
      </c>
      <c r="S13" s="227" t="s">
        <v>97</v>
      </c>
      <c r="T13" s="227" t="s">
        <v>92</v>
      </c>
      <c r="U13" s="68" t="s">
        <v>91</v>
      </c>
      <c r="V13" s="69" t="s">
        <v>11</v>
      </c>
      <c r="W13" s="69" t="s">
        <v>80</v>
      </c>
      <c r="X13" s="69" t="s">
        <v>79</v>
      </c>
      <c r="Y13" s="69" t="s">
        <v>60</v>
      </c>
      <c r="Z13" s="69" t="s">
        <v>61</v>
      </c>
      <c r="AA13" s="69" t="s">
        <v>65</v>
      </c>
      <c r="AB13" s="69" t="s">
        <v>63</v>
      </c>
      <c r="AC13" s="69" t="s">
        <v>67</v>
      </c>
      <c r="AD13" s="69" t="s">
        <v>78</v>
      </c>
      <c r="AE13" s="69" t="s">
        <v>69</v>
      </c>
      <c r="AF13" s="69" t="s">
        <v>72</v>
      </c>
      <c r="AG13" s="69" t="s">
        <v>77</v>
      </c>
      <c r="AH13" s="69" t="s">
        <v>68</v>
      </c>
      <c r="AI13" s="69" t="s">
        <v>40</v>
      </c>
      <c r="AJ13" s="69" t="s">
        <v>76</v>
      </c>
      <c r="AK13" s="69" t="s">
        <v>75</v>
      </c>
      <c r="AL13" s="69" t="s">
        <v>74</v>
      </c>
      <c r="AM13" s="68" t="s">
        <v>66</v>
      </c>
      <c r="AN13" s="69" t="s">
        <v>70</v>
      </c>
      <c r="AO13" s="69" t="s">
        <v>71</v>
      </c>
      <c r="AP13" s="69" t="s">
        <v>64</v>
      </c>
      <c r="AQ13" s="69" t="s">
        <v>93</v>
      </c>
      <c r="AR13" s="69" t="s">
        <v>12</v>
      </c>
      <c r="AS13" s="69" t="s">
        <v>14</v>
      </c>
      <c r="AT13" s="69" t="s">
        <v>73</v>
      </c>
      <c r="AU13" s="69" t="s">
        <v>81</v>
      </c>
      <c r="AV13" s="69" t="s">
        <v>62</v>
      </c>
    </row>
    <row r="14" spans="1:48" ht="15.75" thickTop="1" x14ac:dyDescent="0.25">
      <c r="A14" s="2" t="s">
        <v>15</v>
      </c>
      <c r="B14" s="8" t="str">
        <f>BIN2HEX(G14&amp;H14&amp;I14&amp;J14&amp;K14&amp;L14&amp;M14&amp;N14,2)</f>
        <v>00</v>
      </c>
      <c r="C14" s="2" t="str">
        <f t="shared" ref="C14:C51" si="1">_xlfn.CONCAT(BIN2HEX(Q14&amp;R14&amp;S14&amp;T14),BIN2HEX(U14&amp;V14&amp;W14&amp;X14),BIN2HEX(Y14&amp;Z14&amp;AA14&amp;AB14),BIN2HEX(AC14&amp;AD14&amp;AE14&amp;AF14),BIN2HEX(AG14&amp;AH14&amp;AI14&amp;AJ14),BIN2HEX(AK14&amp;AL14&amp;AM14&amp;AN14),BIN2HEX(AO14&amp;AP14&amp;AQ14&amp;AR14),BIN2HEX(AS14&amp;AT14&amp;AU14&amp;AV14))</f>
        <v>00000000</v>
      </c>
      <c r="D14" s="8" t="str">
        <f>BIN2HEX(G14&amp;H14&amp;I14&amp;J14&amp;K14&amp;L14&amp;M14&amp;N14,2)</f>
        <v>00</v>
      </c>
      <c r="E14" s="8" t="str">
        <f t="shared" ref="E14:E51" si="2">BIN2HEX(O14&amp;P14&amp;Q14)</f>
        <v>4</v>
      </c>
      <c r="F14" s="7" t="str">
        <f>BIN2HEX(Table53[[#This Row],[Column10]]&amp;Table53[[#This Row],[Column11]]&amp;Table53[[#This Row],[Column12]]&amp;Table53[[#This Row],[Column13]])</f>
        <v>0</v>
      </c>
      <c r="G14" s="43">
        <v>0</v>
      </c>
      <c r="H14" s="43">
        <v>0</v>
      </c>
      <c r="I14" s="186">
        <v>0</v>
      </c>
      <c r="J14" s="187">
        <v>0</v>
      </c>
      <c r="K14" s="186">
        <v>0</v>
      </c>
      <c r="L14" s="188">
        <v>0</v>
      </c>
      <c r="M14" s="188">
        <v>0</v>
      </c>
      <c r="N14" s="189">
        <v>0</v>
      </c>
      <c r="O14" s="190">
        <v>1</v>
      </c>
      <c r="P14" s="188">
        <v>0</v>
      </c>
      <c r="Q14" s="200">
        <v>0</v>
      </c>
      <c r="R14" s="142">
        <v>0</v>
      </c>
      <c r="S14" s="202">
        <v>0</v>
      </c>
      <c r="T14" s="202">
        <v>0</v>
      </c>
      <c r="U14" s="201">
        <v>0</v>
      </c>
      <c r="V14" s="202">
        <v>0</v>
      </c>
      <c r="W14" s="202">
        <v>0</v>
      </c>
      <c r="X14" s="202">
        <v>0</v>
      </c>
      <c r="Y14" s="202">
        <v>0</v>
      </c>
      <c r="Z14" s="202">
        <v>0</v>
      </c>
      <c r="AA14" s="202">
        <v>0</v>
      </c>
      <c r="AB14" s="202">
        <v>0</v>
      </c>
      <c r="AC14" s="202">
        <v>0</v>
      </c>
      <c r="AD14" s="202">
        <v>0</v>
      </c>
      <c r="AE14" s="202">
        <v>0</v>
      </c>
      <c r="AF14" s="202">
        <v>0</v>
      </c>
      <c r="AG14" s="202">
        <v>0</v>
      </c>
      <c r="AH14" s="202">
        <v>0</v>
      </c>
      <c r="AI14" s="202">
        <v>0</v>
      </c>
      <c r="AJ14" s="202">
        <v>0</v>
      </c>
      <c r="AK14" s="202">
        <v>0</v>
      </c>
      <c r="AL14" s="202">
        <v>0</v>
      </c>
      <c r="AM14" s="202">
        <v>0</v>
      </c>
      <c r="AN14" s="137">
        <v>0</v>
      </c>
      <c r="AO14" s="137">
        <v>0</v>
      </c>
      <c r="AP14" s="137">
        <v>0</v>
      </c>
      <c r="AQ14" s="137">
        <v>0</v>
      </c>
      <c r="AR14" s="202">
        <v>0</v>
      </c>
      <c r="AS14" s="202">
        <v>0</v>
      </c>
      <c r="AT14" s="202">
        <v>0</v>
      </c>
      <c r="AU14" s="202">
        <v>0</v>
      </c>
      <c r="AV14" s="202">
        <v>0</v>
      </c>
    </row>
    <row r="15" spans="1:48" x14ac:dyDescent="0.25">
      <c r="A15" s="63" t="str">
        <f t="shared" ref="A15:A49" si="3">DEC2HEX(HEX2DEC(LEFT(A14,LEN(A14)-1))+1)&amp;"h"</f>
        <v>1h</v>
      </c>
      <c r="B15" s="8" t="str">
        <f>BIN2HEX(G15&amp;H15&amp;I15&amp;J15&amp;K15&amp;L15&amp;M15&amp;N15,2)</f>
        <v>00</v>
      </c>
      <c r="C15" s="2" t="str">
        <f t="shared" si="1"/>
        <v>80000000</v>
      </c>
      <c r="D15" s="8" t="str">
        <f t="shared" ref="D15:D51" si="4">BIN2HEX(G15&amp;H15&amp;I15&amp;J15&amp;K15&amp;L15&amp;M15&amp;N15,2)</f>
        <v>00</v>
      </c>
      <c r="E15" s="8" t="str">
        <f t="shared" si="2"/>
        <v>7</v>
      </c>
      <c r="F15" s="4" t="str">
        <f>BIN2HEX(Table53[[#This Row],[Column10]]&amp;Table53[[#This Row],[Column11]]&amp;Table53[[#This Row],[Column12]]&amp;Table53[[#This Row],[Column13]])</f>
        <v>0</v>
      </c>
      <c r="G15" s="43">
        <v>0</v>
      </c>
      <c r="H15" s="43">
        <v>0</v>
      </c>
      <c r="I15" s="186">
        <v>0</v>
      </c>
      <c r="J15" s="187">
        <v>0</v>
      </c>
      <c r="K15" s="186">
        <v>0</v>
      </c>
      <c r="L15" s="188">
        <v>0</v>
      </c>
      <c r="M15" s="188">
        <v>0</v>
      </c>
      <c r="N15" s="189">
        <v>0</v>
      </c>
      <c r="O15" s="190">
        <v>1</v>
      </c>
      <c r="P15" s="188">
        <v>1</v>
      </c>
      <c r="Q15" s="203">
        <v>1</v>
      </c>
      <c r="R15" s="142">
        <v>0</v>
      </c>
      <c r="S15" s="205">
        <v>0</v>
      </c>
      <c r="T15" s="205">
        <v>0</v>
      </c>
      <c r="U15" s="204">
        <v>0</v>
      </c>
      <c r="V15" s="205">
        <v>0</v>
      </c>
      <c r="W15" s="205">
        <v>0</v>
      </c>
      <c r="X15" s="205">
        <v>0</v>
      </c>
      <c r="Y15" s="205">
        <v>0</v>
      </c>
      <c r="Z15" s="205">
        <v>0</v>
      </c>
      <c r="AA15" s="205">
        <v>0</v>
      </c>
      <c r="AB15" s="205">
        <v>0</v>
      </c>
      <c r="AC15" s="205">
        <v>0</v>
      </c>
      <c r="AD15" s="205">
        <v>0</v>
      </c>
      <c r="AE15" s="205">
        <v>0</v>
      </c>
      <c r="AF15" s="205">
        <v>0</v>
      </c>
      <c r="AG15" s="205">
        <v>0</v>
      </c>
      <c r="AH15" s="205">
        <v>0</v>
      </c>
      <c r="AI15" s="205">
        <v>0</v>
      </c>
      <c r="AJ15" s="205">
        <v>0</v>
      </c>
      <c r="AK15" s="205">
        <v>0</v>
      </c>
      <c r="AL15" s="205">
        <v>0</v>
      </c>
      <c r="AM15" s="205">
        <v>0</v>
      </c>
      <c r="AN15" s="135">
        <v>0</v>
      </c>
      <c r="AO15" s="135">
        <v>0</v>
      </c>
      <c r="AP15" s="135">
        <v>0</v>
      </c>
      <c r="AQ15" s="135">
        <v>0</v>
      </c>
      <c r="AR15" s="205">
        <v>0</v>
      </c>
      <c r="AS15" s="202">
        <v>0</v>
      </c>
      <c r="AT15" s="202">
        <v>0</v>
      </c>
      <c r="AU15" s="202">
        <v>0</v>
      </c>
      <c r="AV15" s="202">
        <v>0</v>
      </c>
    </row>
    <row r="16" spans="1:48" x14ac:dyDescent="0.25">
      <c r="A16" s="63" t="str">
        <f t="shared" si="3"/>
        <v>2h</v>
      </c>
      <c r="B16" s="8" t="str">
        <f>BIN2HEX(G16&amp;H16&amp;I16&amp;J16&amp;K16&amp;L16&amp;M16&amp;N16,2)</f>
        <v>25</v>
      </c>
      <c r="C16" s="2" t="str">
        <f t="shared" si="1"/>
        <v>80000001</v>
      </c>
      <c r="D16" s="8" t="str">
        <f t="shared" si="4"/>
        <v>25</v>
      </c>
      <c r="E16" s="8" t="str">
        <f t="shared" si="2"/>
        <v>1</v>
      </c>
      <c r="F16" s="4" t="str">
        <f>BIN2HEX(Table53[[#This Row],[Column10]]&amp;Table53[[#This Row],[Column11]]&amp;Table53[[#This Row],[Column12]]&amp;Table53[[#This Row],[Column13]])</f>
        <v>0</v>
      </c>
      <c r="G16" s="43">
        <v>0</v>
      </c>
      <c r="H16" s="43">
        <v>0</v>
      </c>
      <c r="I16" s="186">
        <v>1</v>
      </c>
      <c r="J16" s="187">
        <v>0</v>
      </c>
      <c r="K16" s="186">
        <v>0</v>
      </c>
      <c r="L16" s="188">
        <v>1</v>
      </c>
      <c r="M16" s="188">
        <v>0</v>
      </c>
      <c r="N16" s="189">
        <v>1</v>
      </c>
      <c r="O16" s="190">
        <v>0</v>
      </c>
      <c r="P16" s="188">
        <v>0</v>
      </c>
      <c r="Q16" s="203">
        <v>1</v>
      </c>
      <c r="R16" s="142">
        <v>0</v>
      </c>
      <c r="S16" s="205">
        <v>0</v>
      </c>
      <c r="T16" s="205">
        <v>0</v>
      </c>
      <c r="U16" s="204">
        <v>0</v>
      </c>
      <c r="V16" s="205">
        <v>0</v>
      </c>
      <c r="W16" s="205">
        <v>0</v>
      </c>
      <c r="X16" s="205">
        <v>0</v>
      </c>
      <c r="Y16" s="205">
        <v>0</v>
      </c>
      <c r="Z16" s="205">
        <v>0</v>
      </c>
      <c r="AA16" s="205">
        <v>0</v>
      </c>
      <c r="AB16" s="205">
        <v>0</v>
      </c>
      <c r="AC16" s="205">
        <v>0</v>
      </c>
      <c r="AD16" s="205">
        <v>0</v>
      </c>
      <c r="AE16" s="205">
        <v>0</v>
      </c>
      <c r="AF16" s="205">
        <v>0</v>
      </c>
      <c r="AG16" s="205">
        <v>0</v>
      </c>
      <c r="AH16" s="205">
        <v>0</v>
      </c>
      <c r="AI16" s="205">
        <v>0</v>
      </c>
      <c r="AJ16" s="205">
        <v>0</v>
      </c>
      <c r="AK16" s="205">
        <v>0</v>
      </c>
      <c r="AL16" s="205">
        <v>0</v>
      </c>
      <c r="AM16" s="205">
        <v>0</v>
      </c>
      <c r="AN16" s="135">
        <v>0</v>
      </c>
      <c r="AO16" s="135">
        <v>0</v>
      </c>
      <c r="AP16" s="135">
        <v>0</v>
      </c>
      <c r="AQ16" s="135">
        <v>0</v>
      </c>
      <c r="AR16" s="205">
        <v>0</v>
      </c>
      <c r="AS16" s="202">
        <v>0</v>
      </c>
      <c r="AT16" s="202">
        <v>0</v>
      </c>
      <c r="AU16" s="202">
        <v>0</v>
      </c>
      <c r="AV16" s="202">
        <v>1</v>
      </c>
    </row>
    <row r="17" spans="1:48" x14ac:dyDescent="0.25">
      <c r="A17" s="63" t="str">
        <f t="shared" si="3"/>
        <v>3h</v>
      </c>
      <c r="B17" s="8" t="str">
        <f>BIN2HEX(G17&amp;H17&amp;I17&amp;J17&amp;K17&amp;L17&amp;M17&amp;N17,2)</f>
        <v>00</v>
      </c>
      <c r="C17" s="2" t="str">
        <f t="shared" si="1"/>
        <v>00000002</v>
      </c>
      <c r="D17" s="8" t="str">
        <f t="shared" si="4"/>
        <v>00</v>
      </c>
      <c r="E17" s="8" t="str">
        <f t="shared" si="2"/>
        <v>0</v>
      </c>
      <c r="F17" s="4" t="str">
        <f>BIN2HEX(Table53[[#This Row],[Column10]]&amp;Table53[[#This Row],[Column11]]&amp;Table53[[#This Row],[Column12]]&amp;Table53[[#This Row],[Column13]])</f>
        <v>0</v>
      </c>
      <c r="G17" s="43">
        <v>0</v>
      </c>
      <c r="H17" s="43">
        <v>0</v>
      </c>
      <c r="I17" s="186">
        <v>0</v>
      </c>
      <c r="J17" s="187">
        <v>0</v>
      </c>
      <c r="K17" s="186">
        <v>0</v>
      </c>
      <c r="L17" s="188">
        <v>0</v>
      </c>
      <c r="M17" s="188">
        <v>0</v>
      </c>
      <c r="N17" s="189">
        <v>0</v>
      </c>
      <c r="O17" s="190">
        <v>0</v>
      </c>
      <c r="P17" s="188">
        <v>0</v>
      </c>
      <c r="Q17" s="203">
        <v>0</v>
      </c>
      <c r="R17" s="142">
        <v>0</v>
      </c>
      <c r="S17" s="205">
        <v>0</v>
      </c>
      <c r="T17" s="205">
        <v>0</v>
      </c>
      <c r="U17" s="204">
        <v>0</v>
      </c>
      <c r="V17" s="205">
        <v>0</v>
      </c>
      <c r="W17" s="205">
        <v>0</v>
      </c>
      <c r="X17" s="205">
        <v>0</v>
      </c>
      <c r="Y17" s="205">
        <v>0</v>
      </c>
      <c r="Z17" s="205">
        <v>0</v>
      </c>
      <c r="AA17" s="205">
        <v>0</v>
      </c>
      <c r="AB17" s="205">
        <v>0</v>
      </c>
      <c r="AC17" s="205">
        <v>0</v>
      </c>
      <c r="AD17" s="205">
        <v>0</v>
      </c>
      <c r="AE17" s="205">
        <v>0</v>
      </c>
      <c r="AF17" s="205">
        <v>0</v>
      </c>
      <c r="AG17" s="205">
        <v>0</v>
      </c>
      <c r="AH17" s="205">
        <v>0</v>
      </c>
      <c r="AI17" s="205">
        <v>0</v>
      </c>
      <c r="AJ17" s="205">
        <v>0</v>
      </c>
      <c r="AK17" s="205">
        <v>0</v>
      </c>
      <c r="AL17" s="205">
        <v>0</v>
      </c>
      <c r="AM17" s="205">
        <v>0</v>
      </c>
      <c r="AN17" s="135">
        <v>0</v>
      </c>
      <c r="AO17" s="135">
        <v>0</v>
      </c>
      <c r="AP17" s="135">
        <v>0</v>
      </c>
      <c r="AQ17" s="135">
        <v>0</v>
      </c>
      <c r="AR17" s="205">
        <v>0</v>
      </c>
      <c r="AS17" s="202">
        <v>0</v>
      </c>
      <c r="AT17" s="202">
        <v>0</v>
      </c>
      <c r="AU17" s="202">
        <v>1</v>
      </c>
      <c r="AV17" s="202">
        <v>0</v>
      </c>
    </row>
    <row r="18" spans="1:48" x14ac:dyDescent="0.25">
      <c r="A18" s="63" t="str">
        <f t="shared" si="3"/>
        <v>4h</v>
      </c>
      <c r="B18" s="8" t="str">
        <f>BIN2HEX(G18&amp;H18&amp;I18&amp;J18&amp;K18&amp;L18&amp;M18&amp;N18,2)</f>
        <v>00</v>
      </c>
      <c r="C18" s="2" t="str">
        <f t="shared" si="1"/>
        <v>0000000C</v>
      </c>
      <c r="D18" s="8" t="str">
        <f t="shared" si="4"/>
        <v>00</v>
      </c>
      <c r="E18" s="8" t="str">
        <f t="shared" si="2"/>
        <v>0</v>
      </c>
      <c r="F18" s="4" t="str">
        <f>BIN2HEX(Table53[[#This Row],[Column10]]&amp;Table53[[#This Row],[Column11]]&amp;Table53[[#This Row],[Column12]]&amp;Table53[[#This Row],[Column13]])</f>
        <v>0</v>
      </c>
      <c r="G18" s="43">
        <v>0</v>
      </c>
      <c r="H18" s="43">
        <v>0</v>
      </c>
      <c r="I18" s="186">
        <v>0</v>
      </c>
      <c r="J18" s="187">
        <v>0</v>
      </c>
      <c r="K18" s="186">
        <v>0</v>
      </c>
      <c r="L18" s="188">
        <v>0</v>
      </c>
      <c r="M18" s="188">
        <v>0</v>
      </c>
      <c r="N18" s="189">
        <v>0</v>
      </c>
      <c r="O18" s="190">
        <v>0</v>
      </c>
      <c r="P18" s="188">
        <v>0</v>
      </c>
      <c r="Q18" s="203">
        <v>0</v>
      </c>
      <c r="R18" s="142">
        <v>0</v>
      </c>
      <c r="S18" s="205">
        <v>0</v>
      </c>
      <c r="T18" s="205">
        <v>0</v>
      </c>
      <c r="U18" s="204">
        <v>0</v>
      </c>
      <c r="V18" s="205">
        <v>0</v>
      </c>
      <c r="W18" s="205">
        <v>0</v>
      </c>
      <c r="X18" s="205">
        <v>0</v>
      </c>
      <c r="Y18" s="205">
        <v>0</v>
      </c>
      <c r="Z18" s="205">
        <v>0</v>
      </c>
      <c r="AA18" s="205">
        <v>0</v>
      </c>
      <c r="AB18" s="205">
        <v>0</v>
      </c>
      <c r="AC18" s="205">
        <v>0</v>
      </c>
      <c r="AD18" s="205">
        <v>0</v>
      </c>
      <c r="AE18" s="205">
        <v>0</v>
      </c>
      <c r="AF18" s="205">
        <v>0</v>
      </c>
      <c r="AG18" s="205">
        <v>0</v>
      </c>
      <c r="AH18" s="205">
        <v>0</v>
      </c>
      <c r="AI18" s="205">
        <v>0</v>
      </c>
      <c r="AJ18" s="205">
        <v>0</v>
      </c>
      <c r="AK18" s="205">
        <v>0</v>
      </c>
      <c r="AL18" s="205">
        <v>0</v>
      </c>
      <c r="AM18" s="205">
        <v>0</v>
      </c>
      <c r="AN18" s="135">
        <v>0</v>
      </c>
      <c r="AO18" s="135">
        <v>0</v>
      </c>
      <c r="AP18" s="135">
        <v>0</v>
      </c>
      <c r="AQ18" s="135">
        <v>0</v>
      </c>
      <c r="AR18" s="205">
        <v>0</v>
      </c>
      <c r="AS18" s="202">
        <v>1</v>
      </c>
      <c r="AT18" s="202">
        <v>1</v>
      </c>
      <c r="AU18" s="202">
        <v>0</v>
      </c>
      <c r="AV18" s="202">
        <v>0</v>
      </c>
    </row>
    <row r="19" spans="1:48" x14ac:dyDescent="0.25">
      <c r="A19" s="63" t="str">
        <f t="shared" si="3"/>
        <v>5h</v>
      </c>
      <c r="B19" s="8" t="str">
        <f>BIN2HEX(G19&amp;H19&amp;I19&amp;J19&amp;K19&amp;L19&amp;M19&amp;N19,2)</f>
        <v>05</v>
      </c>
      <c r="C19" s="2" t="str">
        <f t="shared" si="1"/>
        <v>04000010</v>
      </c>
      <c r="D19" s="8" t="str">
        <f t="shared" si="4"/>
        <v>05</v>
      </c>
      <c r="E19" s="8" t="str">
        <f t="shared" si="2"/>
        <v>2</v>
      </c>
      <c r="F19" s="4" t="str">
        <f>BIN2HEX(Table53[[#This Row],[Column10]]&amp;Table53[[#This Row],[Column11]]&amp;Table53[[#This Row],[Column12]]&amp;Table53[[#This Row],[Column13]])</f>
        <v>0</v>
      </c>
      <c r="G19" s="43">
        <v>0</v>
      </c>
      <c r="H19" s="43">
        <v>0</v>
      </c>
      <c r="I19" s="186">
        <v>0</v>
      </c>
      <c r="J19" s="187">
        <v>0</v>
      </c>
      <c r="K19" s="186">
        <v>0</v>
      </c>
      <c r="L19" s="188">
        <v>1</v>
      </c>
      <c r="M19" s="188">
        <v>0</v>
      </c>
      <c r="N19" s="189">
        <v>1</v>
      </c>
      <c r="O19" s="190">
        <v>0</v>
      </c>
      <c r="P19" s="188">
        <v>1</v>
      </c>
      <c r="Q19" s="203">
        <v>0</v>
      </c>
      <c r="R19" s="142">
        <v>0</v>
      </c>
      <c r="S19" s="205">
        <v>0</v>
      </c>
      <c r="T19" s="205">
        <v>0</v>
      </c>
      <c r="U19" s="204">
        <v>0</v>
      </c>
      <c r="V19" s="205">
        <v>1</v>
      </c>
      <c r="W19" s="205">
        <v>0</v>
      </c>
      <c r="X19" s="205">
        <v>0</v>
      </c>
      <c r="Y19" s="205">
        <v>0</v>
      </c>
      <c r="Z19" s="205">
        <v>0</v>
      </c>
      <c r="AA19" s="205">
        <v>0</v>
      </c>
      <c r="AB19" s="205">
        <v>0</v>
      </c>
      <c r="AC19" s="205">
        <v>0</v>
      </c>
      <c r="AD19" s="205">
        <v>0</v>
      </c>
      <c r="AE19" s="205">
        <v>0</v>
      </c>
      <c r="AF19" s="205">
        <v>0</v>
      </c>
      <c r="AG19" s="205">
        <v>0</v>
      </c>
      <c r="AH19" s="205">
        <v>0</v>
      </c>
      <c r="AI19" s="205">
        <v>0</v>
      </c>
      <c r="AJ19" s="205">
        <v>0</v>
      </c>
      <c r="AK19" s="205">
        <v>0</v>
      </c>
      <c r="AL19" s="205">
        <v>0</v>
      </c>
      <c r="AM19" s="205">
        <v>0</v>
      </c>
      <c r="AN19" s="135">
        <v>0</v>
      </c>
      <c r="AO19" s="135">
        <v>0</v>
      </c>
      <c r="AP19" s="135">
        <v>0</v>
      </c>
      <c r="AQ19" s="135">
        <v>0</v>
      </c>
      <c r="AR19" s="205">
        <v>1</v>
      </c>
      <c r="AS19" s="202">
        <v>0</v>
      </c>
      <c r="AT19" s="202">
        <v>0</v>
      </c>
      <c r="AU19" s="202">
        <v>0</v>
      </c>
      <c r="AV19" s="202">
        <v>0</v>
      </c>
    </row>
    <row r="20" spans="1:48" x14ac:dyDescent="0.25">
      <c r="A20" s="63" t="str">
        <f t="shared" si="3"/>
        <v>6h</v>
      </c>
      <c r="B20" s="8" t="str">
        <f>BIN2HEX(G20&amp;H20&amp;I20&amp;J20&amp;K20&amp;L20&amp;M20&amp;N20,2)</f>
        <v>25</v>
      </c>
      <c r="C20" s="2" t="str">
        <f t="shared" si="1"/>
        <v>80000060</v>
      </c>
      <c r="D20" s="8" t="str">
        <f t="shared" si="4"/>
        <v>25</v>
      </c>
      <c r="E20" s="8" t="str">
        <f t="shared" si="2"/>
        <v>1</v>
      </c>
      <c r="F20" s="4" t="str">
        <f>BIN2HEX(Table53[[#This Row],[Column10]]&amp;Table53[[#This Row],[Column11]]&amp;Table53[[#This Row],[Column12]]&amp;Table53[[#This Row],[Column13]])</f>
        <v>0</v>
      </c>
      <c r="G20" s="43">
        <v>0</v>
      </c>
      <c r="H20" s="43">
        <v>0</v>
      </c>
      <c r="I20" s="186">
        <v>1</v>
      </c>
      <c r="J20" s="187">
        <v>0</v>
      </c>
      <c r="K20" s="186">
        <v>0</v>
      </c>
      <c r="L20" s="188">
        <v>1</v>
      </c>
      <c r="M20" s="188">
        <v>0</v>
      </c>
      <c r="N20" s="189">
        <v>1</v>
      </c>
      <c r="O20" s="190">
        <v>0</v>
      </c>
      <c r="P20" s="188">
        <v>0</v>
      </c>
      <c r="Q20" s="203">
        <v>1</v>
      </c>
      <c r="R20" s="142">
        <v>0</v>
      </c>
      <c r="S20" s="205">
        <v>0</v>
      </c>
      <c r="T20" s="205">
        <v>0</v>
      </c>
      <c r="U20" s="204">
        <v>0</v>
      </c>
      <c r="V20" s="205">
        <v>0</v>
      </c>
      <c r="W20" s="205">
        <v>0</v>
      </c>
      <c r="X20" s="205">
        <v>0</v>
      </c>
      <c r="Y20" s="205">
        <v>0</v>
      </c>
      <c r="Z20" s="205">
        <v>0</v>
      </c>
      <c r="AA20" s="205">
        <v>0</v>
      </c>
      <c r="AB20" s="205">
        <v>0</v>
      </c>
      <c r="AC20" s="205">
        <v>0</v>
      </c>
      <c r="AD20" s="205">
        <v>0</v>
      </c>
      <c r="AE20" s="205">
        <v>0</v>
      </c>
      <c r="AF20" s="205">
        <v>0</v>
      </c>
      <c r="AG20" s="205">
        <v>0</v>
      </c>
      <c r="AH20" s="205">
        <v>0</v>
      </c>
      <c r="AI20" s="205">
        <v>0</v>
      </c>
      <c r="AJ20" s="205">
        <v>0</v>
      </c>
      <c r="AK20" s="205">
        <v>0</v>
      </c>
      <c r="AL20" s="205">
        <v>0</v>
      </c>
      <c r="AM20" s="205">
        <v>0</v>
      </c>
      <c r="AN20" s="135">
        <v>0</v>
      </c>
      <c r="AO20" s="135">
        <v>0</v>
      </c>
      <c r="AP20" s="135">
        <v>1</v>
      </c>
      <c r="AQ20" s="135">
        <v>1</v>
      </c>
      <c r="AR20" s="205">
        <v>0</v>
      </c>
      <c r="AS20" s="202">
        <v>0</v>
      </c>
      <c r="AT20" s="202">
        <v>0</v>
      </c>
      <c r="AU20" s="202">
        <v>0</v>
      </c>
      <c r="AV20" s="202">
        <v>0</v>
      </c>
    </row>
    <row r="21" spans="1:48" x14ac:dyDescent="0.25">
      <c r="A21" s="63" t="str">
        <f t="shared" si="3"/>
        <v>7h</v>
      </c>
      <c r="B21" s="8" t="str">
        <f>BIN2HEX(G21&amp;H21&amp;I21&amp;J21&amp;K21&amp;L21&amp;M21&amp;N21,2)</f>
        <v>00</v>
      </c>
      <c r="C21" s="2" t="str">
        <f t="shared" si="1"/>
        <v>00000002</v>
      </c>
      <c r="D21" s="8" t="str">
        <f t="shared" si="4"/>
        <v>00</v>
      </c>
      <c r="E21" s="8" t="str">
        <f t="shared" si="2"/>
        <v>0</v>
      </c>
      <c r="F21" s="4" t="str">
        <f>BIN2HEX(Table53[[#This Row],[Column10]]&amp;Table53[[#This Row],[Column11]]&amp;Table53[[#This Row],[Column12]]&amp;Table53[[#This Row],[Column13]])</f>
        <v>0</v>
      </c>
      <c r="G21" s="43">
        <v>0</v>
      </c>
      <c r="H21" s="43">
        <v>0</v>
      </c>
      <c r="I21" s="186">
        <v>0</v>
      </c>
      <c r="J21" s="187">
        <v>0</v>
      </c>
      <c r="K21" s="186">
        <v>0</v>
      </c>
      <c r="L21" s="188">
        <v>0</v>
      </c>
      <c r="M21" s="188">
        <v>0</v>
      </c>
      <c r="N21" s="189">
        <v>0</v>
      </c>
      <c r="O21" s="190">
        <v>0</v>
      </c>
      <c r="P21" s="188">
        <v>0</v>
      </c>
      <c r="Q21" s="203">
        <v>0</v>
      </c>
      <c r="R21" s="142">
        <v>0</v>
      </c>
      <c r="S21" s="205">
        <v>0</v>
      </c>
      <c r="T21" s="205">
        <v>0</v>
      </c>
      <c r="U21" s="204">
        <v>0</v>
      </c>
      <c r="V21" s="205">
        <v>0</v>
      </c>
      <c r="W21" s="205">
        <v>0</v>
      </c>
      <c r="X21" s="205">
        <v>0</v>
      </c>
      <c r="Y21" s="205">
        <v>0</v>
      </c>
      <c r="Z21" s="205">
        <v>0</v>
      </c>
      <c r="AA21" s="205">
        <v>0</v>
      </c>
      <c r="AB21" s="205">
        <v>0</v>
      </c>
      <c r="AC21" s="205">
        <v>0</v>
      </c>
      <c r="AD21" s="205">
        <v>0</v>
      </c>
      <c r="AE21" s="205">
        <v>0</v>
      </c>
      <c r="AF21" s="205">
        <v>0</v>
      </c>
      <c r="AG21" s="205">
        <v>0</v>
      </c>
      <c r="AH21" s="205">
        <v>0</v>
      </c>
      <c r="AI21" s="205">
        <v>0</v>
      </c>
      <c r="AJ21" s="205">
        <v>0</v>
      </c>
      <c r="AK21" s="205">
        <v>0</v>
      </c>
      <c r="AL21" s="205">
        <v>0</v>
      </c>
      <c r="AM21" s="205">
        <v>0</v>
      </c>
      <c r="AN21" s="135">
        <v>0</v>
      </c>
      <c r="AO21" s="135">
        <v>0</v>
      </c>
      <c r="AP21" s="135">
        <v>0</v>
      </c>
      <c r="AQ21" s="135">
        <v>0</v>
      </c>
      <c r="AR21" s="205">
        <v>0</v>
      </c>
      <c r="AS21" s="202">
        <v>0</v>
      </c>
      <c r="AT21" s="202">
        <v>0</v>
      </c>
      <c r="AU21" s="202">
        <v>1</v>
      </c>
      <c r="AV21" s="202">
        <v>0</v>
      </c>
    </row>
    <row r="22" spans="1:48" x14ac:dyDescent="0.25">
      <c r="A22" s="63" t="str">
        <f t="shared" si="3"/>
        <v>8h</v>
      </c>
      <c r="B22" s="8" t="str">
        <f>BIN2HEX(G22&amp;H22&amp;I22&amp;J22&amp;K22&amp;L22&amp;M22&amp;N22,2)</f>
        <v>00</v>
      </c>
      <c r="C22" s="2" t="str">
        <f t="shared" si="1"/>
        <v>0000000E</v>
      </c>
      <c r="D22" s="8" t="str">
        <f t="shared" si="4"/>
        <v>00</v>
      </c>
      <c r="E22" s="8" t="str">
        <f t="shared" si="2"/>
        <v>0</v>
      </c>
      <c r="F22" s="4" t="str">
        <f>BIN2HEX(Table53[[#This Row],[Column10]]&amp;Table53[[#This Row],[Column11]]&amp;Table53[[#This Row],[Column12]]&amp;Table53[[#This Row],[Column13]])</f>
        <v>0</v>
      </c>
      <c r="G22" s="43">
        <v>0</v>
      </c>
      <c r="H22" s="43">
        <v>0</v>
      </c>
      <c r="I22" s="186">
        <v>0</v>
      </c>
      <c r="J22" s="187">
        <v>0</v>
      </c>
      <c r="K22" s="186">
        <v>0</v>
      </c>
      <c r="L22" s="188">
        <v>0</v>
      </c>
      <c r="M22" s="188">
        <v>0</v>
      </c>
      <c r="N22" s="189">
        <v>0</v>
      </c>
      <c r="O22" s="190">
        <v>0</v>
      </c>
      <c r="P22" s="188">
        <v>0</v>
      </c>
      <c r="Q22" s="203">
        <v>0</v>
      </c>
      <c r="R22" s="142">
        <v>0</v>
      </c>
      <c r="S22" s="205">
        <v>0</v>
      </c>
      <c r="T22" s="205">
        <v>0</v>
      </c>
      <c r="U22" s="204">
        <v>0</v>
      </c>
      <c r="V22" s="205">
        <v>0</v>
      </c>
      <c r="W22" s="205">
        <v>0</v>
      </c>
      <c r="X22" s="205">
        <v>0</v>
      </c>
      <c r="Y22" s="205">
        <v>0</v>
      </c>
      <c r="Z22" s="205">
        <v>0</v>
      </c>
      <c r="AA22" s="205">
        <v>0</v>
      </c>
      <c r="AB22" s="205">
        <v>0</v>
      </c>
      <c r="AC22" s="205">
        <v>0</v>
      </c>
      <c r="AD22" s="205">
        <v>0</v>
      </c>
      <c r="AE22" s="205">
        <v>0</v>
      </c>
      <c r="AF22" s="205">
        <v>0</v>
      </c>
      <c r="AG22" s="205">
        <v>0</v>
      </c>
      <c r="AH22" s="205">
        <v>0</v>
      </c>
      <c r="AI22" s="205">
        <v>0</v>
      </c>
      <c r="AJ22" s="205">
        <v>0</v>
      </c>
      <c r="AK22" s="205">
        <v>0</v>
      </c>
      <c r="AL22" s="205">
        <v>0</v>
      </c>
      <c r="AM22" s="205">
        <v>0</v>
      </c>
      <c r="AN22" s="135">
        <v>0</v>
      </c>
      <c r="AO22" s="135">
        <v>0</v>
      </c>
      <c r="AP22" s="135">
        <v>0</v>
      </c>
      <c r="AQ22" s="135">
        <v>0</v>
      </c>
      <c r="AR22" s="205">
        <v>0</v>
      </c>
      <c r="AS22" s="202">
        <v>1</v>
      </c>
      <c r="AT22" s="202">
        <v>1</v>
      </c>
      <c r="AU22" s="202">
        <v>1</v>
      </c>
      <c r="AV22" s="202">
        <v>0</v>
      </c>
    </row>
    <row r="23" spans="1:48" x14ac:dyDescent="0.25">
      <c r="A23" s="63" t="str">
        <f t="shared" si="3"/>
        <v>9h</v>
      </c>
      <c r="B23" s="8" t="str">
        <f>BIN2HEX(G23&amp;H23&amp;I23&amp;J23&amp;K23&amp;L23&amp;M23&amp;N23,2)</f>
        <v>09</v>
      </c>
      <c r="C23" s="2" t="str">
        <f t="shared" si="1"/>
        <v>04000010</v>
      </c>
      <c r="D23" s="8" t="str">
        <f t="shared" si="4"/>
        <v>09</v>
      </c>
      <c r="E23" s="8" t="str">
        <f t="shared" si="2"/>
        <v>2</v>
      </c>
      <c r="F23" s="4" t="str">
        <f>BIN2HEX(Table53[[#This Row],[Column10]]&amp;Table53[[#This Row],[Column11]]&amp;Table53[[#This Row],[Column12]]&amp;Table53[[#This Row],[Column13]])</f>
        <v>0</v>
      </c>
      <c r="G23" s="43">
        <v>0</v>
      </c>
      <c r="H23" s="43">
        <v>0</v>
      </c>
      <c r="I23" s="186">
        <v>0</v>
      </c>
      <c r="J23" s="187">
        <v>0</v>
      </c>
      <c r="K23" s="186">
        <v>1</v>
      </c>
      <c r="L23" s="188">
        <v>0</v>
      </c>
      <c r="M23" s="188">
        <v>0</v>
      </c>
      <c r="N23" s="189">
        <v>1</v>
      </c>
      <c r="O23" s="190">
        <v>0</v>
      </c>
      <c r="P23" s="188">
        <v>1</v>
      </c>
      <c r="Q23" s="203">
        <v>0</v>
      </c>
      <c r="R23" s="142">
        <v>0</v>
      </c>
      <c r="S23" s="205">
        <v>0</v>
      </c>
      <c r="T23" s="205">
        <v>0</v>
      </c>
      <c r="U23" s="204">
        <v>0</v>
      </c>
      <c r="V23" s="205">
        <v>1</v>
      </c>
      <c r="W23" s="205">
        <v>0</v>
      </c>
      <c r="X23" s="205">
        <v>0</v>
      </c>
      <c r="Y23" s="205">
        <v>0</v>
      </c>
      <c r="Z23" s="205">
        <v>0</v>
      </c>
      <c r="AA23" s="205">
        <v>0</v>
      </c>
      <c r="AB23" s="205">
        <v>0</v>
      </c>
      <c r="AC23" s="205">
        <v>0</v>
      </c>
      <c r="AD23" s="205">
        <v>0</v>
      </c>
      <c r="AE23" s="205">
        <v>0</v>
      </c>
      <c r="AF23" s="205">
        <v>0</v>
      </c>
      <c r="AG23" s="205">
        <v>0</v>
      </c>
      <c r="AH23" s="205">
        <v>0</v>
      </c>
      <c r="AI23" s="205">
        <v>0</v>
      </c>
      <c r="AJ23" s="205">
        <v>0</v>
      </c>
      <c r="AK23" s="205">
        <v>0</v>
      </c>
      <c r="AL23" s="205">
        <v>0</v>
      </c>
      <c r="AM23" s="205">
        <v>0</v>
      </c>
      <c r="AN23" s="135">
        <v>0</v>
      </c>
      <c r="AO23" s="135">
        <v>0</v>
      </c>
      <c r="AP23" s="135">
        <v>0</v>
      </c>
      <c r="AQ23" s="135">
        <v>0</v>
      </c>
      <c r="AR23" s="205">
        <v>1</v>
      </c>
      <c r="AS23" s="202">
        <v>0</v>
      </c>
      <c r="AT23" s="202">
        <v>0</v>
      </c>
      <c r="AU23" s="202">
        <v>0</v>
      </c>
      <c r="AV23" s="202">
        <v>0</v>
      </c>
    </row>
    <row r="24" spans="1:48" x14ac:dyDescent="0.25">
      <c r="A24" s="63" t="str">
        <f t="shared" si="3"/>
        <v>Ah</v>
      </c>
      <c r="B24" s="8" t="str">
        <f>BIN2HEX(G24&amp;H24&amp;I24&amp;J24&amp;K24&amp;L24&amp;M24&amp;N24,2)</f>
        <v>00</v>
      </c>
      <c r="C24" s="2" t="str">
        <f t="shared" si="1"/>
        <v>7800078C</v>
      </c>
      <c r="D24" s="8" t="str">
        <f t="shared" si="4"/>
        <v>00</v>
      </c>
      <c r="E24" s="8" t="str">
        <f t="shared" si="2"/>
        <v>0</v>
      </c>
      <c r="F24" s="4" t="str">
        <f>BIN2HEX(Table53[[#This Row],[Column10]]&amp;Table53[[#This Row],[Column11]]&amp;Table53[[#This Row],[Column12]]&amp;Table53[[#This Row],[Column13]])</f>
        <v>3</v>
      </c>
      <c r="G24" s="43">
        <v>0</v>
      </c>
      <c r="H24" s="43">
        <v>0</v>
      </c>
      <c r="I24" s="186">
        <v>0</v>
      </c>
      <c r="J24" s="187">
        <v>0</v>
      </c>
      <c r="K24" s="186">
        <v>0</v>
      </c>
      <c r="L24" s="188">
        <v>0</v>
      </c>
      <c r="M24" s="188">
        <v>0</v>
      </c>
      <c r="N24" s="189">
        <v>0</v>
      </c>
      <c r="O24" s="190">
        <v>0</v>
      </c>
      <c r="P24" s="188">
        <v>0</v>
      </c>
      <c r="Q24" s="203">
        <v>0</v>
      </c>
      <c r="R24" s="142">
        <v>1</v>
      </c>
      <c r="S24" s="205">
        <v>1</v>
      </c>
      <c r="T24" s="205">
        <v>1</v>
      </c>
      <c r="U24" s="204">
        <v>1</v>
      </c>
      <c r="V24" s="205">
        <v>0</v>
      </c>
      <c r="W24" s="205">
        <v>0</v>
      </c>
      <c r="X24" s="205">
        <v>0</v>
      </c>
      <c r="Y24" s="205">
        <v>0</v>
      </c>
      <c r="Z24" s="205">
        <v>0</v>
      </c>
      <c r="AA24" s="205">
        <v>0</v>
      </c>
      <c r="AB24" s="205">
        <v>0</v>
      </c>
      <c r="AC24" s="205">
        <v>0</v>
      </c>
      <c r="AD24" s="205">
        <v>0</v>
      </c>
      <c r="AE24" s="205">
        <v>0</v>
      </c>
      <c r="AF24" s="205">
        <v>0</v>
      </c>
      <c r="AG24" s="205">
        <v>0</v>
      </c>
      <c r="AH24" s="205">
        <v>0</v>
      </c>
      <c r="AI24" s="205">
        <v>0</v>
      </c>
      <c r="AJ24" s="205">
        <v>0</v>
      </c>
      <c r="AK24" s="205">
        <v>0</v>
      </c>
      <c r="AL24" s="205">
        <v>1</v>
      </c>
      <c r="AM24" s="205">
        <v>1</v>
      </c>
      <c r="AN24" s="135">
        <v>1</v>
      </c>
      <c r="AO24" s="135">
        <v>1</v>
      </c>
      <c r="AP24" s="135">
        <v>0</v>
      </c>
      <c r="AQ24" s="135">
        <v>0</v>
      </c>
      <c r="AR24" s="205">
        <v>0</v>
      </c>
      <c r="AS24" s="202">
        <v>1</v>
      </c>
      <c r="AT24" s="202">
        <v>1</v>
      </c>
      <c r="AU24" s="202">
        <v>0</v>
      </c>
      <c r="AV24" s="202">
        <v>0</v>
      </c>
    </row>
    <row r="25" spans="1:48" x14ac:dyDescent="0.25">
      <c r="A25" s="63" t="str">
        <f t="shared" si="3"/>
        <v>Bh</v>
      </c>
      <c r="B25" s="8" t="str">
        <f>BIN2HEX(G25&amp;H25&amp;I25&amp;J25&amp;K25&amp;L25&amp;M25&amp;N25,2)</f>
        <v>0B</v>
      </c>
      <c r="C25" s="2" t="str">
        <f t="shared" si="1"/>
        <v>04000810</v>
      </c>
      <c r="D25" s="8" t="str">
        <f t="shared" si="4"/>
        <v>0B</v>
      </c>
      <c r="E25" s="8" t="str">
        <f t="shared" si="2"/>
        <v>2</v>
      </c>
      <c r="F25" s="4" t="str">
        <f>BIN2HEX(Table53[[#This Row],[Column10]]&amp;Table53[[#This Row],[Column11]]&amp;Table53[[#This Row],[Column12]]&amp;Table53[[#This Row],[Column13]])</f>
        <v>4</v>
      </c>
      <c r="G25" s="43">
        <v>0</v>
      </c>
      <c r="H25" s="43">
        <v>0</v>
      </c>
      <c r="I25" s="186">
        <v>0</v>
      </c>
      <c r="J25" s="187">
        <v>0</v>
      </c>
      <c r="K25" s="186">
        <v>1</v>
      </c>
      <c r="L25" s="188">
        <v>0</v>
      </c>
      <c r="M25" s="188">
        <v>1</v>
      </c>
      <c r="N25" s="189">
        <v>1</v>
      </c>
      <c r="O25" s="190">
        <v>0</v>
      </c>
      <c r="P25" s="188">
        <v>1</v>
      </c>
      <c r="Q25" s="203">
        <v>0</v>
      </c>
      <c r="R25" s="142">
        <v>0</v>
      </c>
      <c r="S25" s="205">
        <v>0</v>
      </c>
      <c r="T25" s="205">
        <v>0</v>
      </c>
      <c r="U25" s="204">
        <v>0</v>
      </c>
      <c r="V25" s="205">
        <v>1</v>
      </c>
      <c r="W25" s="205">
        <v>0</v>
      </c>
      <c r="X25" s="205">
        <v>0</v>
      </c>
      <c r="Y25" s="205">
        <v>0</v>
      </c>
      <c r="Z25" s="205">
        <v>0</v>
      </c>
      <c r="AA25" s="205">
        <v>0</v>
      </c>
      <c r="AB25" s="205">
        <v>0</v>
      </c>
      <c r="AC25" s="205">
        <v>0</v>
      </c>
      <c r="AD25" s="205">
        <v>0</v>
      </c>
      <c r="AE25" s="205">
        <v>0</v>
      </c>
      <c r="AF25" s="205">
        <v>0</v>
      </c>
      <c r="AG25" s="205">
        <v>0</v>
      </c>
      <c r="AH25" s="205">
        <v>0</v>
      </c>
      <c r="AI25" s="205">
        <v>0</v>
      </c>
      <c r="AJ25" s="205">
        <v>0</v>
      </c>
      <c r="AK25" s="205">
        <v>1</v>
      </c>
      <c r="AL25" s="205">
        <v>0</v>
      </c>
      <c r="AM25" s="205">
        <v>0</v>
      </c>
      <c r="AN25" s="135">
        <v>0</v>
      </c>
      <c r="AO25" s="135">
        <v>0</v>
      </c>
      <c r="AP25" s="135">
        <v>0</v>
      </c>
      <c r="AQ25" s="135">
        <v>0</v>
      </c>
      <c r="AR25" s="205">
        <v>1</v>
      </c>
      <c r="AS25" s="202">
        <v>0</v>
      </c>
      <c r="AT25" s="202">
        <v>0</v>
      </c>
      <c r="AU25" s="202">
        <v>0</v>
      </c>
      <c r="AV25" s="202">
        <v>0</v>
      </c>
    </row>
    <row r="26" spans="1:48" x14ac:dyDescent="0.25">
      <c r="A26" s="63" t="str">
        <f t="shared" si="3"/>
        <v>Ch</v>
      </c>
      <c r="B26" s="8" t="str">
        <f>BIN2HEX(G26&amp;H26&amp;I26&amp;J26&amp;K26&amp;L26&amp;M26&amp;N26,2)</f>
        <v>03</v>
      </c>
      <c r="C26" s="2" t="str">
        <f t="shared" si="1"/>
        <v>80010000</v>
      </c>
      <c r="D26" s="8" t="str">
        <f t="shared" si="4"/>
        <v>03</v>
      </c>
      <c r="E26" s="8" t="str">
        <f t="shared" si="2"/>
        <v>1</v>
      </c>
      <c r="F26" s="4" t="str">
        <f>BIN2HEX(Table53[[#This Row],[Column10]]&amp;Table53[[#This Row],[Column11]]&amp;Table53[[#This Row],[Column12]]&amp;Table53[[#This Row],[Column13]])</f>
        <v>0</v>
      </c>
      <c r="G26" s="43">
        <v>0</v>
      </c>
      <c r="H26" s="43">
        <v>0</v>
      </c>
      <c r="I26" s="186">
        <v>0</v>
      </c>
      <c r="J26" s="187">
        <v>0</v>
      </c>
      <c r="K26" s="186">
        <v>0</v>
      </c>
      <c r="L26" s="188">
        <v>0</v>
      </c>
      <c r="M26" s="188">
        <v>1</v>
      </c>
      <c r="N26" s="189">
        <v>1</v>
      </c>
      <c r="O26" s="190">
        <v>0</v>
      </c>
      <c r="P26" s="188">
        <v>0</v>
      </c>
      <c r="Q26" s="203">
        <v>1</v>
      </c>
      <c r="R26" s="142">
        <v>0</v>
      </c>
      <c r="S26" s="205">
        <v>0</v>
      </c>
      <c r="T26" s="205">
        <v>0</v>
      </c>
      <c r="U26" s="204">
        <v>0</v>
      </c>
      <c r="V26" s="205">
        <v>0</v>
      </c>
      <c r="W26" s="205">
        <v>0</v>
      </c>
      <c r="X26" s="205">
        <v>0</v>
      </c>
      <c r="Y26" s="205">
        <v>0</v>
      </c>
      <c r="Z26" s="205">
        <v>0</v>
      </c>
      <c r="AA26" s="205">
        <v>0</v>
      </c>
      <c r="AB26" s="205">
        <v>0</v>
      </c>
      <c r="AC26" s="205">
        <v>0</v>
      </c>
      <c r="AD26" s="205">
        <v>0</v>
      </c>
      <c r="AE26" s="205">
        <v>0</v>
      </c>
      <c r="AF26" s="205">
        <v>1</v>
      </c>
      <c r="AG26" s="205">
        <v>0</v>
      </c>
      <c r="AH26" s="205">
        <v>0</v>
      </c>
      <c r="AI26" s="205">
        <v>0</v>
      </c>
      <c r="AJ26" s="205">
        <v>0</v>
      </c>
      <c r="AK26" s="205">
        <v>0</v>
      </c>
      <c r="AL26" s="205">
        <v>0</v>
      </c>
      <c r="AM26" s="205">
        <v>0</v>
      </c>
      <c r="AN26" s="135">
        <v>0</v>
      </c>
      <c r="AO26" s="135">
        <v>0</v>
      </c>
      <c r="AP26" s="135">
        <v>0</v>
      </c>
      <c r="AQ26" s="135">
        <v>0</v>
      </c>
      <c r="AR26" s="205">
        <v>0</v>
      </c>
      <c r="AS26" s="202">
        <v>0</v>
      </c>
      <c r="AT26" s="202">
        <v>0</v>
      </c>
      <c r="AU26" s="202">
        <v>0</v>
      </c>
      <c r="AV26" s="202">
        <v>0</v>
      </c>
    </row>
    <row r="27" spans="1:48" x14ac:dyDescent="0.25">
      <c r="A27" s="63" t="str">
        <f t="shared" si="3"/>
        <v>Dh</v>
      </c>
      <c r="B27" s="8" t="str">
        <f>BIN2HEX(G27&amp;H27&amp;I27&amp;J27&amp;K27&amp;L27&amp;M27&amp;N27,2)</f>
        <v>25</v>
      </c>
      <c r="C27" s="2" t="str">
        <f t="shared" si="1"/>
        <v>80000800</v>
      </c>
      <c r="D27" s="8" t="str">
        <f t="shared" si="4"/>
        <v>25</v>
      </c>
      <c r="E27" s="8" t="str">
        <f t="shared" si="2"/>
        <v>1</v>
      </c>
      <c r="F27" s="4" t="str">
        <f>BIN2HEX(Table53[[#This Row],[Column10]]&amp;Table53[[#This Row],[Column11]]&amp;Table53[[#This Row],[Column12]]&amp;Table53[[#This Row],[Column13]])</f>
        <v>4</v>
      </c>
      <c r="G27" s="43">
        <v>0</v>
      </c>
      <c r="H27" s="43">
        <v>0</v>
      </c>
      <c r="I27" s="186">
        <v>1</v>
      </c>
      <c r="J27" s="187">
        <v>0</v>
      </c>
      <c r="K27" s="186">
        <v>0</v>
      </c>
      <c r="L27" s="188">
        <v>1</v>
      </c>
      <c r="M27" s="188">
        <v>0</v>
      </c>
      <c r="N27" s="189">
        <v>1</v>
      </c>
      <c r="O27" s="190">
        <v>0</v>
      </c>
      <c r="P27" s="188">
        <v>0</v>
      </c>
      <c r="Q27" s="203">
        <v>1</v>
      </c>
      <c r="R27" s="142">
        <v>0</v>
      </c>
      <c r="S27" s="205">
        <v>0</v>
      </c>
      <c r="T27" s="205">
        <v>0</v>
      </c>
      <c r="U27" s="204">
        <v>0</v>
      </c>
      <c r="V27" s="205">
        <v>0</v>
      </c>
      <c r="W27" s="205">
        <v>0</v>
      </c>
      <c r="X27" s="205">
        <v>0</v>
      </c>
      <c r="Y27" s="205">
        <v>0</v>
      </c>
      <c r="Z27" s="205">
        <v>0</v>
      </c>
      <c r="AA27" s="205">
        <v>0</v>
      </c>
      <c r="AB27" s="205">
        <v>0</v>
      </c>
      <c r="AC27" s="205">
        <v>0</v>
      </c>
      <c r="AD27" s="205">
        <v>0</v>
      </c>
      <c r="AE27" s="205">
        <v>0</v>
      </c>
      <c r="AF27" s="205">
        <v>0</v>
      </c>
      <c r="AG27" s="205">
        <v>0</v>
      </c>
      <c r="AH27" s="205">
        <v>0</v>
      </c>
      <c r="AI27" s="205">
        <v>0</v>
      </c>
      <c r="AJ27" s="205">
        <v>0</v>
      </c>
      <c r="AK27" s="205">
        <v>1</v>
      </c>
      <c r="AL27" s="205">
        <v>0</v>
      </c>
      <c r="AM27" s="205">
        <v>0</v>
      </c>
      <c r="AN27" s="135">
        <v>0</v>
      </c>
      <c r="AO27" s="135">
        <v>0</v>
      </c>
      <c r="AP27" s="135">
        <v>0</v>
      </c>
      <c r="AQ27" s="135">
        <v>0</v>
      </c>
      <c r="AR27" s="205">
        <v>0</v>
      </c>
      <c r="AS27" s="202">
        <v>0</v>
      </c>
      <c r="AT27" s="202">
        <v>0</v>
      </c>
      <c r="AU27" s="202">
        <v>0</v>
      </c>
      <c r="AV27" s="202">
        <v>0</v>
      </c>
    </row>
    <row r="28" spans="1:48" x14ac:dyDescent="0.25">
      <c r="A28" s="63" t="str">
        <f t="shared" si="3"/>
        <v>Eh</v>
      </c>
      <c r="B28" s="8" t="str">
        <f>BIN2HEX(G28&amp;H28&amp;I28&amp;J28&amp;K28&amp;L28&amp;M28&amp;N28,2)</f>
        <v>00</v>
      </c>
      <c r="C28" s="2" t="str">
        <f t="shared" si="1"/>
        <v>00001800</v>
      </c>
      <c r="D28" s="8" t="str">
        <f t="shared" si="4"/>
        <v>00</v>
      </c>
      <c r="E28" s="8" t="str">
        <f t="shared" si="2"/>
        <v>0</v>
      </c>
      <c r="F28" s="4" t="str">
        <f>BIN2HEX(Table53[[#This Row],[Column10]]&amp;Table53[[#This Row],[Column11]]&amp;Table53[[#This Row],[Column12]]&amp;Table53[[#This Row],[Column13]])</f>
        <v>C</v>
      </c>
      <c r="G28" s="43">
        <v>0</v>
      </c>
      <c r="H28" s="43">
        <v>0</v>
      </c>
      <c r="I28" s="186">
        <v>0</v>
      </c>
      <c r="J28" s="187">
        <v>0</v>
      </c>
      <c r="K28" s="186">
        <v>0</v>
      </c>
      <c r="L28" s="188">
        <v>0</v>
      </c>
      <c r="M28" s="188">
        <v>0</v>
      </c>
      <c r="N28" s="189">
        <v>0</v>
      </c>
      <c r="O28" s="190">
        <v>0</v>
      </c>
      <c r="P28" s="188">
        <v>0</v>
      </c>
      <c r="Q28" s="203">
        <v>0</v>
      </c>
      <c r="R28" s="142">
        <v>0</v>
      </c>
      <c r="S28" s="205">
        <v>0</v>
      </c>
      <c r="T28" s="205">
        <v>0</v>
      </c>
      <c r="U28" s="204">
        <v>0</v>
      </c>
      <c r="V28" s="205">
        <v>0</v>
      </c>
      <c r="W28" s="205">
        <v>0</v>
      </c>
      <c r="X28" s="205">
        <v>0</v>
      </c>
      <c r="Y28" s="205">
        <v>0</v>
      </c>
      <c r="Z28" s="205">
        <v>0</v>
      </c>
      <c r="AA28" s="205">
        <v>0</v>
      </c>
      <c r="AB28" s="205">
        <v>0</v>
      </c>
      <c r="AC28" s="205">
        <v>0</v>
      </c>
      <c r="AD28" s="205">
        <v>0</v>
      </c>
      <c r="AE28" s="205">
        <v>0</v>
      </c>
      <c r="AF28" s="205">
        <v>0</v>
      </c>
      <c r="AG28" s="205">
        <v>0</v>
      </c>
      <c r="AH28" s="205">
        <v>0</v>
      </c>
      <c r="AI28" s="205">
        <v>0</v>
      </c>
      <c r="AJ28" s="205">
        <v>1</v>
      </c>
      <c r="AK28" s="205">
        <v>1</v>
      </c>
      <c r="AL28" s="205">
        <v>0</v>
      </c>
      <c r="AM28" s="205">
        <v>0</v>
      </c>
      <c r="AN28" s="135">
        <v>0</v>
      </c>
      <c r="AO28" s="135">
        <v>0</v>
      </c>
      <c r="AP28" s="135">
        <v>0</v>
      </c>
      <c r="AQ28" s="135">
        <v>0</v>
      </c>
      <c r="AR28" s="205">
        <v>0</v>
      </c>
      <c r="AS28" s="202">
        <v>0</v>
      </c>
      <c r="AT28" s="202">
        <v>0</v>
      </c>
      <c r="AU28" s="202">
        <v>0</v>
      </c>
      <c r="AV28" s="202">
        <v>0</v>
      </c>
    </row>
    <row r="29" spans="1:48" x14ac:dyDescent="0.25">
      <c r="A29" s="63" t="str">
        <f t="shared" si="3"/>
        <v>Fh</v>
      </c>
      <c r="B29" s="8" t="str">
        <f>BIN2HEX(G29&amp;H29&amp;I29&amp;J29&amp;K29&amp;L29&amp;M29&amp;N29,2)</f>
        <v>25</v>
      </c>
      <c r="C29" s="2" t="str">
        <f t="shared" si="1"/>
        <v>80000000</v>
      </c>
      <c r="D29" s="8" t="str">
        <f t="shared" si="4"/>
        <v>25</v>
      </c>
      <c r="E29" s="8" t="str">
        <f t="shared" si="2"/>
        <v>3</v>
      </c>
      <c r="F29" s="4" t="str">
        <f>BIN2HEX(Table53[[#This Row],[Column10]]&amp;Table53[[#This Row],[Column11]]&amp;Table53[[#This Row],[Column12]]&amp;Table53[[#This Row],[Column13]])</f>
        <v>0</v>
      </c>
      <c r="G29" s="43">
        <v>0</v>
      </c>
      <c r="H29" s="43">
        <v>0</v>
      </c>
      <c r="I29" s="186">
        <v>1</v>
      </c>
      <c r="J29" s="187">
        <v>0</v>
      </c>
      <c r="K29" s="186">
        <v>0</v>
      </c>
      <c r="L29" s="188">
        <v>1</v>
      </c>
      <c r="M29" s="188">
        <v>0</v>
      </c>
      <c r="N29" s="189">
        <v>1</v>
      </c>
      <c r="O29" s="190">
        <v>0</v>
      </c>
      <c r="P29" s="188">
        <v>1</v>
      </c>
      <c r="Q29" s="203">
        <v>1</v>
      </c>
      <c r="R29" s="142">
        <v>0</v>
      </c>
      <c r="S29" s="205">
        <v>0</v>
      </c>
      <c r="T29" s="205">
        <v>0</v>
      </c>
      <c r="U29" s="204">
        <v>0</v>
      </c>
      <c r="V29" s="205">
        <v>0</v>
      </c>
      <c r="W29" s="205">
        <v>0</v>
      </c>
      <c r="X29" s="205">
        <v>0</v>
      </c>
      <c r="Y29" s="205">
        <v>0</v>
      </c>
      <c r="Z29" s="205">
        <v>0</v>
      </c>
      <c r="AA29" s="205">
        <v>0</v>
      </c>
      <c r="AB29" s="205">
        <v>0</v>
      </c>
      <c r="AC29" s="205">
        <v>0</v>
      </c>
      <c r="AD29" s="205">
        <v>0</v>
      </c>
      <c r="AE29" s="205">
        <v>0</v>
      </c>
      <c r="AF29" s="205">
        <v>0</v>
      </c>
      <c r="AG29" s="205">
        <v>0</v>
      </c>
      <c r="AH29" s="205">
        <v>0</v>
      </c>
      <c r="AI29" s="205">
        <v>0</v>
      </c>
      <c r="AJ29" s="205">
        <v>0</v>
      </c>
      <c r="AK29" s="205">
        <v>0</v>
      </c>
      <c r="AL29" s="205">
        <v>0</v>
      </c>
      <c r="AM29" s="205">
        <v>0</v>
      </c>
      <c r="AN29" s="135">
        <v>0</v>
      </c>
      <c r="AO29" s="135">
        <v>0</v>
      </c>
      <c r="AP29" s="135">
        <v>0</v>
      </c>
      <c r="AQ29" s="135">
        <v>0</v>
      </c>
      <c r="AR29" s="205">
        <v>0</v>
      </c>
      <c r="AS29" s="202">
        <v>0</v>
      </c>
      <c r="AT29" s="202">
        <v>0</v>
      </c>
      <c r="AU29" s="202">
        <v>0</v>
      </c>
      <c r="AV29" s="202">
        <v>0</v>
      </c>
    </row>
    <row r="30" spans="1:48" x14ac:dyDescent="0.25">
      <c r="A30" s="63" t="str">
        <f t="shared" si="3"/>
        <v>10h</v>
      </c>
      <c r="B30" s="8" t="str">
        <f>BIN2HEX(G30&amp;H30&amp;I30&amp;J30&amp;K30&amp;L30&amp;M30&amp;N30,2)</f>
        <v>00</v>
      </c>
      <c r="C30" s="2" t="str">
        <f t="shared" si="1"/>
        <v>0000200C</v>
      </c>
      <c r="D30" s="8" t="str">
        <f t="shared" si="4"/>
        <v>00</v>
      </c>
      <c r="E30" s="8" t="str">
        <f t="shared" si="2"/>
        <v>0</v>
      </c>
      <c r="F30" s="4" t="str">
        <f>BIN2HEX(Table53[[#This Row],[Column10]]&amp;Table53[[#This Row],[Column11]]&amp;Table53[[#This Row],[Column12]]&amp;Table53[[#This Row],[Column13]])</f>
        <v>0</v>
      </c>
      <c r="G30" s="43">
        <v>0</v>
      </c>
      <c r="H30" s="43">
        <v>0</v>
      </c>
      <c r="I30" s="186">
        <v>0</v>
      </c>
      <c r="J30" s="187">
        <v>0</v>
      </c>
      <c r="K30" s="186">
        <v>0</v>
      </c>
      <c r="L30" s="188">
        <v>0</v>
      </c>
      <c r="M30" s="188">
        <v>0</v>
      </c>
      <c r="N30" s="189">
        <v>0</v>
      </c>
      <c r="O30" s="190">
        <v>0</v>
      </c>
      <c r="P30" s="188">
        <v>0</v>
      </c>
      <c r="Q30" s="203">
        <v>0</v>
      </c>
      <c r="R30" s="142">
        <v>0</v>
      </c>
      <c r="S30" s="205">
        <v>0</v>
      </c>
      <c r="T30" s="205">
        <v>0</v>
      </c>
      <c r="U30" s="204">
        <v>0</v>
      </c>
      <c r="V30" s="205">
        <v>0</v>
      </c>
      <c r="W30" s="205">
        <v>0</v>
      </c>
      <c r="X30" s="205">
        <v>0</v>
      </c>
      <c r="Y30" s="205">
        <v>0</v>
      </c>
      <c r="Z30" s="205">
        <v>0</v>
      </c>
      <c r="AA30" s="205">
        <v>0</v>
      </c>
      <c r="AB30" s="205">
        <v>0</v>
      </c>
      <c r="AC30" s="205">
        <v>0</v>
      </c>
      <c r="AD30" s="205">
        <v>0</v>
      </c>
      <c r="AE30" s="205">
        <v>0</v>
      </c>
      <c r="AF30" s="205">
        <v>0</v>
      </c>
      <c r="AG30" s="205">
        <v>0</v>
      </c>
      <c r="AH30" s="205">
        <v>0</v>
      </c>
      <c r="AI30" s="205">
        <v>1</v>
      </c>
      <c r="AJ30" s="205">
        <v>0</v>
      </c>
      <c r="AK30" s="205">
        <v>0</v>
      </c>
      <c r="AL30" s="205">
        <v>0</v>
      </c>
      <c r="AM30" s="205">
        <v>0</v>
      </c>
      <c r="AN30" s="135">
        <v>0</v>
      </c>
      <c r="AO30" s="135">
        <v>0</v>
      </c>
      <c r="AP30" s="135">
        <v>0</v>
      </c>
      <c r="AQ30" s="135">
        <v>0</v>
      </c>
      <c r="AR30" s="205">
        <v>0</v>
      </c>
      <c r="AS30" s="202">
        <v>1</v>
      </c>
      <c r="AT30" s="202">
        <v>1</v>
      </c>
      <c r="AU30" s="202">
        <v>0</v>
      </c>
      <c r="AV30" s="202">
        <v>0</v>
      </c>
    </row>
    <row r="31" spans="1:48" x14ac:dyDescent="0.25">
      <c r="A31" s="63" t="str">
        <f t="shared" si="3"/>
        <v>11h</v>
      </c>
      <c r="B31" s="8" t="str">
        <f>BIN2HEX(G31&amp;H31&amp;I31&amp;J31&amp;K31&amp;L31&amp;M31&amp;N31,2)</f>
        <v>11</v>
      </c>
      <c r="C31" s="2" t="str">
        <f t="shared" si="1"/>
        <v>04000010</v>
      </c>
      <c r="D31" s="8" t="str">
        <f t="shared" si="4"/>
        <v>11</v>
      </c>
      <c r="E31" s="8" t="str">
        <f t="shared" si="2"/>
        <v>2</v>
      </c>
      <c r="F31" s="4" t="str">
        <f>BIN2HEX(Table53[[#This Row],[Column10]]&amp;Table53[[#This Row],[Column11]]&amp;Table53[[#This Row],[Column12]]&amp;Table53[[#This Row],[Column13]])</f>
        <v>0</v>
      </c>
      <c r="G31" s="43">
        <v>0</v>
      </c>
      <c r="H31" s="43">
        <v>0</v>
      </c>
      <c r="I31" s="186">
        <v>0</v>
      </c>
      <c r="J31" s="187">
        <v>1</v>
      </c>
      <c r="K31" s="186">
        <v>0</v>
      </c>
      <c r="L31" s="188">
        <v>0</v>
      </c>
      <c r="M31" s="188">
        <v>0</v>
      </c>
      <c r="N31" s="189">
        <v>1</v>
      </c>
      <c r="O31" s="190">
        <v>0</v>
      </c>
      <c r="P31" s="188">
        <v>1</v>
      </c>
      <c r="Q31" s="203">
        <v>0</v>
      </c>
      <c r="R31" s="142">
        <v>0</v>
      </c>
      <c r="S31" s="205">
        <v>0</v>
      </c>
      <c r="T31" s="205">
        <v>0</v>
      </c>
      <c r="U31" s="204">
        <v>0</v>
      </c>
      <c r="V31" s="205">
        <v>1</v>
      </c>
      <c r="W31" s="205">
        <v>0</v>
      </c>
      <c r="X31" s="205">
        <v>0</v>
      </c>
      <c r="Y31" s="205">
        <v>0</v>
      </c>
      <c r="Z31" s="205">
        <v>0</v>
      </c>
      <c r="AA31" s="205">
        <v>0</v>
      </c>
      <c r="AB31" s="205">
        <v>0</v>
      </c>
      <c r="AC31" s="205">
        <v>0</v>
      </c>
      <c r="AD31" s="205">
        <v>0</v>
      </c>
      <c r="AE31" s="205">
        <v>0</v>
      </c>
      <c r="AF31" s="205">
        <v>0</v>
      </c>
      <c r="AG31" s="205">
        <v>0</v>
      </c>
      <c r="AH31" s="205">
        <v>0</v>
      </c>
      <c r="AI31" s="205">
        <v>0</v>
      </c>
      <c r="AJ31" s="205">
        <v>0</v>
      </c>
      <c r="AK31" s="205">
        <v>0</v>
      </c>
      <c r="AL31" s="205">
        <v>0</v>
      </c>
      <c r="AM31" s="205">
        <v>0</v>
      </c>
      <c r="AN31" s="135">
        <v>0</v>
      </c>
      <c r="AO31" s="135">
        <v>0</v>
      </c>
      <c r="AP31" s="135">
        <v>0</v>
      </c>
      <c r="AQ31" s="135">
        <v>0</v>
      </c>
      <c r="AR31" s="205">
        <v>1</v>
      </c>
      <c r="AS31" s="202">
        <v>0</v>
      </c>
      <c r="AT31" s="202">
        <v>0</v>
      </c>
      <c r="AU31" s="202">
        <v>0</v>
      </c>
      <c r="AV31" s="202">
        <v>0</v>
      </c>
    </row>
    <row r="32" spans="1:48" x14ac:dyDescent="0.25">
      <c r="A32" s="63" t="str">
        <f t="shared" si="3"/>
        <v>12h</v>
      </c>
      <c r="B32" s="8" t="str">
        <f>BIN2HEX(G32&amp;H32&amp;I32&amp;J32&amp;K32&amp;L32&amp;M32&amp;N32,2)</f>
        <v>00</v>
      </c>
      <c r="C32" s="2" t="str">
        <f t="shared" si="1"/>
        <v>0000200C</v>
      </c>
      <c r="D32" s="8" t="str">
        <f t="shared" si="4"/>
        <v>00</v>
      </c>
      <c r="E32" s="8" t="str">
        <f t="shared" si="2"/>
        <v>0</v>
      </c>
      <c r="F32" s="4" t="str">
        <f>BIN2HEX(Table53[[#This Row],[Column10]]&amp;Table53[[#This Row],[Column11]]&amp;Table53[[#This Row],[Column12]]&amp;Table53[[#This Row],[Column13]])</f>
        <v>0</v>
      </c>
      <c r="G32" s="43">
        <v>0</v>
      </c>
      <c r="H32" s="43">
        <v>0</v>
      </c>
      <c r="I32" s="186">
        <v>0</v>
      </c>
      <c r="J32" s="187">
        <v>0</v>
      </c>
      <c r="K32" s="186">
        <v>0</v>
      </c>
      <c r="L32" s="188">
        <v>0</v>
      </c>
      <c r="M32" s="188">
        <v>0</v>
      </c>
      <c r="N32" s="189">
        <v>0</v>
      </c>
      <c r="O32" s="190">
        <v>0</v>
      </c>
      <c r="P32" s="188">
        <v>0</v>
      </c>
      <c r="Q32" s="203">
        <v>0</v>
      </c>
      <c r="R32" s="142">
        <v>0</v>
      </c>
      <c r="S32" s="205">
        <v>0</v>
      </c>
      <c r="T32" s="205">
        <v>0</v>
      </c>
      <c r="U32" s="204">
        <v>0</v>
      </c>
      <c r="V32" s="205">
        <v>0</v>
      </c>
      <c r="W32" s="205">
        <v>0</v>
      </c>
      <c r="X32" s="205">
        <v>0</v>
      </c>
      <c r="Y32" s="205">
        <v>0</v>
      </c>
      <c r="Z32" s="205">
        <v>0</v>
      </c>
      <c r="AA32" s="205">
        <v>0</v>
      </c>
      <c r="AB32" s="205">
        <v>0</v>
      </c>
      <c r="AC32" s="205">
        <v>0</v>
      </c>
      <c r="AD32" s="205">
        <v>0</v>
      </c>
      <c r="AE32" s="205">
        <v>0</v>
      </c>
      <c r="AF32" s="205">
        <v>0</v>
      </c>
      <c r="AG32" s="205">
        <v>0</v>
      </c>
      <c r="AH32" s="205">
        <v>0</v>
      </c>
      <c r="AI32" s="205">
        <v>1</v>
      </c>
      <c r="AJ32" s="205">
        <v>0</v>
      </c>
      <c r="AK32" s="205">
        <v>0</v>
      </c>
      <c r="AL32" s="205">
        <v>0</v>
      </c>
      <c r="AM32" s="205">
        <v>0</v>
      </c>
      <c r="AN32" s="135">
        <v>0</v>
      </c>
      <c r="AO32" s="135">
        <v>0</v>
      </c>
      <c r="AP32" s="135">
        <v>0</v>
      </c>
      <c r="AQ32" s="135">
        <v>0</v>
      </c>
      <c r="AR32" s="205">
        <v>0</v>
      </c>
      <c r="AS32" s="202">
        <v>1</v>
      </c>
      <c r="AT32" s="202">
        <v>1</v>
      </c>
      <c r="AU32" s="202">
        <v>0</v>
      </c>
      <c r="AV32" s="202">
        <v>0</v>
      </c>
    </row>
    <row r="33" spans="1:48" x14ac:dyDescent="0.25">
      <c r="A33" s="63" t="str">
        <f t="shared" si="3"/>
        <v>13h</v>
      </c>
      <c r="B33" s="8" t="str">
        <f>BIN2HEX(G33&amp;H33&amp;I33&amp;J33&amp;K33&amp;L33&amp;M33&amp;N33,2)</f>
        <v>13</v>
      </c>
      <c r="C33" s="2" t="str">
        <f t="shared" si="1"/>
        <v>00004000</v>
      </c>
      <c r="D33" s="8" t="str">
        <f t="shared" si="4"/>
        <v>13</v>
      </c>
      <c r="E33" s="8" t="str">
        <f t="shared" si="2"/>
        <v>2</v>
      </c>
      <c r="F33" s="4" t="str">
        <f>BIN2HEX(Table53[[#This Row],[Column10]]&amp;Table53[[#This Row],[Column11]]&amp;Table53[[#This Row],[Column12]]&amp;Table53[[#This Row],[Column13]])</f>
        <v>0</v>
      </c>
      <c r="G33" s="43">
        <v>0</v>
      </c>
      <c r="H33" s="43">
        <v>0</v>
      </c>
      <c r="I33" s="191">
        <v>0</v>
      </c>
      <c r="J33" s="192">
        <v>1</v>
      </c>
      <c r="K33" s="191">
        <v>0</v>
      </c>
      <c r="L33" s="193">
        <v>0</v>
      </c>
      <c r="M33" s="193">
        <v>1</v>
      </c>
      <c r="N33" s="194">
        <v>1</v>
      </c>
      <c r="O33" s="190">
        <v>0</v>
      </c>
      <c r="P33" s="188">
        <v>1</v>
      </c>
      <c r="Q33" s="203">
        <v>0</v>
      </c>
      <c r="R33" s="142">
        <v>0</v>
      </c>
      <c r="S33" s="205">
        <v>0</v>
      </c>
      <c r="T33" s="205">
        <v>0</v>
      </c>
      <c r="U33" s="204">
        <v>0</v>
      </c>
      <c r="V33" s="205">
        <v>0</v>
      </c>
      <c r="W33" s="205">
        <v>0</v>
      </c>
      <c r="X33" s="205">
        <v>0</v>
      </c>
      <c r="Y33" s="205">
        <v>0</v>
      </c>
      <c r="Z33" s="205">
        <v>0</v>
      </c>
      <c r="AA33" s="205">
        <v>0</v>
      </c>
      <c r="AB33" s="205">
        <v>0</v>
      </c>
      <c r="AC33" s="205">
        <v>0</v>
      </c>
      <c r="AD33" s="205">
        <v>0</v>
      </c>
      <c r="AE33" s="205">
        <v>0</v>
      </c>
      <c r="AF33" s="205">
        <v>0</v>
      </c>
      <c r="AG33" s="205">
        <v>0</v>
      </c>
      <c r="AH33" s="205">
        <v>1</v>
      </c>
      <c r="AI33" s="205">
        <v>0</v>
      </c>
      <c r="AJ33" s="205">
        <v>0</v>
      </c>
      <c r="AK33" s="205">
        <v>0</v>
      </c>
      <c r="AL33" s="205">
        <v>0</v>
      </c>
      <c r="AM33" s="205">
        <v>0</v>
      </c>
      <c r="AN33" s="135">
        <v>0</v>
      </c>
      <c r="AO33" s="135">
        <v>0</v>
      </c>
      <c r="AP33" s="135">
        <v>0</v>
      </c>
      <c r="AQ33" s="135">
        <v>0</v>
      </c>
      <c r="AR33" s="205">
        <v>0</v>
      </c>
      <c r="AS33" s="202">
        <v>0</v>
      </c>
      <c r="AT33" s="202">
        <v>0</v>
      </c>
      <c r="AU33" s="202">
        <v>0</v>
      </c>
      <c r="AV33" s="202">
        <v>0</v>
      </c>
    </row>
    <row r="34" spans="1:48" x14ac:dyDescent="0.25">
      <c r="A34" s="63" t="str">
        <f t="shared" si="3"/>
        <v>14h</v>
      </c>
      <c r="B34" s="8" t="str">
        <f>BIN2HEX(G34&amp;H34&amp;I34&amp;J34&amp;K34&amp;L34&amp;M34&amp;N34,2)</f>
        <v>0F</v>
      </c>
      <c r="C34" s="2" t="str">
        <f t="shared" si="1"/>
        <v>80008000</v>
      </c>
      <c r="D34" s="8" t="str">
        <f t="shared" si="4"/>
        <v>0F</v>
      </c>
      <c r="E34" s="8" t="str">
        <f t="shared" si="2"/>
        <v>1</v>
      </c>
      <c r="F34" s="4" t="str">
        <f>BIN2HEX(Table53[[#This Row],[Column10]]&amp;Table53[[#This Row],[Column11]]&amp;Table53[[#This Row],[Column12]]&amp;Table53[[#This Row],[Column13]])</f>
        <v>0</v>
      </c>
      <c r="G34" s="43">
        <v>0</v>
      </c>
      <c r="H34" s="43">
        <v>0</v>
      </c>
      <c r="I34" s="191">
        <v>0</v>
      </c>
      <c r="J34" s="192">
        <v>0</v>
      </c>
      <c r="K34" s="191">
        <v>1</v>
      </c>
      <c r="L34" s="193">
        <v>1</v>
      </c>
      <c r="M34" s="193">
        <v>1</v>
      </c>
      <c r="N34" s="194">
        <v>1</v>
      </c>
      <c r="O34" s="190">
        <v>0</v>
      </c>
      <c r="P34" s="188">
        <v>0</v>
      </c>
      <c r="Q34" s="203">
        <v>1</v>
      </c>
      <c r="R34" s="142">
        <v>0</v>
      </c>
      <c r="S34" s="205">
        <v>0</v>
      </c>
      <c r="T34" s="205">
        <v>0</v>
      </c>
      <c r="U34" s="204">
        <v>0</v>
      </c>
      <c r="V34" s="205">
        <v>0</v>
      </c>
      <c r="W34" s="205">
        <v>0</v>
      </c>
      <c r="X34" s="205">
        <v>0</v>
      </c>
      <c r="Y34" s="205">
        <v>0</v>
      </c>
      <c r="Z34" s="205">
        <v>0</v>
      </c>
      <c r="AA34" s="205">
        <v>0</v>
      </c>
      <c r="AB34" s="205">
        <v>0</v>
      </c>
      <c r="AC34" s="205">
        <v>0</v>
      </c>
      <c r="AD34" s="205">
        <v>0</v>
      </c>
      <c r="AE34" s="205">
        <v>0</v>
      </c>
      <c r="AF34" s="205">
        <v>0</v>
      </c>
      <c r="AG34" s="205">
        <v>1</v>
      </c>
      <c r="AH34" s="205">
        <v>0</v>
      </c>
      <c r="AI34" s="205">
        <v>0</v>
      </c>
      <c r="AJ34" s="205">
        <v>0</v>
      </c>
      <c r="AK34" s="205">
        <v>0</v>
      </c>
      <c r="AL34" s="205">
        <v>0</v>
      </c>
      <c r="AM34" s="205">
        <v>0</v>
      </c>
      <c r="AN34" s="135">
        <v>0</v>
      </c>
      <c r="AO34" s="135">
        <v>0</v>
      </c>
      <c r="AP34" s="135">
        <v>0</v>
      </c>
      <c r="AQ34" s="135">
        <v>0</v>
      </c>
      <c r="AR34" s="205">
        <v>0</v>
      </c>
      <c r="AS34" s="202">
        <v>0</v>
      </c>
      <c r="AT34" s="202">
        <v>0</v>
      </c>
      <c r="AU34" s="202">
        <v>0</v>
      </c>
      <c r="AV34" s="202">
        <v>0</v>
      </c>
    </row>
    <row r="35" spans="1:48" x14ac:dyDescent="0.25">
      <c r="A35" s="63" t="str">
        <f t="shared" si="3"/>
        <v>15h</v>
      </c>
      <c r="B35" s="8" t="str">
        <f>BIN2HEX(G35&amp;H35&amp;I35&amp;J35&amp;K35&amp;L35&amp;M35&amp;N35,2)</f>
        <v>25</v>
      </c>
      <c r="C35" s="2" t="str">
        <f t="shared" si="1"/>
        <v>00000000</v>
      </c>
      <c r="D35" s="8" t="str">
        <f t="shared" si="4"/>
        <v>25</v>
      </c>
      <c r="E35" s="8" t="str">
        <f t="shared" si="2"/>
        <v>6</v>
      </c>
      <c r="F35" s="4" t="str">
        <f>BIN2HEX(Table53[[#This Row],[Column10]]&amp;Table53[[#This Row],[Column11]]&amp;Table53[[#This Row],[Column12]]&amp;Table53[[#This Row],[Column13]])</f>
        <v>0</v>
      </c>
      <c r="G35" s="43">
        <v>0</v>
      </c>
      <c r="H35" s="43">
        <v>0</v>
      </c>
      <c r="I35" s="186">
        <v>1</v>
      </c>
      <c r="J35" s="187">
        <v>0</v>
      </c>
      <c r="K35" s="186">
        <v>0</v>
      </c>
      <c r="L35" s="188">
        <v>1</v>
      </c>
      <c r="M35" s="188">
        <v>0</v>
      </c>
      <c r="N35" s="189">
        <v>1</v>
      </c>
      <c r="O35" s="190">
        <v>1</v>
      </c>
      <c r="P35" s="188">
        <v>1</v>
      </c>
      <c r="Q35" s="203">
        <v>0</v>
      </c>
      <c r="R35" s="142">
        <v>0</v>
      </c>
      <c r="S35" s="205">
        <v>0</v>
      </c>
      <c r="T35" s="205">
        <v>0</v>
      </c>
      <c r="U35" s="204">
        <v>0</v>
      </c>
      <c r="V35" s="205">
        <v>0</v>
      </c>
      <c r="W35" s="205">
        <v>0</v>
      </c>
      <c r="X35" s="205">
        <v>0</v>
      </c>
      <c r="Y35" s="205">
        <v>0</v>
      </c>
      <c r="Z35" s="205">
        <v>0</v>
      </c>
      <c r="AA35" s="205">
        <v>0</v>
      </c>
      <c r="AB35" s="205">
        <v>0</v>
      </c>
      <c r="AC35" s="205">
        <v>0</v>
      </c>
      <c r="AD35" s="205">
        <v>0</v>
      </c>
      <c r="AE35" s="205">
        <v>0</v>
      </c>
      <c r="AF35" s="205">
        <v>0</v>
      </c>
      <c r="AG35" s="205">
        <v>0</v>
      </c>
      <c r="AH35" s="205">
        <v>0</v>
      </c>
      <c r="AI35" s="205">
        <v>0</v>
      </c>
      <c r="AJ35" s="205">
        <v>0</v>
      </c>
      <c r="AK35" s="205">
        <v>0</v>
      </c>
      <c r="AL35" s="205">
        <v>0</v>
      </c>
      <c r="AM35" s="205">
        <v>0</v>
      </c>
      <c r="AN35" s="135">
        <v>0</v>
      </c>
      <c r="AO35" s="135">
        <v>0</v>
      </c>
      <c r="AP35" s="135">
        <v>0</v>
      </c>
      <c r="AQ35" s="135">
        <v>0</v>
      </c>
      <c r="AR35" s="205">
        <v>0</v>
      </c>
      <c r="AS35" s="202">
        <v>0</v>
      </c>
      <c r="AT35" s="202">
        <v>0</v>
      </c>
      <c r="AU35" s="202">
        <v>0</v>
      </c>
      <c r="AV35" s="202">
        <v>0</v>
      </c>
    </row>
    <row r="36" spans="1:48" x14ac:dyDescent="0.25">
      <c r="A36" s="63" t="str">
        <f t="shared" si="3"/>
        <v>16h</v>
      </c>
      <c r="B36" s="8" t="str">
        <f>BIN2HEX(G36&amp;H36&amp;I36&amp;J36&amp;K36&amp;L36&amp;M36&amp;N36,2)</f>
        <v>25</v>
      </c>
      <c r="C36" s="2" t="str">
        <f t="shared" si="1"/>
        <v>80000040</v>
      </c>
      <c r="D36" s="8" t="str">
        <f t="shared" si="4"/>
        <v>25</v>
      </c>
      <c r="E36" s="8" t="str">
        <f t="shared" si="2"/>
        <v>1</v>
      </c>
      <c r="F36" s="4" t="str">
        <f>BIN2HEX(Table53[[#This Row],[Column10]]&amp;Table53[[#This Row],[Column11]]&amp;Table53[[#This Row],[Column12]]&amp;Table53[[#This Row],[Column13]])</f>
        <v>0</v>
      </c>
      <c r="G36" s="43">
        <v>0</v>
      </c>
      <c r="H36" s="43">
        <v>0</v>
      </c>
      <c r="I36" s="186">
        <v>1</v>
      </c>
      <c r="J36" s="187">
        <v>0</v>
      </c>
      <c r="K36" s="186">
        <v>0</v>
      </c>
      <c r="L36" s="188">
        <v>1</v>
      </c>
      <c r="M36" s="188">
        <v>0</v>
      </c>
      <c r="N36" s="189">
        <v>1</v>
      </c>
      <c r="O36" s="190">
        <v>0</v>
      </c>
      <c r="P36" s="188">
        <v>0</v>
      </c>
      <c r="Q36" s="206">
        <v>1</v>
      </c>
      <c r="R36" s="142">
        <v>0</v>
      </c>
      <c r="S36" s="205">
        <v>0</v>
      </c>
      <c r="T36" s="205">
        <v>0</v>
      </c>
      <c r="U36" s="204">
        <v>0</v>
      </c>
      <c r="V36" s="205">
        <v>0</v>
      </c>
      <c r="W36" s="205">
        <v>0</v>
      </c>
      <c r="X36" s="205">
        <v>0</v>
      </c>
      <c r="Y36" s="205">
        <v>0</v>
      </c>
      <c r="Z36" s="205">
        <v>0</v>
      </c>
      <c r="AA36" s="205">
        <v>0</v>
      </c>
      <c r="AB36" s="205">
        <v>0</v>
      </c>
      <c r="AC36" s="205">
        <v>0</v>
      </c>
      <c r="AD36" s="205">
        <v>0</v>
      </c>
      <c r="AE36" s="205">
        <v>0</v>
      </c>
      <c r="AF36" s="205">
        <v>0</v>
      </c>
      <c r="AG36" s="205">
        <v>0</v>
      </c>
      <c r="AH36" s="205">
        <v>0</v>
      </c>
      <c r="AI36" s="205">
        <v>0</v>
      </c>
      <c r="AJ36" s="205">
        <v>0</v>
      </c>
      <c r="AK36" s="205">
        <v>0</v>
      </c>
      <c r="AL36" s="205">
        <v>0</v>
      </c>
      <c r="AM36" s="205">
        <v>0</v>
      </c>
      <c r="AN36" s="135">
        <v>0</v>
      </c>
      <c r="AO36" s="135">
        <v>0</v>
      </c>
      <c r="AP36" s="135">
        <v>1</v>
      </c>
      <c r="AQ36" s="135">
        <v>0</v>
      </c>
      <c r="AR36" s="205">
        <v>0</v>
      </c>
      <c r="AS36" s="202">
        <v>0</v>
      </c>
      <c r="AT36" s="202">
        <v>0</v>
      </c>
      <c r="AU36" s="202">
        <v>0</v>
      </c>
      <c r="AV36" s="202">
        <v>0</v>
      </c>
    </row>
    <row r="37" spans="1:48" x14ac:dyDescent="0.25">
      <c r="A37" s="63" t="str">
        <f t="shared" si="3"/>
        <v>17h</v>
      </c>
      <c r="B37" s="8" t="str">
        <f>BIN2HEX(G37&amp;H37&amp;I37&amp;J37&amp;K37&amp;L37&amp;M37&amp;N37,2)</f>
        <v>00</v>
      </c>
      <c r="C37" s="2" t="str">
        <f t="shared" si="1"/>
        <v>20010000</v>
      </c>
      <c r="D37" s="8" t="str">
        <f t="shared" si="4"/>
        <v>00</v>
      </c>
      <c r="E37" s="8" t="str">
        <f t="shared" si="2"/>
        <v>0</v>
      </c>
      <c r="F37" s="4" t="str">
        <f>BIN2HEX(Table53[[#This Row],[Column10]]&amp;Table53[[#This Row],[Column11]]&amp;Table53[[#This Row],[Column12]]&amp;Table53[[#This Row],[Column13]])</f>
        <v>0</v>
      </c>
      <c r="G37" s="43">
        <v>0</v>
      </c>
      <c r="H37" s="43">
        <v>0</v>
      </c>
      <c r="I37" s="186">
        <v>0</v>
      </c>
      <c r="J37" s="187">
        <v>0</v>
      </c>
      <c r="K37" s="186">
        <v>0</v>
      </c>
      <c r="L37" s="188">
        <v>0</v>
      </c>
      <c r="M37" s="188">
        <v>0</v>
      </c>
      <c r="N37" s="189">
        <v>0</v>
      </c>
      <c r="O37" s="190">
        <v>0</v>
      </c>
      <c r="P37" s="188">
        <v>0</v>
      </c>
      <c r="Q37" s="203">
        <v>0</v>
      </c>
      <c r="R37" s="142">
        <v>0</v>
      </c>
      <c r="S37" s="205">
        <v>1</v>
      </c>
      <c r="T37" s="205">
        <v>0</v>
      </c>
      <c r="U37" s="204">
        <v>0</v>
      </c>
      <c r="V37" s="205">
        <v>0</v>
      </c>
      <c r="W37" s="205">
        <v>0</v>
      </c>
      <c r="X37" s="205">
        <v>0</v>
      </c>
      <c r="Y37" s="205">
        <v>0</v>
      </c>
      <c r="Z37" s="205">
        <v>0</v>
      </c>
      <c r="AA37" s="205">
        <v>0</v>
      </c>
      <c r="AB37" s="205">
        <v>0</v>
      </c>
      <c r="AC37" s="205">
        <v>0</v>
      </c>
      <c r="AD37" s="205">
        <v>0</v>
      </c>
      <c r="AE37" s="205">
        <v>0</v>
      </c>
      <c r="AF37" s="205">
        <v>1</v>
      </c>
      <c r="AG37" s="205">
        <v>0</v>
      </c>
      <c r="AH37" s="205">
        <v>0</v>
      </c>
      <c r="AI37" s="205">
        <v>0</v>
      </c>
      <c r="AJ37" s="205">
        <v>0</v>
      </c>
      <c r="AK37" s="205">
        <v>0</v>
      </c>
      <c r="AL37" s="205">
        <v>0</v>
      </c>
      <c r="AM37" s="205">
        <v>0</v>
      </c>
      <c r="AN37" s="135">
        <v>0</v>
      </c>
      <c r="AO37" s="135">
        <v>0</v>
      </c>
      <c r="AP37" s="135">
        <v>0</v>
      </c>
      <c r="AQ37" s="135">
        <v>0</v>
      </c>
      <c r="AR37" s="205">
        <v>0</v>
      </c>
      <c r="AS37" s="202">
        <v>0</v>
      </c>
      <c r="AT37" s="202">
        <v>0</v>
      </c>
      <c r="AU37" s="202">
        <v>0</v>
      </c>
      <c r="AV37" s="202">
        <v>0</v>
      </c>
    </row>
    <row r="38" spans="1:48" x14ac:dyDescent="0.25">
      <c r="A38" s="63" t="str">
        <f t="shared" si="3"/>
        <v>18h</v>
      </c>
      <c r="B38" s="8" t="str">
        <f>BIN2HEX(G38&amp;H38&amp;I38&amp;J38&amp;K38&amp;L38&amp;M38&amp;N38,2)</f>
        <v>25</v>
      </c>
      <c r="C38" s="2" t="str">
        <f t="shared" si="1"/>
        <v>80000180</v>
      </c>
      <c r="D38" s="8" t="str">
        <f t="shared" si="4"/>
        <v>25</v>
      </c>
      <c r="E38" s="8" t="str">
        <f t="shared" si="2"/>
        <v>1</v>
      </c>
      <c r="F38" s="4" t="str">
        <f>BIN2HEX(Table53[[#This Row],[Column10]]&amp;Table53[[#This Row],[Column11]]&amp;Table53[[#This Row],[Column12]]&amp;Table53[[#This Row],[Column13]])</f>
        <v>0</v>
      </c>
      <c r="G38" s="43">
        <v>0</v>
      </c>
      <c r="H38" s="43">
        <v>0</v>
      </c>
      <c r="I38" s="186">
        <v>1</v>
      </c>
      <c r="J38" s="187">
        <v>0</v>
      </c>
      <c r="K38" s="186">
        <v>0</v>
      </c>
      <c r="L38" s="188">
        <v>1</v>
      </c>
      <c r="M38" s="188">
        <v>0</v>
      </c>
      <c r="N38" s="189">
        <v>1</v>
      </c>
      <c r="O38" s="190">
        <v>0</v>
      </c>
      <c r="P38" s="188">
        <v>0</v>
      </c>
      <c r="Q38" s="203">
        <v>1</v>
      </c>
      <c r="R38" s="142">
        <v>0</v>
      </c>
      <c r="S38" s="205">
        <v>0</v>
      </c>
      <c r="T38" s="205">
        <v>0</v>
      </c>
      <c r="U38" s="204">
        <v>0</v>
      </c>
      <c r="V38" s="205">
        <v>0</v>
      </c>
      <c r="W38" s="205">
        <v>0</v>
      </c>
      <c r="X38" s="205">
        <v>0</v>
      </c>
      <c r="Y38" s="205">
        <v>0</v>
      </c>
      <c r="Z38" s="205">
        <v>0</v>
      </c>
      <c r="AA38" s="205">
        <v>0</v>
      </c>
      <c r="AB38" s="205">
        <v>0</v>
      </c>
      <c r="AC38" s="205">
        <v>0</v>
      </c>
      <c r="AD38" s="205">
        <v>0</v>
      </c>
      <c r="AE38" s="205">
        <v>0</v>
      </c>
      <c r="AF38" s="205">
        <v>0</v>
      </c>
      <c r="AG38" s="205">
        <v>0</v>
      </c>
      <c r="AH38" s="205">
        <v>0</v>
      </c>
      <c r="AI38" s="205">
        <v>0</v>
      </c>
      <c r="AJ38" s="205">
        <v>0</v>
      </c>
      <c r="AK38" s="205">
        <v>0</v>
      </c>
      <c r="AL38" s="205">
        <v>0</v>
      </c>
      <c r="AM38" s="205">
        <v>0</v>
      </c>
      <c r="AN38" s="135">
        <v>1</v>
      </c>
      <c r="AO38" s="135">
        <v>1</v>
      </c>
      <c r="AP38" s="135">
        <v>0</v>
      </c>
      <c r="AQ38" s="135">
        <v>0</v>
      </c>
      <c r="AR38" s="205">
        <v>0</v>
      </c>
      <c r="AS38" s="202">
        <v>0</v>
      </c>
      <c r="AT38" s="202">
        <v>0</v>
      </c>
      <c r="AU38" s="202">
        <v>0</v>
      </c>
      <c r="AV38" s="202">
        <v>0</v>
      </c>
    </row>
    <row r="39" spans="1:48" x14ac:dyDescent="0.25">
      <c r="A39" s="63" t="str">
        <f t="shared" si="3"/>
        <v>19h</v>
      </c>
      <c r="B39" s="8" t="str">
        <f>BIN2HEX(G39&amp;H39&amp;I39&amp;J39&amp;K39&amp;L39&amp;M39&amp;N39,2)</f>
        <v>1D</v>
      </c>
      <c r="C39" s="2" t="str">
        <f t="shared" si="1"/>
        <v>80000000</v>
      </c>
      <c r="D39" s="8" t="str">
        <f t="shared" si="4"/>
        <v>1D</v>
      </c>
      <c r="E39" s="8" t="str">
        <f t="shared" si="2"/>
        <v>5</v>
      </c>
      <c r="F39" s="4" t="str">
        <f>BIN2HEX(Table53[[#This Row],[Column10]]&amp;Table53[[#This Row],[Column11]]&amp;Table53[[#This Row],[Column12]]&amp;Table53[[#This Row],[Column13]])</f>
        <v>0</v>
      </c>
      <c r="G39" s="43">
        <v>0</v>
      </c>
      <c r="H39" s="43">
        <v>0</v>
      </c>
      <c r="I39" s="186">
        <v>0</v>
      </c>
      <c r="J39" s="187">
        <v>1</v>
      </c>
      <c r="K39" s="186">
        <v>1</v>
      </c>
      <c r="L39" s="188">
        <v>1</v>
      </c>
      <c r="M39" s="188">
        <v>0</v>
      </c>
      <c r="N39" s="189">
        <v>1</v>
      </c>
      <c r="O39" s="190">
        <v>1</v>
      </c>
      <c r="P39" s="188">
        <v>0</v>
      </c>
      <c r="Q39" s="203">
        <v>1</v>
      </c>
      <c r="R39" s="142">
        <v>0</v>
      </c>
      <c r="S39" s="205">
        <v>0</v>
      </c>
      <c r="T39" s="205">
        <v>0</v>
      </c>
      <c r="U39" s="204">
        <v>0</v>
      </c>
      <c r="V39" s="205">
        <v>0</v>
      </c>
      <c r="W39" s="205">
        <v>0</v>
      </c>
      <c r="X39" s="205">
        <v>0</v>
      </c>
      <c r="Y39" s="205">
        <v>0</v>
      </c>
      <c r="Z39" s="205">
        <v>0</v>
      </c>
      <c r="AA39" s="205">
        <v>0</v>
      </c>
      <c r="AB39" s="205">
        <v>0</v>
      </c>
      <c r="AC39" s="205">
        <v>0</v>
      </c>
      <c r="AD39" s="205">
        <v>0</v>
      </c>
      <c r="AE39" s="205">
        <v>0</v>
      </c>
      <c r="AF39" s="205">
        <v>0</v>
      </c>
      <c r="AG39" s="205">
        <v>0</v>
      </c>
      <c r="AH39" s="205">
        <v>0</v>
      </c>
      <c r="AI39" s="205">
        <v>0</v>
      </c>
      <c r="AJ39" s="205">
        <v>0</v>
      </c>
      <c r="AK39" s="205">
        <v>0</v>
      </c>
      <c r="AL39" s="205">
        <v>0</v>
      </c>
      <c r="AM39" s="205">
        <v>0</v>
      </c>
      <c r="AN39" s="135">
        <v>0</v>
      </c>
      <c r="AO39" s="135">
        <v>0</v>
      </c>
      <c r="AP39" s="135">
        <v>0</v>
      </c>
      <c r="AQ39" s="135">
        <v>0</v>
      </c>
      <c r="AR39" s="205">
        <v>0</v>
      </c>
      <c r="AS39" s="202">
        <v>0</v>
      </c>
      <c r="AT39" s="202">
        <v>0</v>
      </c>
      <c r="AU39" s="202">
        <v>0</v>
      </c>
      <c r="AV39" s="202">
        <v>0</v>
      </c>
    </row>
    <row r="40" spans="1:48" x14ac:dyDescent="0.25">
      <c r="A40" s="63" t="str">
        <f t="shared" si="3"/>
        <v>1Ah</v>
      </c>
      <c r="B40" s="8" t="str">
        <f>BIN2HEX(G40&amp;H40&amp;I40&amp;J40&amp;K40&amp;L40&amp;M40&amp;N40,2)</f>
        <v>00</v>
      </c>
      <c r="C40" s="2" t="str">
        <f t="shared" si="1"/>
        <v>44020000</v>
      </c>
      <c r="D40" s="8" t="str">
        <f t="shared" si="4"/>
        <v>00</v>
      </c>
      <c r="E40" s="8" t="str">
        <f t="shared" si="2"/>
        <v>0</v>
      </c>
      <c r="F40" s="4" t="str">
        <f>BIN2HEX(Table53[[#This Row],[Column10]]&amp;Table53[[#This Row],[Column11]]&amp;Table53[[#This Row],[Column12]]&amp;Table53[[#This Row],[Column13]])</f>
        <v>0</v>
      </c>
      <c r="G40" s="43">
        <v>0</v>
      </c>
      <c r="H40" s="43">
        <v>0</v>
      </c>
      <c r="I40" s="186">
        <v>0</v>
      </c>
      <c r="J40" s="187">
        <v>0</v>
      </c>
      <c r="K40" s="186">
        <v>0</v>
      </c>
      <c r="L40" s="188">
        <v>0</v>
      </c>
      <c r="M40" s="188">
        <v>0</v>
      </c>
      <c r="N40" s="189">
        <v>0</v>
      </c>
      <c r="O40" s="190">
        <v>0</v>
      </c>
      <c r="P40" s="188">
        <v>0</v>
      </c>
      <c r="Q40" s="203">
        <v>0</v>
      </c>
      <c r="R40" s="142">
        <v>1</v>
      </c>
      <c r="S40" s="205">
        <v>0</v>
      </c>
      <c r="T40" s="205">
        <v>0</v>
      </c>
      <c r="U40" s="204">
        <v>0</v>
      </c>
      <c r="V40" s="205">
        <v>1</v>
      </c>
      <c r="W40" s="205">
        <v>0</v>
      </c>
      <c r="X40" s="205">
        <v>0</v>
      </c>
      <c r="Y40" s="205">
        <v>0</v>
      </c>
      <c r="Z40" s="205">
        <v>0</v>
      </c>
      <c r="AA40" s="205">
        <v>0</v>
      </c>
      <c r="AB40" s="205">
        <v>0</v>
      </c>
      <c r="AC40" s="205">
        <v>0</v>
      </c>
      <c r="AD40" s="205">
        <v>0</v>
      </c>
      <c r="AE40" s="205">
        <v>1</v>
      </c>
      <c r="AF40" s="205">
        <v>0</v>
      </c>
      <c r="AG40" s="205">
        <v>0</v>
      </c>
      <c r="AH40" s="205">
        <v>0</v>
      </c>
      <c r="AI40" s="205">
        <v>0</v>
      </c>
      <c r="AJ40" s="205">
        <v>0</v>
      </c>
      <c r="AK40" s="205">
        <v>0</v>
      </c>
      <c r="AL40" s="205">
        <v>0</v>
      </c>
      <c r="AM40" s="205">
        <v>0</v>
      </c>
      <c r="AN40" s="135">
        <v>0</v>
      </c>
      <c r="AO40" s="135">
        <v>0</v>
      </c>
      <c r="AP40" s="135">
        <v>0</v>
      </c>
      <c r="AQ40" s="135">
        <v>0</v>
      </c>
      <c r="AR40" s="205">
        <v>0</v>
      </c>
      <c r="AS40" s="202">
        <v>0</v>
      </c>
      <c r="AT40" s="202">
        <v>0</v>
      </c>
      <c r="AU40" s="202">
        <v>0</v>
      </c>
      <c r="AV40" s="202">
        <v>0</v>
      </c>
    </row>
    <row r="41" spans="1:48" x14ac:dyDescent="0.25">
      <c r="A41" s="63" t="str">
        <f t="shared" si="3"/>
        <v>1Bh</v>
      </c>
      <c r="B41" s="8" t="str">
        <f>BIN2HEX(G41&amp;H41&amp;I41&amp;J41&amp;K41&amp;L41&amp;M41&amp;N41,2)</f>
        <v>1B</v>
      </c>
      <c r="C41" s="2" t="str">
        <f t="shared" si="1"/>
        <v>00004000</v>
      </c>
      <c r="D41" s="8" t="str">
        <f t="shared" si="4"/>
        <v>1B</v>
      </c>
      <c r="E41" s="8" t="str">
        <f t="shared" si="2"/>
        <v>2</v>
      </c>
      <c r="F41" s="4" t="str">
        <f>BIN2HEX(Table53[[#This Row],[Column10]]&amp;Table53[[#This Row],[Column11]]&amp;Table53[[#This Row],[Column12]]&amp;Table53[[#This Row],[Column13]])</f>
        <v>0</v>
      </c>
      <c r="G41" s="43">
        <v>0</v>
      </c>
      <c r="H41" s="43">
        <v>0</v>
      </c>
      <c r="I41" s="186">
        <v>0</v>
      </c>
      <c r="J41" s="187">
        <v>1</v>
      </c>
      <c r="K41" s="186">
        <v>1</v>
      </c>
      <c r="L41" s="188">
        <v>0</v>
      </c>
      <c r="M41" s="188">
        <v>1</v>
      </c>
      <c r="N41" s="189">
        <v>1</v>
      </c>
      <c r="O41" s="190">
        <v>0</v>
      </c>
      <c r="P41" s="188">
        <v>1</v>
      </c>
      <c r="Q41" s="203">
        <v>0</v>
      </c>
      <c r="R41" s="142">
        <v>0</v>
      </c>
      <c r="S41" s="205">
        <v>0</v>
      </c>
      <c r="T41" s="205">
        <v>0</v>
      </c>
      <c r="U41" s="204">
        <v>0</v>
      </c>
      <c r="V41" s="205">
        <v>0</v>
      </c>
      <c r="W41" s="205">
        <v>0</v>
      </c>
      <c r="X41" s="205">
        <v>0</v>
      </c>
      <c r="Y41" s="205">
        <v>0</v>
      </c>
      <c r="Z41" s="205">
        <v>0</v>
      </c>
      <c r="AA41" s="205">
        <v>0</v>
      </c>
      <c r="AB41" s="205">
        <v>0</v>
      </c>
      <c r="AC41" s="205">
        <v>0</v>
      </c>
      <c r="AD41" s="205">
        <v>0</v>
      </c>
      <c r="AE41" s="205">
        <v>0</v>
      </c>
      <c r="AF41" s="205">
        <v>0</v>
      </c>
      <c r="AG41" s="205">
        <v>0</v>
      </c>
      <c r="AH41" s="205">
        <v>1</v>
      </c>
      <c r="AI41" s="205">
        <v>0</v>
      </c>
      <c r="AJ41" s="205">
        <v>0</v>
      </c>
      <c r="AK41" s="205">
        <v>0</v>
      </c>
      <c r="AL41" s="205">
        <v>0</v>
      </c>
      <c r="AM41" s="205">
        <v>0</v>
      </c>
      <c r="AN41" s="135">
        <v>0</v>
      </c>
      <c r="AO41" s="135">
        <v>0</v>
      </c>
      <c r="AP41" s="135">
        <v>0</v>
      </c>
      <c r="AQ41" s="135">
        <v>0</v>
      </c>
      <c r="AR41" s="205">
        <v>0</v>
      </c>
      <c r="AS41" s="202">
        <v>0</v>
      </c>
      <c r="AT41" s="202">
        <v>0</v>
      </c>
      <c r="AU41" s="202">
        <v>0</v>
      </c>
      <c r="AV41" s="202">
        <v>0</v>
      </c>
    </row>
    <row r="42" spans="1:48" x14ac:dyDescent="0.25">
      <c r="A42" s="63" t="str">
        <f t="shared" si="3"/>
        <v>1Ch</v>
      </c>
      <c r="B42" s="8" t="str">
        <f>BIN2HEX(G42&amp;H42&amp;I42&amp;J42&amp;K42&amp;L42&amp;M42&amp;N42,2)</f>
        <v>25</v>
      </c>
      <c r="C42" s="2" t="str">
        <f t="shared" si="1"/>
        <v>80000000</v>
      </c>
      <c r="D42" s="8" t="str">
        <f t="shared" si="4"/>
        <v>25</v>
      </c>
      <c r="E42" s="8" t="str">
        <f t="shared" si="2"/>
        <v>1</v>
      </c>
      <c r="F42" s="4" t="str">
        <f>BIN2HEX(Table53[[#This Row],[Column10]]&amp;Table53[[#This Row],[Column11]]&amp;Table53[[#This Row],[Column12]]&amp;Table53[[#This Row],[Column13]])</f>
        <v>0</v>
      </c>
      <c r="G42" s="43">
        <v>0</v>
      </c>
      <c r="H42" s="43">
        <v>0</v>
      </c>
      <c r="I42" s="186">
        <v>1</v>
      </c>
      <c r="J42" s="187">
        <v>0</v>
      </c>
      <c r="K42" s="186">
        <v>0</v>
      </c>
      <c r="L42" s="188">
        <v>1</v>
      </c>
      <c r="M42" s="188">
        <v>0</v>
      </c>
      <c r="N42" s="189">
        <v>1</v>
      </c>
      <c r="O42" s="190">
        <v>0</v>
      </c>
      <c r="P42" s="188">
        <v>0</v>
      </c>
      <c r="Q42" s="203">
        <v>1</v>
      </c>
      <c r="R42" s="142">
        <v>0</v>
      </c>
      <c r="S42" s="205">
        <v>0</v>
      </c>
      <c r="T42" s="205">
        <v>0</v>
      </c>
      <c r="U42" s="204">
        <v>0</v>
      </c>
      <c r="V42" s="205">
        <v>0</v>
      </c>
      <c r="W42" s="205">
        <v>0</v>
      </c>
      <c r="X42" s="205">
        <v>0</v>
      </c>
      <c r="Y42" s="205">
        <v>0</v>
      </c>
      <c r="Z42" s="205">
        <v>0</v>
      </c>
      <c r="AA42" s="205">
        <v>0</v>
      </c>
      <c r="AB42" s="205">
        <v>0</v>
      </c>
      <c r="AC42" s="205">
        <v>0</v>
      </c>
      <c r="AD42" s="205">
        <v>0</v>
      </c>
      <c r="AE42" s="205">
        <v>0</v>
      </c>
      <c r="AF42" s="205">
        <v>0</v>
      </c>
      <c r="AG42" s="205">
        <v>0</v>
      </c>
      <c r="AH42" s="205">
        <v>0</v>
      </c>
      <c r="AI42" s="205">
        <v>0</v>
      </c>
      <c r="AJ42" s="205">
        <v>0</v>
      </c>
      <c r="AK42" s="205">
        <v>0</v>
      </c>
      <c r="AL42" s="205">
        <v>0</v>
      </c>
      <c r="AM42" s="205">
        <v>0</v>
      </c>
      <c r="AN42" s="135">
        <v>0</v>
      </c>
      <c r="AO42" s="135">
        <v>0</v>
      </c>
      <c r="AP42" s="135">
        <v>0</v>
      </c>
      <c r="AQ42" s="135">
        <v>0</v>
      </c>
      <c r="AR42" s="205">
        <v>0</v>
      </c>
      <c r="AS42" s="202">
        <v>0</v>
      </c>
      <c r="AT42" s="202">
        <v>0</v>
      </c>
      <c r="AU42" s="202">
        <v>0</v>
      </c>
      <c r="AV42" s="202">
        <v>0</v>
      </c>
    </row>
    <row r="43" spans="1:48" x14ac:dyDescent="0.25">
      <c r="A43" s="63" t="str">
        <f t="shared" si="3"/>
        <v>1Dh</v>
      </c>
      <c r="B43" s="8" t="str">
        <f>BIN2HEX(G43&amp;H43&amp;I43&amp;J43&amp;K43&amp;L43&amp;M43&amp;N43,2)</f>
        <v>25</v>
      </c>
      <c r="C43" s="2" t="str">
        <f t="shared" si="1"/>
        <v>80000800</v>
      </c>
      <c r="D43" s="8" t="str">
        <f t="shared" si="4"/>
        <v>25</v>
      </c>
      <c r="E43" s="8" t="str">
        <f t="shared" si="2"/>
        <v>1</v>
      </c>
      <c r="F43" s="4" t="str">
        <f>BIN2HEX(Table53[[#This Row],[Column10]]&amp;Table53[[#This Row],[Column11]]&amp;Table53[[#This Row],[Column12]]&amp;Table53[[#This Row],[Column13]])</f>
        <v>4</v>
      </c>
      <c r="G43" s="43">
        <v>0</v>
      </c>
      <c r="H43" s="43">
        <v>0</v>
      </c>
      <c r="I43" s="186">
        <v>1</v>
      </c>
      <c r="J43" s="187">
        <v>0</v>
      </c>
      <c r="K43" s="186">
        <v>0</v>
      </c>
      <c r="L43" s="188">
        <v>1</v>
      </c>
      <c r="M43" s="188">
        <v>0</v>
      </c>
      <c r="N43" s="189">
        <v>1</v>
      </c>
      <c r="O43" s="190">
        <v>0</v>
      </c>
      <c r="P43" s="188">
        <v>0</v>
      </c>
      <c r="Q43" s="203">
        <v>1</v>
      </c>
      <c r="R43" s="142">
        <v>0</v>
      </c>
      <c r="S43" s="205">
        <v>0</v>
      </c>
      <c r="T43" s="205">
        <v>0</v>
      </c>
      <c r="U43" s="204">
        <v>0</v>
      </c>
      <c r="V43" s="205">
        <v>0</v>
      </c>
      <c r="W43" s="205">
        <v>0</v>
      </c>
      <c r="X43" s="205">
        <v>0</v>
      </c>
      <c r="Y43" s="205">
        <v>0</v>
      </c>
      <c r="Z43" s="205">
        <v>0</v>
      </c>
      <c r="AA43" s="205">
        <v>0</v>
      </c>
      <c r="AB43" s="205">
        <v>0</v>
      </c>
      <c r="AC43" s="205">
        <v>0</v>
      </c>
      <c r="AD43" s="205">
        <v>0</v>
      </c>
      <c r="AE43" s="205">
        <v>0</v>
      </c>
      <c r="AF43" s="205">
        <v>0</v>
      </c>
      <c r="AG43" s="205">
        <v>0</v>
      </c>
      <c r="AH43" s="205">
        <v>0</v>
      </c>
      <c r="AI43" s="205">
        <v>0</v>
      </c>
      <c r="AJ43" s="205">
        <v>0</v>
      </c>
      <c r="AK43" s="205">
        <v>1</v>
      </c>
      <c r="AL43" s="205">
        <v>0</v>
      </c>
      <c r="AM43" s="205">
        <v>0</v>
      </c>
      <c r="AN43" s="135">
        <v>0</v>
      </c>
      <c r="AO43" s="135">
        <v>0</v>
      </c>
      <c r="AP43" s="135">
        <v>0</v>
      </c>
      <c r="AQ43" s="135">
        <v>0</v>
      </c>
      <c r="AR43" s="205">
        <v>0</v>
      </c>
      <c r="AS43" s="202">
        <v>0</v>
      </c>
      <c r="AT43" s="202">
        <v>0</v>
      </c>
      <c r="AU43" s="202">
        <v>0</v>
      </c>
      <c r="AV43" s="202">
        <v>0</v>
      </c>
    </row>
    <row r="44" spans="1:48" x14ac:dyDescent="0.25">
      <c r="A44" s="63" t="str">
        <f t="shared" si="3"/>
        <v>1Eh</v>
      </c>
      <c r="B44" s="8" t="str">
        <f>BIN2HEX(G44&amp;H44&amp;I44&amp;J44&amp;K44&amp;L44&amp;M44&amp;N44,2)</f>
        <v>18</v>
      </c>
      <c r="C44" s="2" t="str">
        <f t="shared" si="1"/>
        <v>80050000</v>
      </c>
      <c r="D44" s="8" t="str">
        <f t="shared" si="4"/>
        <v>18</v>
      </c>
      <c r="E44" s="8" t="str">
        <f t="shared" si="2"/>
        <v>1</v>
      </c>
      <c r="F44" s="4" t="str">
        <f>BIN2HEX(Table53[[#This Row],[Column10]]&amp;Table53[[#This Row],[Column11]]&amp;Table53[[#This Row],[Column12]]&amp;Table53[[#This Row],[Column13]])</f>
        <v>0</v>
      </c>
      <c r="G44" s="43">
        <v>0</v>
      </c>
      <c r="H44" s="43">
        <v>0</v>
      </c>
      <c r="I44" s="186">
        <v>0</v>
      </c>
      <c r="J44" s="187">
        <v>1</v>
      </c>
      <c r="K44" s="186">
        <v>1</v>
      </c>
      <c r="L44" s="188">
        <v>0</v>
      </c>
      <c r="M44" s="188">
        <v>0</v>
      </c>
      <c r="N44" s="189">
        <v>0</v>
      </c>
      <c r="O44" s="190">
        <v>0</v>
      </c>
      <c r="P44" s="188">
        <v>0</v>
      </c>
      <c r="Q44" s="203">
        <v>1</v>
      </c>
      <c r="R44" s="142">
        <v>0</v>
      </c>
      <c r="S44" s="205">
        <v>0</v>
      </c>
      <c r="T44" s="205">
        <v>0</v>
      </c>
      <c r="U44" s="204">
        <v>0</v>
      </c>
      <c r="V44" s="205">
        <v>0</v>
      </c>
      <c r="W44" s="205">
        <v>0</v>
      </c>
      <c r="X44" s="205">
        <v>0</v>
      </c>
      <c r="Y44" s="205">
        <v>0</v>
      </c>
      <c r="Z44" s="205">
        <v>0</v>
      </c>
      <c r="AA44" s="205">
        <v>0</v>
      </c>
      <c r="AB44" s="205">
        <v>0</v>
      </c>
      <c r="AC44" s="205">
        <v>0</v>
      </c>
      <c r="AD44" s="205">
        <v>1</v>
      </c>
      <c r="AE44" s="205">
        <v>0</v>
      </c>
      <c r="AF44" s="205">
        <v>1</v>
      </c>
      <c r="AG44" s="205">
        <v>0</v>
      </c>
      <c r="AH44" s="205">
        <v>0</v>
      </c>
      <c r="AI44" s="205">
        <v>0</v>
      </c>
      <c r="AJ44" s="205">
        <v>0</v>
      </c>
      <c r="AK44" s="205">
        <v>0</v>
      </c>
      <c r="AL44" s="205">
        <v>0</v>
      </c>
      <c r="AM44" s="205">
        <v>0</v>
      </c>
      <c r="AN44" s="135">
        <v>0</v>
      </c>
      <c r="AO44" s="135">
        <v>0</v>
      </c>
      <c r="AP44" s="135">
        <v>0</v>
      </c>
      <c r="AQ44" s="135">
        <v>0</v>
      </c>
      <c r="AR44" s="205">
        <v>0</v>
      </c>
      <c r="AS44" s="202">
        <v>0</v>
      </c>
      <c r="AT44" s="202">
        <v>0</v>
      </c>
      <c r="AU44" s="202">
        <v>0</v>
      </c>
      <c r="AV44" s="202">
        <v>0</v>
      </c>
    </row>
    <row r="45" spans="1:48" x14ac:dyDescent="0.25">
      <c r="A45" s="63" t="str">
        <f t="shared" si="3"/>
        <v>1Fh</v>
      </c>
      <c r="B45" s="8" t="str">
        <f>BIN2HEX(G45&amp;H45&amp;I45&amp;J45&amp;K45&amp;L45&amp;M45&amp;N45,2)</f>
        <v>18</v>
      </c>
      <c r="C45" s="2" t="str">
        <f t="shared" si="1"/>
        <v>80090600</v>
      </c>
      <c r="D45" s="8" t="str">
        <f t="shared" si="4"/>
        <v>18</v>
      </c>
      <c r="E45" s="8" t="str">
        <f t="shared" si="2"/>
        <v>1</v>
      </c>
      <c r="F45" s="4" t="str">
        <f>BIN2HEX(Table53[[#This Row],[Column10]]&amp;Table53[[#This Row],[Column11]]&amp;Table53[[#This Row],[Column12]]&amp;Table53[[#This Row],[Column13]])</f>
        <v>3</v>
      </c>
      <c r="G45" s="43">
        <v>0</v>
      </c>
      <c r="H45" s="43">
        <v>0</v>
      </c>
      <c r="I45" s="186">
        <v>0</v>
      </c>
      <c r="J45" s="187">
        <v>1</v>
      </c>
      <c r="K45" s="186">
        <v>1</v>
      </c>
      <c r="L45" s="188">
        <v>0</v>
      </c>
      <c r="M45" s="188">
        <v>0</v>
      </c>
      <c r="N45" s="189">
        <v>0</v>
      </c>
      <c r="O45" s="190">
        <v>0</v>
      </c>
      <c r="P45" s="188">
        <v>0</v>
      </c>
      <c r="Q45" s="203">
        <v>1</v>
      </c>
      <c r="R45" s="142">
        <v>0</v>
      </c>
      <c r="S45" s="205">
        <v>0</v>
      </c>
      <c r="T45" s="205">
        <v>0</v>
      </c>
      <c r="U45" s="204">
        <v>0</v>
      </c>
      <c r="V45" s="205">
        <v>0</v>
      </c>
      <c r="W45" s="205">
        <v>0</v>
      </c>
      <c r="X45" s="205">
        <v>0</v>
      </c>
      <c r="Y45" s="205">
        <v>0</v>
      </c>
      <c r="Z45" s="205">
        <v>0</v>
      </c>
      <c r="AA45" s="205">
        <v>0</v>
      </c>
      <c r="AB45" s="205">
        <v>0</v>
      </c>
      <c r="AC45" s="205">
        <v>1</v>
      </c>
      <c r="AD45" s="205">
        <v>0</v>
      </c>
      <c r="AE45" s="205">
        <v>0</v>
      </c>
      <c r="AF45" s="205">
        <v>1</v>
      </c>
      <c r="AG45" s="205">
        <v>0</v>
      </c>
      <c r="AH45" s="205">
        <v>0</v>
      </c>
      <c r="AI45" s="205">
        <v>0</v>
      </c>
      <c r="AJ45" s="205">
        <v>0</v>
      </c>
      <c r="AK45" s="205">
        <v>0</v>
      </c>
      <c r="AL45" s="205">
        <v>1</v>
      </c>
      <c r="AM45" s="205">
        <v>1</v>
      </c>
      <c r="AN45" s="135">
        <v>0</v>
      </c>
      <c r="AO45" s="135">
        <v>0</v>
      </c>
      <c r="AP45" s="135">
        <v>0</v>
      </c>
      <c r="AQ45" s="135">
        <v>0</v>
      </c>
      <c r="AR45" s="205">
        <v>0</v>
      </c>
      <c r="AS45" s="202">
        <v>0</v>
      </c>
      <c r="AT45" s="202">
        <v>0</v>
      </c>
      <c r="AU45" s="202">
        <v>0</v>
      </c>
      <c r="AV45" s="202">
        <v>0</v>
      </c>
    </row>
    <row r="46" spans="1:48" x14ac:dyDescent="0.25">
      <c r="A46" s="63" t="str">
        <f t="shared" si="3"/>
        <v>20h</v>
      </c>
      <c r="B46" s="8" t="str">
        <f>BIN2HEX(G46&amp;H46&amp;I46&amp;J46&amp;K46&amp;L46&amp;M46&amp;N46,2)</f>
        <v>25</v>
      </c>
      <c r="C46" s="2" t="str">
        <f t="shared" si="1"/>
        <v>81000780</v>
      </c>
      <c r="D46" s="8" t="str">
        <f t="shared" si="4"/>
        <v>25</v>
      </c>
      <c r="E46" s="8" t="str">
        <f t="shared" si="2"/>
        <v>1</v>
      </c>
      <c r="F46" s="4" t="str">
        <f>BIN2HEX(Table53[[#This Row],[Column10]]&amp;Table53[[#This Row],[Column11]]&amp;Table53[[#This Row],[Column12]]&amp;Table53[[#This Row],[Column13]])</f>
        <v>3</v>
      </c>
      <c r="G46" s="43">
        <v>0</v>
      </c>
      <c r="H46" s="43">
        <v>0</v>
      </c>
      <c r="I46" s="186">
        <v>1</v>
      </c>
      <c r="J46" s="187">
        <v>0</v>
      </c>
      <c r="K46" s="186">
        <v>0</v>
      </c>
      <c r="L46" s="188">
        <v>1</v>
      </c>
      <c r="M46" s="188">
        <v>0</v>
      </c>
      <c r="N46" s="189">
        <v>1</v>
      </c>
      <c r="O46" s="190">
        <v>0</v>
      </c>
      <c r="P46" s="188">
        <v>0</v>
      </c>
      <c r="Q46" s="203">
        <v>1</v>
      </c>
      <c r="R46" s="142">
        <v>0</v>
      </c>
      <c r="S46" s="205">
        <v>0</v>
      </c>
      <c r="T46" s="205">
        <v>0</v>
      </c>
      <c r="U46" s="204">
        <v>0</v>
      </c>
      <c r="V46" s="205">
        <v>0</v>
      </c>
      <c r="W46" s="205">
        <v>0</v>
      </c>
      <c r="X46" s="205">
        <v>1</v>
      </c>
      <c r="Y46" s="205">
        <v>0</v>
      </c>
      <c r="Z46" s="205">
        <v>0</v>
      </c>
      <c r="AA46" s="205">
        <v>0</v>
      </c>
      <c r="AB46" s="205">
        <v>0</v>
      </c>
      <c r="AC46" s="205">
        <v>0</v>
      </c>
      <c r="AD46" s="205">
        <v>0</v>
      </c>
      <c r="AE46" s="205">
        <v>0</v>
      </c>
      <c r="AF46" s="205">
        <v>0</v>
      </c>
      <c r="AG46" s="205">
        <v>0</v>
      </c>
      <c r="AH46" s="205">
        <v>0</v>
      </c>
      <c r="AI46" s="205">
        <v>0</v>
      </c>
      <c r="AJ46" s="205">
        <v>0</v>
      </c>
      <c r="AK46" s="205">
        <v>0</v>
      </c>
      <c r="AL46" s="205">
        <v>1</v>
      </c>
      <c r="AM46" s="205">
        <v>1</v>
      </c>
      <c r="AN46" s="135">
        <v>1</v>
      </c>
      <c r="AO46" s="135">
        <v>1</v>
      </c>
      <c r="AP46" s="135">
        <v>0</v>
      </c>
      <c r="AQ46" s="135">
        <v>0</v>
      </c>
      <c r="AR46" s="205">
        <v>0</v>
      </c>
      <c r="AS46" s="202">
        <v>0</v>
      </c>
      <c r="AT46" s="202">
        <v>0</v>
      </c>
      <c r="AU46" s="202">
        <v>0</v>
      </c>
      <c r="AV46" s="202">
        <v>0</v>
      </c>
    </row>
    <row r="47" spans="1:48" x14ac:dyDescent="0.25">
      <c r="A47" s="63" t="str">
        <f t="shared" si="3"/>
        <v>21h</v>
      </c>
      <c r="B47" s="8" t="str">
        <f>BIN2HEX(G47&amp;H47&amp;I47&amp;J47&amp;K47&amp;L47&amp;M47&amp;N47,2)</f>
        <v>00</v>
      </c>
      <c r="C47" s="2" t="str">
        <f t="shared" si="1"/>
        <v>0010006C</v>
      </c>
      <c r="D47" s="8" t="str">
        <f t="shared" si="4"/>
        <v>00</v>
      </c>
      <c r="E47" s="8" t="str">
        <f t="shared" si="2"/>
        <v>0</v>
      </c>
      <c r="F47" s="4" t="str">
        <f>BIN2HEX(Table53[[#This Row],[Column10]]&amp;Table53[[#This Row],[Column11]]&amp;Table53[[#This Row],[Column12]]&amp;Table53[[#This Row],[Column13]])</f>
        <v>0</v>
      </c>
      <c r="G47" s="43">
        <v>0</v>
      </c>
      <c r="H47" s="43">
        <v>0</v>
      </c>
      <c r="I47" s="186">
        <v>0</v>
      </c>
      <c r="J47" s="187">
        <v>0</v>
      </c>
      <c r="K47" s="186">
        <v>0</v>
      </c>
      <c r="L47" s="188">
        <v>0</v>
      </c>
      <c r="M47" s="188">
        <v>0</v>
      </c>
      <c r="N47" s="189">
        <v>0</v>
      </c>
      <c r="O47" s="190">
        <v>0</v>
      </c>
      <c r="P47" s="188">
        <v>0</v>
      </c>
      <c r="Q47" s="203">
        <v>0</v>
      </c>
      <c r="R47" s="142">
        <v>0</v>
      </c>
      <c r="S47" s="205">
        <v>0</v>
      </c>
      <c r="T47" s="205">
        <v>0</v>
      </c>
      <c r="U47" s="204">
        <v>0</v>
      </c>
      <c r="V47" s="205">
        <v>0</v>
      </c>
      <c r="W47" s="205">
        <v>0</v>
      </c>
      <c r="X47" s="205">
        <v>0</v>
      </c>
      <c r="Y47" s="205">
        <v>0</v>
      </c>
      <c r="Z47" s="205">
        <v>0</v>
      </c>
      <c r="AA47" s="205">
        <v>0</v>
      </c>
      <c r="AB47" s="205">
        <v>1</v>
      </c>
      <c r="AC47" s="205">
        <v>0</v>
      </c>
      <c r="AD47" s="205">
        <v>0</v>
      </c>
      <c r="AE47" s="205">
        <v>0</v>
      </c>
      <c r="AF47" s="205">
        <v>0</v>
      </c>
      <c r="AG47" s="205">
        <v>0</v>
      </c>
      <c r="AH47" s="205">
        <v>0</v>
      </c>
      <c r="AI47" s="205">
        <v>0</v>
      </c>
      <c r="AJ47" s="205">
        <v>0</v>
      </c>
      <c r="AK47" s="205">
        <v>0</v>
      </c>
      <c r="AL47" s="205">
        <v>0</v>
      </c>
      <c r="AM47" s="205">
        <v>0</v>
      </c>
      <c r="AN47" s="135">
        <v>0</v>
      </c>
      <c r="AO47" s="135">
        <v>0</v>
      </c>
      <c r="AP47" s="135">
        <v>1</v>
      </c>
      <c r="AQ47" s="135">
        <v>1</v>
      </c>
      <c r="AR47" s="205">
        <v>0</v>
      </c>
      <c r="AS47" s="202">
        <v>1</v>
      </c>
      <c r="AT47" s="202">
        <v>1</v>
      </c>
      <c r="AU47" s="202">
        <v>0</v>
      </c>
      <c r="AV47" s="202">
        <v>0</v>
      </c>
    </row>
    <row r="48" spans="1:48" x14ac:dyDescent="0.25">
      <c r="A48" s="63" t="str">
        <f t="shared" si="3"/>
        <v>22h</v>
      </c>
      <c r="B48" s="8" t="str">
        <f>BIN2HEX(G48&amp;H48&amp;I48&amp;J48&amp;K48&amp;L48&amp;M48&amp;N48,2)</f>
        <v>22</v>
      </c>
      <c r="C48" s="2" t="str">
        <f t="shared" si="1"/>
        <v>04000010</v>
      </c>
      <c r="D48" s="8" t="str">
        <f t="shared" si="4"/>
        <v>22</v>
      </c>
      <c r="E48" s="8" t="str">
        <f t="shared" si="2"/>
        <v>2</v>
      </c>
      <c r="F48" s="4" t="str">
        <f>BIN2HEX(Table53[[#This Row],[Column10]]&amp;Table53[[#This Row],[Column11]]&amp;Table53[[#This Row],[Column12]]&amp;Table53[[#This Row],[Column13]])</f>
        <v>0</v>
      </c>
      <c r="G48" s="43">
        <v>0</v>
      </c>
      <c r="H48" s="43">
        <v>0</v>
      </c>
      <c r="I48" s="186">
        <v>1</v>
      </c>
      <c r="J48" s="187">
        <v>0</v>
      </c>
      <c r="K48" s="186">
        <v>0</v>
      </c>
      <c r="L48" s="188">
        <v>0</v>
      </c>
      <c r="M48" s="188">
        <v>1</v>
      </c>
      <c r="N48" s="189">
        <v>0</v>
      </c>
      <c r="O48" s="190">
        <v>0</v>
      </c>
      <c r="P48" s="188">
        <v>1</v>
      </c>
      <c r="Q48" s="203">
        <v>0</v>
      </c>
      <c r="R48" s="142">
        <v>0</v>
      </c>
      <c r="S48" s="205">
        <v>0</v>
      </c>
      <c r="T48" s="205">
        <v>0</v>
      </c>
      <c r="U48" s="204">
        <v>0</v>
      </c>
      <c r="V48" s="205">
        <v>1</v>
      </c>
      <c r="W48" s="205">
        <v>0</v>
      </c>
      <c r="X48" s="205">
        <v>0</v>
      </c>
      <c r="Y48" s="205">
        <v>0</v>
      </c>
      <c r="Z48" s="205">
        <v>0</v>
      </c>
      <c r="AA48" s="205">
        <v>0</v>
      </c>
      <c r="AB48" s="205">
        <v>0</v>
      </c>
      <c r="AC48" s="205">
        <v>0</v>
      </c>
      <c r="AD48" s="205">
        <v>0</v>
      </c>
      <c r="AE48" s="205">
        <v>0</v>
      </c>
      <c r="AF48" s="205">
        <v>0</v>
      </c>
      <c r="AG48" s="205">
        <v>0</v>
      </c>
      <c r="AH48" s="205">
        <v>0</v>
      </c>
      <c r="AI48" s="205">
        <v>0</v>
      </c>
      <c r="AJ48" s="205">
        <v>0</v>
      </c>
      <c r="AK48" s="205">
        <v>0</v>
      </c>
      <c r="AL48" s="205">
        <v>0</v>
      </c>
      <c r="AM48" s="205">
        <v>0</v>
      </c>
      <c r="AN48" s="135">
        <v>0</v>
      </c>
      <c r="AO48" s="135">
        <v>0</v>
      </c>
      <c r="AP48" s="135">
        <v>0</v>
      </c>
      <c r="AQ48" s="135">
        <v>0</v>
      </c>
      <c r="AR48" s="205">
        <v>1</v>
      </c>
      <c r="AS48" s="202">
        <v>0</v>
      </c>
      <c r="AT48" s="202">
        <v>0</v>
      </c>
      <c r="AU48" s="202">
        <v>0</v>
      </c>
      <c r="AV48" s="202">
        <v>0</v>
      </c>
    </row>
    <row r="49" spans="1:48" x14ac:dyDescent="0.25">
      <c r="A49" s="63" t="str">
        <f t="shared" si="3"/>
        <v>23h</v>
      </c>
      <c r="B49" s="8" t="str">
        <f>BIN2HEX(G49&amp;H49&amp;I49&amp;J49&amp;K49&amp;L49&amp;M49&amp;N49,2)</f>
        <v>25</v>
      </c>
      <c r="C49" s="2" t="str">
        <f t="shared" si="1"/>
        <v>80200040</v>
      </c>
      <c r="D49" s="8" t="str">
        <f t="shared" si="4"/>
        <v>25</v>
      </c>
      <c r="E49" s="8" t="str">
        <f t="shared" si="2"/>
        <v>1</v>
      </c>
      <c r="F49" s="4" t="str">
        <f>BIN2HEX(Table53[[#This Row],[Column10]]&amp;Table53[[#This Row],[Column11]]&amp;Table53[[#This Row],[Column12]]&amp;Table53[[#This Row],[Column13]])</f>
        <v>0</v>
      </c>
      <c r="G49" s="43">
        <v>0</v>
      </c>
      <c r="H49" s="43">
        <v>0</v>
      </c>
      <c r="I49" s="186">
        <v>1</v>
      </c>
      <c r="J49" s="187">
        <v>0</v>
      </c>
      <c r="K49" s="186">
        <v>0</v>
      </c>
      <c r="L49" s="188">
        <v>1</v>
      </c>
      <c r="M49" s="188">
        <v>0</v>
      </c>
      <c r="N49" s="189">
        <v>1</v>
      </c>
      <c r="O49" s="190">
        <v>0</v>
      </c>
      <c r="P49" s="188">
        <v>0</v>
      </c>
      <c r="Q49" s="203">
        <v>1</v>
      </c>
      <c r="R49" s="142">
        <v>0</v>
      </c>
      <c r="S49" s="205">
        <v>0</v>
      </c>
      <c r="T49" s="205">
        <v>0</v>
      </c>
      <c r="U49" s="204">
        <v>0</v>
      </c>
      <c r="V49" s="205">
        <v>0</v>
      </c>
      <c r="W49" s="205">
        <v>0</v>
      </c>
      <c r="X49" s="205">
        <v>0</v>
      </c>
      <c r="Y49" s="205">
        <v>0</v>
      </c>
      <c r="Z49" s="205">
        <v>0</v>
      </c>
      <c r="AA49" s="205">
        <v>1</v>
      </c>
      <c r="AB49" s="205">
        <v>0</v>
      </c>
      <c r="AC49" s="205">
        <v>0</v>
      </c>
      <c r="AD49" s="205">
        <v>0</v>
      </c>
      <c r="AE49" s="205">
        <v>0</v>
      </c>
      <c r="AF49" s="205">
        <v>0</v>
      </c>
      <c r="AG49" s="205">
        <v>0</v>
      </c>
      <c r="AH49" s="205">
        <v>0</v>
      </c>
      <c r="AI49" s="205">
        <v>0</v>
      </c>
      <c r="AJ49" s="205">
        <v>0</v>
      </c>
      <c r="AK49" s="205">
        <v>0</v>
      </c>
      <c r="AL49" s="205">
        <v>0</v>
      </c>
      <c r="AM49" s="205">
        <v>0</v>
      </c>
      <c r="AN49" s="135">
        <v>0</v>
      </c>
      <c r="AO49" s="135">
        <v>0</v>
      </c>
      <c r="AP49" s="135">
        <v>1</v>
      </c>
      <c r="AQ49" s="135">
        <v>0</v>
      </c>
      <c r="AR49" s="205">
        <v>0</v>
      </c>
      <c r="AS49" s="202">
        <v>0</v>
      </c>
      <c r="AT49" s="202">
        <v>0</v>
      </c>
      <c r="AU49" s="202">
        <v>0</v>
      </c>
      <c r="AV49" s="202">
        <v>0</v>
      </c>
    </row>
    <row r="50" spans="1:48" x14ac:dyDescent="0.25">
      <c r="A50" s="9" t="s">
        <v>94</v>
      </c>
      <c r="B50" s="8" t="str">
        <f>BIN2HEX(G50&amp;H50&amp;I50&amp;J50&amp;K50&amp;L50&amp;M50&amp;N50,2)</f>
        <v>19</v>
      </c>
      <c r="C50" s="2" t="str">
        <f t="shared" si="1"/>
        <v>82000000</v>
      </c>
      <c r="D50" s="8" t="str">
        <f t="shared" si="4"/>
        <v>19</v>
      </c>
      <c r="E50" s="10" t="str">
        <f t="shared" si="2"/>
        <v>1</v>
      </c>
      <c r="F50" s="222" t="str">
        <f>BIN2HEX(Table53[[#This Row],[Column10]]&amp;Table53[[#This Row],[Column11]]&amp;Table53[[#This Row],[Column12]]&amp;Table53[[#This Row],[Column13]])</f>
        <v>0</v>
      </c>
      <c r="G50" s="82">
        <v>0</v>
      </c>
      <c r="H50" s="82">
        <v>0</v>
      </c>
      <c r="I50" s="221">
        <v>0</v>
      </c>
      <c r="J50" s="196">
        <v>1</v>
      </c>
      <c r="K50" s="195">
        <v>1</v>
      </c>
      <c r="L50" s="197">
        <v>0</v>
      </c>
      <c r="M50" s="197">
        <v>0</v>
      </c>
      <c r="N50" s="198">
        <v>1</v>
      </c>
      <c r="O50" s="199">
        <v>0</v>
      </c>
      <c r="P50" s="197">
        <v>0</v>
      </c>
      <c r="Q50" s="207">
        <v>1</v>
      </c>
      <c r="R50" s="223">
        <v>0</v>
      </c>
      <c r="S50" s="205">
        <v>0</v>
      </c>
      <c r="T50" s="205">
        <v>0</v>
      </c>
      <c r="U50" s="208">
        <v>0</v>
      </c>
      <c r="V50" s="160">
        <v>0</v>
      </c>
      <c r="W50" s="160">
        <v>1</v>
      </c>
      <c r="X50" s="160">
        <v>0</v>
      </c>
      <c r="Y50" s="160">
        <v>0</v>
      </c>
      <c r="Z50" s="160">
        <v>0</v>
      </c>
      <c r="AA50" s="160">
        <v>0</v>
      </c>
      <c r="AB50" s="160">
        <v>0</v>
      </c>
      <c r="AC50" s="160">
        <v>0</v>
      </c>
      <c r="AD50" s="160">
        <v>0</v>
      </c>
      <c r="AE50" s="160">
        <v>0</v>
      </c>
      <c r="AF50" s="160">
        <v>0</v>
      </c>
      <c r="AG50" s="160">
        <v>0</v>
      </c>
      <c r="AH50" s="160">
        <v>0</v>
      </c>
      <c r="AI50" s="160">
        <v>0</v>
      </c>
      <c r="AJ50" s="160">
        <v>0</v>
      </c>
      <c r="AK50" s="160">
        <v>0</v>
      </c>
      <c r="AL50" s="160">
        <v>0</v>
      </c>
      <c r="AM50" s="160">
        <v>0</v>
      </c>
      <c r="AN50" s="209">
        <v>0</v>
      </c>
      <c r="AO50" s="209">
        <v>0</v>
      </c>
      <c r="AP50" s="209">
        <v>0</v>
      </c>
      <c r="AQ50" s="209">
        <v>0</v>
      </c>
      <c r="AR50" s="205">
        <v>0</v>
      </c>
      <c r="AS50" s="205">
        <v>0</v>
      </c>
      <c r="AT50" s="205">
        <v>0</v>
      </c>
      <c r="AU50" s="205">
        <v>0</v>
      </c>
      <c r="AV50" s="205">
        <v>0</v>
      </c>
    </row>
    <row r="51" spans="1:48" x14ac:dyDescent="0.25">
      <c r="A51" s="9" t="s">
        <v>95</v>
      </c>
      <c r="B51" s="8" t="str">
        <f>BIN2HEX(G51&amp;H51&amp;I51&amp;J51&amp;K51&amp;L51&amp;M51&amp;N51,2)</f>
        <v>00</v>
      </c>
      <c r="C51" s="2" t="str">
        <f t="shared" si="1"/>
        <v>80C00000</v>
      </c>
      <c r="D51" s="8" t="str">
        <f t="shared" si="4"/>
        <v>00</v>
      </c>
      <c r="E51" s="10" t="str">
        <f t="shared" si="2"/>
        <v>1</v>
      </c>
      <c r="F51" s="222" t="str">
        <f>BIN2HEX(Table53[[#This Row],[Column10]]&amp;Table53[[#This Row],[Column11]]&amp;Table53[[#This Row],[Column12]]&amp;Table53[[#This Row],[Column13]])</f>
        <v>0</v>
      </c>
      <c r="G51" s="82">
        <v>0</v>
      </c>
      <c r="H51" s="82">
        <v>0</v>
      </c>
      <c r="I51" s="195">
        <v>0</v>
      </c>
      <c r="J51" s="196">
        <v>0</v>
      </c>
      <c r="K51" s="195">
        <v>0</v>
      </c>
      <c r="L51" s="197">
        <v>0</v>
      </c>
      <c r="M51" s="197">
        <v>0</v>
      </c>
      <c r="N51" s="198">
        <v>0</v>
      </c>
      <c r="O51" s="199">
        <v>0</v>
      </c>
      <c r="P51" s="197">
        <v>0</v>
      </c>
      <c r="Q51" s="207">
        <v>1</v>
      </c>
      <c r="R51" s="223">
        <v>0</v>
      </c>
      <c r="S51" s="205">
        <v>0</v>
      </c>
      <c r="T51" s="205">
        <v>0</v>
      </c>
      <c r="U51" s="208">
        <v>0</v>
      </c>
      <c r="V51" s="160">
        <v>0</v>
      </c>
      <c r="W51" s="160">
        <v>0</v>
      </c>
      <c r="X51" s="160">
        <v>0</v>
      </c>
      <c r="Y51" s="160">
        <v>1</v>
      </c>
      <c r="Z51" s="160">
        <v>1</v>
      </c>
      <c r="AA51" s="160">
        <v>0</v>
      </c>
      <c r="AB51" s="160">
        <v>0</v>
      </c>
      <c r="AC51" s="160">
        <v>0</v>
      </c>
      <c r="AD51" s="160">
        <v>0</v>
      </c>
      <c r="AE51" s="160">
        <v>0</v>
      </c>
      <c r="AF51" s="160">
        <v>0</v>
      </c>
      <c r="AG51" s="160">
        <v>0</v>
      </c>
      <c r="AH51" s="160">
        <v>0</v>
      </c>
      <c r="AI51" s="160">
        <v>0</v>
      </c>
      <c r="AJ51" s="160">
        <v>0</v>
      </c>
      <c r="AK51" s="160">
        <v>0</v>
      </c>
      <c r="AL51" s="160">
        <v>0</v>
      </c>
      <c r="AM51" s="160">
        <v>0</v>
      </c>
      <c r="AN51" s="209">
        <v>0</v>
      </c>
      <c r="AO51" s="209">
        <v>0</v>
      </c>
      <c r="AP51" s="209">
        <v>0</v>
      </c>
      <c r="AQ51" s="209">
        <v>0</v>
      </c>
      <c r="AR51" s="205">
        <v>0</v>
      </c>
      <c r="AS51" s="205">
        <v>0</v>
      </c>
      <c r="AT51" s="205">
        <v>0</v>
      </c>
      <c r="AU51" s="205">
        <v>0</v>
      </c>
      <c r="AV51" s="205">
        <v>0</v>
      </c>
    </row>
    <row r="52" spans="1:48" x14ac:dyDescent="0.25">
      <c r="P52" s="54"/>
    </row>
    <row r="53" spans="1:48" x14ac:dyDescent="0.25">
      <c r="P53" s="54"/>
    </row>
    <row r="54" spans="1:48" x14ac:dyDescent="0.25">
      <c r="P54" s="54"/>
    </row>
  </sheetData>
  <mergeCells count="23">
    <mergeCell ref="A1:I2"/>
    <mergeCell ref="A3:I4"/>
    <mergeCell ref="B12:B13"/>
    <mergeCell ref="G13:N13"/>
    <mergeCell ref="W1:Y1"/>
    <mergeCell ref="K2:M2"/>
    <mergeCell ref="S2:U2"/>
    <mergeCell ref="K4:M4"/>
    <mergeCell ref="O4:Q4"/>
    <mergeCell ref="O13:Q13"/>
    <mergeCell ref="K8:M8"/>
    <mergeCell ref="K1:M1"/>
    <mergeCell ref="O1:Q1"/>
    <mergeCell ref="S1:U1"/>
    <mergeCell ref="K5:M5"/>
    <mergeCell ref="K6:M6"/>
    <mergeCell ref="K7:M7"/>
    <mergeCell ref="K9:M9"/>
    <mergeCell ref="A12:A13"/>
    <mergeCell ref="C12:C13"/>
    <mergeCell ref="D12:D13"/>
    <mergeCell ref="E12:E13"/>
    <mergeCell ref="F12:F13"/>
  </mergeCells>
  <conditionalFormatting sqref="I14:Q32 O33:Q34 I35:Q49 U14:AV49 AT50:AV51">
    <cfRule type="cellIs" dxfId="40" priority="3" operator="equal">
      <formula>1</formula>
    </cfRule>
  </conditionalFormatting>
  <conditionalFormatting sqref="I33:N33">
    <cfRule type="cellIs" dxfId="39" priority="2" operator="equal">
      <formula>1</formula>
    </cfRule>
  </conditionalFormatting>
  <conditionalFormatting sqref="I34:N34">
    <cfRule type="cellIs" dxfId="38" priority="1" operator="equal">
      <formula>1</formula>
    </cfRule>
  </conditionalFormatting>
  <pageMargins left="0.7" right="0.7" top="0.75" bottom="0.75" header="0.3" footer="0.3"/>
  <pageSetup orientation="portrait" horizontalDpi="300" verticalDpi="300" r:id="rId1"/>
  <ignoredErrors>
    <ignoredError sqref="A50:A51 A14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E99C4-5FA7-4E6B-B7C4-AD27E6678E5D}">
  <dimension ref="A1:Y30"/>
  <sheetViews>
    <sheetView workbookViewId="0">
      <selection activeCell="F31" sqref="F31"/>
    </sheetView>
  </sheetViews>
  <sheetFormatPr defaultRowHeight="15" x14ac:dyDescent="0.25"/>
  <cols>
    <col min="1" max="1" width="10.5703125" style="1" customWidth="1"/>
    <col min="2" max="2" width="15.140625" style="1" customWidth="1"/>
    <col min="3" max="3" width="18.7109375" style="1" customWidth="1"/>
    <col min="4" max="4" width="17.140625" style="1" customWidth="1"/>
    <col min="5" max="5" width="13.42578125" style="1" customWidth="1"/>
    <col min="6" max="6" width="16.85546875" style="1" customWidth="1"/>
    <col min="7" max="8" width="13.42578125" style="1" customWidth="1"/>
    <col min="9" max="9" width="11.42578125" style="1" customWidth="1"/>
    <col min="10" max="25" width="11.42578125" customWidth="1"/>
  </cols>
  <sheetData>
    <row r="1" spans="1:25" x14ac:dyDescent="0.25">
      <c r="A1" s="114" t="s">
        <v>125</v>
      </c>
      <c r="B1" s="113"/>
      <c r="C1" s="113"/>
      <c r="D1" s="113"/>
      <c r="E1" s="113"/>
      <c r="L1" s="94" t="s">
        <v>0</v>
      </c>
      <c r="M1" s="94"/>
      <c r="N1" s="94"/>
      <c r="O1" s="3" t="s">
        <v>1</v>
      </c>
      <c r="P1" s="98" t="s">
        <v>2</v>
      </c>
      <c r="Q1" s="91"/>
      <c r="R1" s="92"/>
    </row>
    <row r="2" spans="1:25" x14ac:dyDescent="0.25">
      <c r="A2" s="113"/>
      <c r="B2" s="113"/>
      <c r="C2" s="113"/>
      <c r="D2" s="113"/>
      <c r="E2" s="113"/>
      <c r="L2" s="93" t="s">
        <v>3</v>
      </c>
      <c r="M2" s="93"/>
      <c r="N2" s="93"/>
      <c r="O2" s="4" t="str">
        <f>BIN2HEX(P2&amp;Q2&amp;R2)</f>
        <v>1</v>
      </c>
      <c r="P2" s="64">
        <v>0</v>
      </c>
      <c r="Q2" s="64">
        <v>0</v>
      </c>
      <c r="R2" s="64">
        <v>1</v>
      </c>
    </row>
    <row r="3" spans="1:25" x14ac:dyDescent="0.25">
      <c r="A3" s="185" t="s">
        <v>126</v>
      </c>
      <c r="B3" s="113"/>
      <c r="C3" s="113"/>
      <c r="D3" s="113"/>
      <c r="E3" s="113"/>
    </row>
    <row r="4" spans="1:25" x14ac:dyDescent="0.25">
      <c r="A4" s="113"/>
      <c r="B4" s="113"/>
      <c r="C4" s="113"/>
      <c r="D4" s="113"/>
      <c r="E4" s="113"/>
      <c r="L4" s="94" t="s">
        <v>4</v>
      </c>
      <c r="M4" s="94"/>
      <c r="N4" s="94"/>
      <c r="O4" s="3" t="s">
        <v>1</v>
      </c>
      <c r="P4" s="98" t="s">
        <v>2</v>
      </c>
      <c r="Q4" s="91"/>
      <c r="R4" s="92"/>
    </row>
    <row r="5" spans="1:25" x14ac:dyDescent="0.25">
      <c r="L5" s="93" t="s">
        <v>83</v>
      </c>
      <c r="M5" s="93"/>
      <c r="N5" s="93"/>
      <c r="O5" s="4" t="str">
        <f>BIN2HEX(P5&amp;Q5&amp;R5)</f>
        <v>2</v>
      </c>
      <c r="P5" s="64">
        <v>0</v>
      </c>
      <c r="Q5" s="64">
        <v>1</v>
      </c>
      <c r="R5" s="64">
        <v>0</v>
      </c>
    </row>
    <row r="6" spans="1:25" x14ac:dyDescent="0.25">
      <c r="L6" s="93" t="s">
        <v>84</v>
      </c>
      <c r="M6" s="93"/>
      <c r="N6" s="93"/>
      <c r="O6" s="4" t="str">
        <f t="shared" ref="O6:O7" si="0">BIN2HEX(P6&amp;Q6&amp;R6)</f>
        <v>3</v>
      </c>
      <c r="P6" s="64">
        <v>0</v>
      </c>
      <c r="Q6" s="64">
        <v>1</v>
      </c>
      <c r="R6" s="64">
        <v>1</v>
      </c>
    </row>
    <row r="7" spans="1:25" x14ac:dyDescent="0.25">
      <c r="L7" s="93" t="s">
        <v>36</v>
      </c>
      <c r="M7" s="93"/>
      <c r="N7" s="93"/>
      <c r="O7" s="4" t="str">
        <f t="shared" si="0"/>
        <v>4</v>
      </c>
      <c r="P7" s="64">
        <v>1</v>
      </c>
      <c r="Q7" s="64">
        <v>0</v>
      </c>
      <c r="R7" s="64">
        <v>0</v>
      </c>
      <c r="S7" s="1"/>
      <c r="T7" s="1"/>
      <c r="U7" s="1"/>
      <c r="V7" s="1"/>
      <c r="W7" s="1"/>
      <c r="X7" s="1"/>
      <c r="Y7" s="1"/>
    </row>
    <row r="8" spans="1:25" x14ac:dyDescent="0.25"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C9" s="1" t="s">
        <v>105</v>
      </c>
      <c r="D9" s="1" t="s">
        <v>106</v>
      </c>
    </row>
    <row r="10" spans="1:25" x14ac:dyDescent="0.25">
      <c r="A10" s="99" t="s">
        <v>99</v>
      </c>
      <c r="B10" s="99" t="s">
        <v>104</v>
      </c>
      <c r="C10" s="99" t="s">
        <v>108</v>
      </c>
      <c r="D10" s="99" t="s">
        <v>109</v>
      </c>
      <c r="E10" s="101" t="s">
        <v>107</v>
      </c>
      <c r="F10" s="67">
        <v>19</v>
      </c>
      <c r="G10" s="65">
        <v>18</v>
      </c>
      <c r="H10" s="66">
        <v>17</v>
      </c>
      <c r="I10" s="66">
        <v>16</v>
      </c>
      <c r="J10" s="3">
        <v>15</v>
      </c>
      <c r="K10" s="65">
        <v>14</v>
      </c>
      <c r="L10" s="66">
        <v>13</v>
      </c>
      <c r="M10" s="70">
        <v>12</v>
      </c>
      <c r="N10" s="66">
        <v>11</v>
      </c>
      <c r="O10" s="65">
        <v>10</v>
      </c>
      <c r="P10" s="66">
        <v>9</v>
      </c>
      <c r="Q10" s="66">
        <v>8</v>
      </c>
      <c r="R10" s="66">
        <v>7</v>
      </c>
      <c r="S10" s="66">
        <v>6</v>
      </c>
      <c r="T10" s="66">
        <v>5</v>
      </c>
      <c r="U10" s="65">
        <v>4</v>
      </c>
      <c r="V10" s="66">
        <v>3</v>
      </c>
      <c r="W10" s="66">
        <v>2</v>
      </c>
      <c r="X10" s="65">
        <v>1</v>
      </c>
      <c r="Y10" s="66">
        <v>0</v>
      </c>
    </row>
    <row r="11" spans="1:25" s="6" customFormat="1" ht="15.75" thickBot="1" x14ac:dyDescent="0.3">
      <c r="A11" s="100"/>
      <c r="B11" s="100"/>
      <c r="C11" s="100"/>
      <c r="D11" s="100"/>
      <c r="E11" s="102"/>
      <c r="F11" s="220" t="s">
        <v>129</v>
      </c>
      <c r="G11" s="95" t="s">
        <v>7</v>
      </c>
      <c r="H11" s="96"/>
      <c r="I11" s="96"/>
      <c r="J11" s="97"/>
      <c r="K11" s="95" t="s">
        <v>8</v>
      </c>
      <c r="L11" s="96"/>
      <c r="M11" s="97"/>
      <c r="N11" s="71" t="s">
        <v>85</v>
      </c>
      <c r="O11" s="71" t="s">
        <v>86</v>
      </c>
      <c r="P11" s="71" t="s">
        <v>12</v>
      </c>
      <c r="Q11" s="71" t="s">
        <v>38</v>
      </c>
      <c r="R11" s="71" t="s">
        <v>87</v>
      </c>
      <c r="S11" s="71" t="s">
        <v>69</v>
      </c>
      <c r="T11" s="68" t="s">
        <v>68</v>
      </c>
      <c r="U11" s="69" t="s">
        <v>63</v>
      </c>
      <c r="V11" s="69" t="s">
        <v>11</v>
      </c>
      <c r="W11" s="69" t="s">
        <v>88</v>
      </c>
      <c r="X11" s="69" t="s">
        <v>14</v>
      </c>
      <c r="Y11" s="69" t="s">
        <v>73</v>
      </c>
    </row>
    <row r="12" spans="1:25" ht="15.75" thickTop="1" x14ac:dyDescent="0.25">
      <c r="A12" s="2" t="s">
        <v>15</v>
      </c>
      <c r="B12" s="2" t="str">
        <f t="shared" ref="B12:B27" si="1">_xlfn.CONCAT(BIN2HEX(F12&amp;G12&amp;H12&amp;I12),BIN2HEX(J12&amp;K12&amp;L12&amp;M12),BIN2HEX(N12&amp;O12&amp;P12&amp;Q12),BIN2HEX(R12&amp;S12&amp;T12&amp;U12), BIN2HEX(V12&amp;W12&amp;X12&amp;Y12))</f>
        <v>02000</v>
      </c>
      <c r="C12" s="8" t="str">
        <f>BIN2HEX(Table54[[#This Row],[Column42]]&amp;Table54[[#This Row],[Column41]]&amp;Table54[[#This Row],[Column1]]&amp;Table54[[#This Row],[Column2]])</f>
        <v>0</v>
      </c>
      <c r="D12" s="8" t="str">
        <f>BIN2HEX(Table54[[#This Row],[Column3]]&amp;Table54[[#This Row],[Column4]]&amp;Table54[[#This Row],[Column5]])</f>
        <v>2</v>
      </c>
      <c r="E12" s="7"/>
      <c r="F12" s="72">
        <v>0</v>
      </c>
      <c r="G12" s="39">
        <v>0</v>
      </c>
      <c r="H12" s="2">
        <v>0</v>
      </c>
      <c r="I12" s="39">
        <v>0</v>
      </c>
      <c r="J12" s="41">
        <v>0</v>
      </c>
      <c r="K12" s="42">
        <v>0</v>
      </c>
      <c r="L12" s="73">
        <v>1</v>
      </c>
      <c r="M12" s="74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45">
        <v>0</v>
      </c>
      <c r="T12" s="75">
        <v>0</v>
      </c>
      <c r="U12" s="75">
        <v>0</v>
      </c>
      <c r="V12" s="76">
        <v>0</v>
      </c>
      <c r="W12" s="75">
        <v>0</v>
      </c>
      <c r="X12" s="76">
        <v>0</v>
      </c>
      <c r="Y12" s="43">
        <v>0</v>
      </c>
    </row>
    <row r="13" spans="1:25" x14ac:dyDescent="0.25">
      <c r="A13" s="64" t="str">
        <f t="shared" ref="A13:A27" si="2">DEC2HEX(HEX2DEC(LEFT(A12,LEN(A12)-1))+1)&amp;"h"</f>
        <v>1h</v>
      </c>
      <c r="B13" s="2" t="str">
        <f t="shared" si="1"/>
        <v>63000</v>
      </c>
      <c r="C13" s="8" t="str">
        <f>BIN2HEX(Table54[[#This Row],[Column42]]&amp;Table54[[#This Row],[Column41]]&amp;Table54[[#This Row],[Column1]]&amp;Table54[[#This Row],[Column2]])</f>
        <v>C</v>
      </c>
      <c r="D13" s="8" t="str">
        <f>BIN2HEX(Table54[[#This Row],[Column3]]&amp;Table54[[#This Row],[Column4]]&amp;Table54[[#This Row],[Column5]])</f>
        <v>3</v>
      </c>
      <c r="E13" s="4"/>
      <c r="F13" s="72">
        <v>0</v>
      </c>
      <c r="G13" s="39">
        <v>1</v>
      </c>
      <c r="H13" s="2">
        <v>1</v>
      </c>
      <c r="I13" s="39">
        <v>0</v>
      </c>
      <c r="J13" s="41">
        <v>0</v>
      </c>
      <c r="K13" s="42">
        <v>0</v>
      </c>
      <c r="L13" s="40">
        <v>1</v>
      </c>
      <c r="M13" s="74">
        <v>1</v>
      </c>
      <c r="N13" s="45">
        <v>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  <c r="T13" s="77">
        <v>0</v>
      </c>
      <c r="U13" s="77">
        <v>0</v>
      </c>
      <c r="V13" s="78">
        <v>0</v>
      </c>
      <c r="W13" s="77">
        <v>0</v>
      </c>
      <c r="X13" s="78">
        <v>0</v>
      </c>
      <c r="Y13" s="43">
        <v>0</v>
      </c>
    </row>
    <row r="14" spans="1:25" x14ac:dyDescent="0.25">
      <c r="A14" s="64" t="str">
        <f t="shared" si="2"/>
        <v>2h</v>
      </c>
      <c r="B14" s="2" t="str">
        <f t="shared" si="1"/>
        <v>0001F</v>
      </c>
      <c r="C14" s="8" t="str">
        <f>BIN2HEX(Table54[[#This Row],[Column42]]&amp;Table54[[#This Row],[Column41]]&amp;Table54[[#This Row],[Column1]]&amp;Table54[[#This Row],[Column2]])</f>
        <v>0</v>
      </c>
      <c r="D14" s="8" t="str">
        <f>BIN2HEX(Table54[[#This Row],[Column3]]&amp;Table54[[#This Row],[Column4]]&amp;Table54[[#This Row],[Column5]])</f>
        <v>0</v>
      </c>
      <c r="E14" s="4"/>
      <c r="F14" s="72">
        <v>0</v>
      </c>
      <c r="G14" s="39">
        <v>0</v>
      </c>
      <c r="H14" s="2">
        <v>0</v>
      </c>
      <c r="I14" s="39">
        <v>0</v>
      </c>
      <c r="J14" s="41">
        <v>0</v>
      </c>
      <c r="K14" s="42">
        <v>0</v>
      </c>
      <c r="L14" s="40">
        <v>0</v>
      </c>
      <c r="M14" s="74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77">
        <v>0</v>
      </c>
      <c r="U14" s="77">
        <v>1</v>
      </c>
      <c r="V14" s="78">
        <v>1</v>
      </c>
      <c r="W14" s="77">
        <v>1</v>
      </c>
      <c r="X14" s="78">
        <v>1</v>
      </c>
      <c r="Y14" s="43">
        <v>1</v>
      </c>
    </row>
    <row r="15" spans="1:25" x14ac:dyDescent="0.25">
      <c r="A15" s="64" t="str">
        <f t="shared" si="2"/>
        <v>3h</v>
      </c>
      <c r="B15" s="2" t="str">
        <f t="shared" si="1"/>
        <v>1C020</v>
      </c>
      <c r="C15" s="8" t="str">
        <f>BIN2HEX(Table54[[#This Row],[Column42]]&amp;Table54[[#This Row],[Column41]]&amp;Table54[[#This Row],[Column1]]&amp;Table54[[#This Row],[Column2]])</f>
        <v>3</v>
      </c>
      <c r="D15" s="8" t="str">
        <f>BIN2HEX(Table54[[#This Row],[Column3]]&amp;Table54[[#This Row],[Column4]]&amp;Table54[[#This Row],[Column5]])</f>
        <v>4</v>
      </c>
      <c r="E15" s="4"/>
      <c r="F15" s="72">
        <v>0</v>
      </c>
      <c r="G15" s="39">
        <v>0</v>
      </c>
      <c r="H15" s="2">
        <v>0</v>
      </c>
      <c r="I15" s="39">
        <v>1</v>
      </c>
      <c r="J15" s="41">
        <v>1</v>
      </c>
      <c r="K15" s="42">
        <v>1</v>
      </c>
      <c r="L15" s="40">
        <v>0</v>
      </c>
      <c r="M15" s="74">
        <v>0</v>
      </c>
      <c r="N15" s="45">
        <v>0</v>
      </c>
      <c r="O15" s="45">
        <v>0</v>
      </c>
      <c r="P15" s="45">
        <v>0</v>
      </c>
      <c r="Q15" s="45">
        <v>0</v>
      </c>
      <c r="R15" s="45">
        <v>0</v>
      </c>
      <c r="S15" s="45">
        <v>0</v>
      </c>
      <c r="T15" s="77">
        <v>1</v>
      </c>
      <c r="U15" s="77">
        <v>0</v>
      </c>
      <c r="V15" s="78">
        <v>0</v>
      </c>
      <c r="W15" s="77">
        <v>0</v>
      </c>
      <c r="X15" s="78">
        <v>0</v>
      </c>
      <c r="Y15" s="43">
        <v>0</v>
      </c>
    </row>
    <row r="16" spans="1:25" x14ac:dyDescent="0.25">
      <c r="A16" s="64" t="str">
        <f t="shared" si="2"/>
        <v>4h</v>
      </c>
      <c r="B16" s="2" t="str">
        <f t="shared" si="1"/>
        <v>0005B</v>
      </c>
      <c r="C16" s="8" t="str">
        <f>BIN2HEX(Table54[[#This Row],[Column42]]&amp;Table54[[#This Row],[Column41]]&amp;Table54[[#This Row],[Column1]]&amp;Table54[[#This Row],[Column2]])</f>
        <v>0</v>
      </c>
      <c r="D16" s="8" t="str">
        <f>BIN2HEX(Table54[[#This Row],[Column3]]&amp;Table54[[#This Row],[Column4]]&amp;Table54[[#This Row],[Column5]])</f>
        <v>0</v>
      </c>
      <c r="E16" s="4"/>
      <c r="F16" s="72">
        <v>0</v>
      </c>
      <c r="G16" s="39">
        <v>0</v>
      </c>
      <c r="H16" s="2">
        <v>0</v>
      </c>
      <c r="I16" s="39">
        <v>0</v>
      </c>
      <c r="J16" s="41">
        <v>0</v>
      </c>
      <c r="K16" s="42">
        <v>0</v>
      </c>
      <c r="L16" s="40">
        <v>0</v>
      </c>
      <c r="M16" s="74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45">
        <v>1</v>
      </c>
      <c r="T16" s="77">
        <v>0</v>
      </c>
      <c r="U16" s="77">
        <v>1</v>
      </c>
      <c r="V16" s="78">
        <v>1</v>
      </c>
      <c r="W16" s="77">
        <v>0</v>
      </c>
      <c r="X16" s="78">
        <v>1</v>
      </c>
      <c r="Y16" s="43">
        <v>1</v>
      </c>
    </row>
    <row r="17" spans="1:25" x14ac:dyDescent="0.25">
      <c r="A17" s="64" t="str">
        <f t="shared" si="2"/>
        <v>5h</v>
      </c>
      <c r="B17" s="2" t="str">
        <f t="shared" si="1"/>
        <v>2C020</v>
      </c>
      <c r="C17" s="8" t="str">
        <f>BIN2HEX(Table54[[#This Row],[Column42]]&amp;Table54[[#This Row],[Column41]]&amp;Table54[[#This Row],[Column1]]&amp;Table54[[#This Row],[Column2]])</f>
        <v>5</v>
      </c>
      <c r="D17" s="8" t="str">
        <f>BIN2HEX(Table54[[#This Row],[Column3]]&amp;Table54[[#This Row],[Column4]]&amp;Table54[[#This Row],[Column5]])</f>
        <v>4</v>
      </c>
      <c r="E17" s="4"/>
      <c r="F17" s="72">
        <v>0</v>
      </c>
      <c r="G17" s="39">
        <v>0</v>
      </c>
      <c r="H17" s="2">
        <v>1</v>
      </c>
      <c r="I17" s="39">
        <v>0</v>
      </c>
      <c r="J17" s="41">
        <v>1</v>
      </c>
      <c r="K17" s="42">
        <v>1</v>
      </c>
      <c r="L17" s="40">
        <v>0</v>
      </c>
      <c r="M17" s="74">
        <v>0</v>
      </c>
      <c r="N17" s="45">
        <v>0</v>
      </c>
      <c r="O17" s="45">
        <v>0</v>
      </c>
      <c r="P17" s="45">
        <v>0</v>
      </c>
      <c r="Q17" s="45">
        <v>0</v>
      </c>
      <c r="R17" s="45">
        <v>0</v>
      </c>
      <c r="S17" s="45">
        <v>0</v>
      </c>
      <c r="T17" s="77">
        <v>1</v>
      </c>
      <c r="U17" s="77">
        <v>0</v>
      </c>
      <c r="V17" s="78">
        <v>0</v>
      </c>
      <c r="W17" s="77">
        <v>0</v>
      </c>
      <c r="X17" s="78">
        <v>0</v>
      </c>
      <c r="Y17" s="43">
        <v>0</v>
      </c>
    </row>
    <row r="18" spans="1:25" x14ac:dyDescent="0.25">
      <c r="A18" s="64" t="str">
        <f t="shared" si="2"/>
        <v>6h</v>
      </c>
      <c r="B18" s="2" t="str">
        <f t="shared" si="1"/>
        <v>0005F</v>
      </c>
      <c r="C18" s="8" t="str">
        <f>BIN2HEX(Table54[[#This Row],[Column42]]&amp;Table54[[#This Row],[Column41]]&amp;Table54[[#This Row],[Column1]]&amp;Table54[[#This Row],[Column2]])</f>
        <v>0</v>
      </c>
      <c r="D18" s="8" t="str">
        <f>BIN2HEX(Table54[[#This Row],[Column3]]&amp;Table54[[#This Row],[Column4]]&amp;Table54[[#This Row],[Column5]])</f>
        <v>0</v>
      </c>
      <c r="E18" s="4"/>
      <c r="F18" s="72">
        <v>0</v>
      </c>
      <c r="G18" s="39">
        <v>0</v>
      </c>
      <c r="H18" s="2">
        <v>0</v>
      </c>
      <c r="I18" s="39">
        <v>0</v>
      </c>
      <c r="J18" s="41">
        <v>0</v>
      </c>
      <c r="K18" s="42">
        <v>0</v>
      </c>
      <c r="L18" s="40">
        <v>0</v>
      </c>
      <c r="M18" s="74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45">
        <v>1</v>
      </c>
      <c r="T18" s="77">
        <v>0</v>
      </c>
      <c r="U18" s="77">
        <v>1</v>
      </c>
      <c r="V18" s="78">
        <v>1</v>
      </c>
      <c r="W18" s="77">
        <v>1</v>
      </c>
      <c r="X18" s="78">
        <v>1</v>
      </c>
      <c r="Y18" s="43">
        <v>1</v>
      </c>
    </row>
    <row r="19" spans="1:25" x14ac:dyDescent="0.25">
      <c r="A19" s="64" t="str">
        <f t="shared" si="2"/>
        <v>7h</v>
      </c>
      <c r="B19" s="2" t="str">
        <f t="shared" si="1"/>
        <v>3C020</v>
      </c>
      <c r="C19" s="8" t="str">
        <f>BIN2HEX(Table54[[#This Row],[Column42]]&amp;Table54[[#This Row],[Column41]]&amp;Table54[[#This Row],[Column1]]&amp;Table54[[#This Row],[Column2]])</f>
        <v>7</v>
      </c>
      <c r="D19" s="8" t="str">
        <f>BIN2HEX(Table54[[#This Row],[Column3]]&amp;Table54[[#This Row],[Column4]]&amp;Table54[[#This Row],[Column5]])</f>
        <v>4</v>
      </c>
      <c r="E19" s="4"/>
      <c r="F19" s="72">
        <v>0</v>
      </c>
      <c r="G19" s="39">
        <v>0</v>
      </c>
      <c r="H19" s="2">
        <v>1</v>
      </c>
      <c r="I19" s="39">
        <v>1</v>
      </c>
      <c r="J19" s="41">
        <v>1</v>
      </c>
      <c r="K19" s="42">
        <v>1</v>
      </c>
      <c r="L19" s="40">
        <v>0</v>
      </c>
      <c r="M19" s="74">
        <v>0</v>
      </c>
      <c r="N19" s="45">
        <v>0</v>
      </c>
      <c r="O19" s="45">
        <v>0</v>
      </c>
      <c r="P19" s="45">
        <v>0</v>
      </c>
      <c r="Q19" s="45">
        <v>0</v>
      </c>
      <c r="R19" s="45">
        <v>0</v>
      </c>
      <c r="S19" s="45">
        <v>0</v>
      </c>
      <c r="T19" s="77">
        <v>1</v>
      </c>
      <c r="U19" s="77">
        <v>0</v>
      </c>
      <c r="V19" s="78">
        <v>0</v>
      </c>
      <c r="W19" s="77">
        <v>0</v>
      </c>
      <c r="X19" s="78">
        <v>0</v>
      </c>
      <c r="Y19" s="43">
        <v>0</v>
      </c>
    </row>
    <row r="20" spans="1:25" x14ac:dyDescent="0.25">
      <c r="A20" s="64" t="str">
        <f t="shared" si="2"/>
        <v>8h</v>
      </c>
      <c r="B20" s="2" t="str">
        <f t="shared" si="1"/>
        <v>00080</v>
      </c>
      <c r="C20" s="8" t="str">
        <f>BIN2HEX(Table54[[#This Row],[Column42]]&amp;Table54[[#This Row],[Column41]]&amp;Table54[[#This Row],[Column1]]&amp;Table54[[#This Row],[Column2]])</f>
        <v>0</v>
      </c>
      <c r="D20" s="8" t="str">
        <f>BIN2HEX(Table54[[#This Row],[Column3]]&amp;Table54[[#This Row],[Column4]]&amp;Table54[[#This Row],[Column5]])</f>
        <v>0</v>
      </c>
      <c r="E20" s="4"/>
      <c r="F20" s="72">
        <v>0</v>
      </c>
      <c r="G20" s="39">
        <v>0</v>
      </c>
      <c r="H20" s="2">
        <v>0</v>
      </c>
      <c r="I20" s="39">
        <v>0</v>
      </c>
      <c r="J20" s="41">
        <v>0</v>
      </c>
      <c r="K20" s="42">
        <v>0</v>
      </c>
      <c r="L20" s="40">
        <v>0</v>
      </c>
      <c r="M20" s="74">
        <v>0</v>
      </c>
      <c r="N20" s="45">
        <v>0</v>
      </c>
      <c r="O20" s="45">
        <v>0</v>
      </c>
      <c r="P20" s="45">
        <v>0</v>
      </c>
      <c r="Q20" s="45">
        <v>0</v>
      </c>
      <c r="R20" s="45">
        <v>1</v>
      </c>
      <c r="S20" s="45">
        <v>0</v>
      </c>
      <c r="T20" s="77">
        <v>0</v>
      </c>
      <c r="U20" s="77">
        <v>0</v>
      </c>
      <c r="V20" s="78">
        <v>0</v>
      </c>
      <c r="W20" s="77">
        <v>0</v>
      </c>
      <c r="X20" s="78">
        <v>0</v>
      </c>
      <c r="Y20" s="43">
        <v>0</v>
      </c>
    </row>
    <row r="21" spans="1:25" x14ac:dyDescent="0.25">
      <c r="A21" s="64" t="str">
        <f t="shared" si="2"/>
        <v>9h</v>
      </c>
      <c r="B21" s="2" t="str">
        <f t="shared" si="1"/>
        <v>00103</v>
      </c>
      <c r="C21" s="8" t="str">
        <f>BIN2HEX(Table54[[#This Row],[Column42]]&amp;Table54[[#This Row],[Column41]]&amp;Table54[[#This Row],[Column1]]&amp;Table54[[#This Row],[Column2]])</f>
        <v>0</v>
      </c>
      <c r="D21" s="8" t="str">
        <f>BIN2HEX(Table54[[#This Row],[Column3]]&amp;Table54[[#This Row],[Column4]]&amp;Table54[[#This Row],[Column5]])</f>
        <v>0</v>
      </c>
      <c r="E21" s="4"/>
      <c r="F21" s="72">
        <v>0</v>
      </c>
      <c r="G21" s="39">
        <v>0</v>
      </c>
      <c r="H21" s="2">
        <v>0</v>
      </c>
      <c r="I21" s="39">
        <v>0</v>
      </c>
      <c r="J21" s="41">
        <v>0</v>
      </c>
      <c r="K21" s="42">
        <v>0</v>
      </c>
      <c r="L21" s="40">
        <v>0</v>
      </c>
      <c r="M21" s="74">
        <v>0</v>
      </c>
      <c r="N21" s="45">
        <v>0</v>
      </c>
      <c r="O21" s="45">
        <v>0</v>
      </c>
      <c r="P21" s="45">
        <v>0</v>
      </c>
      <c r="Q21" s="45">
        <v>1</v>
      </c>
      <c r="R21" s="45">
        <v>0</v>
      </c>
      <c r="S21" s="45">
        <v>0</v>
      </c>
      <c r="T21" s="77">
        <v>0</v>
      </c>
      <c r="U21" s="77">
        <v>0</v>
      </c>
      <c r="V21" s="78">
        <v>0</v>
      </c>
      <c r="W21" s="77">
        <v>0</v>
      </c>
      <c r="X21" s="78">
        <v>1</v>
      </c>
      <c r="Y21" s="43">
        <v>1</v>
      </c>
    </row>
    <row r="22" spans="1:25" x14ac:dyDescent="0.25">
      <c r="A22" s="64" t="str">
        <f t="shared" si="2"/>
        <v>Ah</v>
      </c>
      <c r="B22" s="2" t="str">
        <f t="shared" si="1"/>
        <v>54208</v>
      </c>
      <c r="C22" s="8" t="str">
        <f>BIN2HEX(Table54[[#This Row],[Column42]]&amp;Table54[[#This Row],[Column41]]&amp;Table54[[#This Row],[Column1]]&amp;Table54[[#This Row],[Column2]])</f>
        <v>A</v>
      </c>
      <c r="D22" s="8" t="str">
        <f>BIN2HEX(Table54[[#This Row],[Column3]]&amp;Table54[[#This Row],[Column4]]&amp;Table54[[#This Row],[Column5]])</f>
        <v>4</v>
      </c>
      <c r="E22" s="4"/>
      <c r="F22" s="72">
        <v>0</v>
      </c>
      <c r="G22" s="39">
        <v>1</v>
      </c>
      <c r="H22" s="2">
        <v>0</v>
      </c>
      <c r="I22" s="39">
        <v>1</v>
      </c>
      <c r="J22" s="41">
        <v>0</v>
      </c>
      <c r="K22" s="42">
        <v>1</v>
      </c>
      <c r="L22" s="40">
        <v>0</v>
      </c>
      <c r="M22" s="74">
        <v>0</v>
      </c>
      <c r="N22" s="45">
        <v>0</v>
      </c>
      <c r="O22" s="45">
        <v>0</v>
      </c>
      <c r="P22" s="45">
        <v>1</v>
      </c>
      <c r="Q22" s="45">
        <v>0</v>
      </c>
      <c r="R22" s="45">
        <v>0</v>
      </c>
      <c r="S22" s="45">
        <v>0</v>
      </c>
      <c r="T22" s="77">
        <v>0</v>
      </c>
      <c r="U22" s="77">
        <v>0</v>
      </c>
      <c r="V22" s="78">
        <v>1</v>
      </c>
      <c r="W22" s="77">
        <v>0</v>
      </c>
      <c r="X22" s="78">
        <v>0</v>
      </c>
      <c r="Y22" s="43">
        <v>0</v>
      </c>
    </row>
    <row r="23" spans="1:25" x14ac:dyDescent="0.25">
      <c r="A23" s="64" t="str">
        <f t="shared" si="2"/>
        <v>Bh</v>
      </c>
      <c r="B23" s="2" t="str">
        <f t="shared" si="1"/>
        <v>0000C</v>
      </c>
      <c r="C23" s="8" t="str">
        <f>BIN2HEX(Table54[[#This Row],[Column42]]&amp;Table54[[#This Row],[Column41]]&amp;Table54[[#This Row],[Column1]]&amp;Table54[[#This Row],[Column2]])</f>
        <v>0</v>
      </c>
      <c r="D23" s="8" t="str">
        <f>BIN2HEX(Table54[[#This Row],[Column3]]&amp;Table54[[#This Row],[Column4]]&amp;Table54[[#This Row],[Column5]])</f>
        <v>0</v>
      </c>
      <c r="E23" s="4"/>
      <c r="F23" s="72">
        <v>0</v>
      </c>
      <c r="G23" s="39">
        <v>0</v>
      </c>
      <c r="H23" s="2">
        <v>0</v>
      </c>
      <c r="I23" s="39">
        <v>0</v>
      </c>
      <c r="J23" s="41">
        <v>0</v>
      </c>
      <c r="K23" s="42">
        <v>0</v>
      </c>
      <c r="L23" s="40">
        <v>0</v>
      </c>
      <c r="M23" s="74">
        <v>0</v>
      </c>
      <c r="N23" s="45">
        <v>0</v>
      </c>
      <c r="O23" s="45">
        <v>0</v>
      </c>
      <c r="P23" s="45">
        <v>0</v>
      </c>
      <c r="Q23" s="45">
        <v>0</v>
      </c>
      <c r="R23" s="45">
        <v>0</v>
      </c>
      <c r="S23" s="45">
        <v>0</v>
      </c>
      <c r="T23" s="77">
        <v>0</v>
      </c>
      <c r="U23" s="77">
        <v>0</v>
      </c>
      <c r="V23" s="78">
        <v>1</v>
      </c>
      <c r="W23" s="77">
        <v>1</v>
      </c>
      <c r="X23" s="78">
        <v>0</v>
      </c>
      <c r="Y23" s="43">
        <v>0</v>
      </c>
    </row>
    <row r="24" spans="1:25" x14ac:dyDescent="0.25">
      <c r="A24" s="64" t="str">
        <f t="shared" si="2"/>
        <v>Ch</v>
      </c>
      <c r="B24" s="2" t="str">
        <f t="shared" si="1"/>
        <v>01C00</v>
      </c>
      <c r="C24" s="62" t="str">
        <f>BIN2HEX(Table54[[#This Row],[Column42]]&amp;Table54[[#This Row],[Column41]]&amp;Table54[[#This Row],[Column1]]&amp;Table54[[#This Row],[Column2]])</f>
        <v>0</v>
      </c>
      <c r="D24" s="64" t="str">
        <f>BIN2HEX(Table54[[#This Row],[Column3]]&amp;Table54[[#This Row],[Column4]]&amp;Table54[[#This Row],[Column5]])</f>
        <v>1</v>
      </c>
      <c r="E24" s="4"/>
      <c r="F24" s="72">
        <v>0</v>
      </c>
      <c r="G24" s="39">
        <v>0</v>
      </c>
      <c r="H24" s="2">
        <v>0</v>
      </c>
      <c r="I24" s="39">
        <v>0</v>
      </c>
      <c r="J24" s="41">
        <v>0</v>
      </c>
      <c r="K24" s="42">
        <v>0</v>
      </c>
      <c r="L24" s="40">
        <v>0</v>
      </c>
      <c r="M24" s="74">
        <v>1</v>
      </c>
      <c r="N24" s="45">
        <v>1</v>
      </c>
      <c r="O24" s="45">
        <v>1</v>
      </c>
      <c r="P24" s="45">
        <v>0</v>
      </c>
      <c r="Q24" s="45">
        <v>0</v>
      </c>
      <c r="R24" s="45">
        <v>0</v>
      </c>
      <c r="S24" s="45">
        <v>0</v>
      </c>
      <c r="T24" s="77">
        <v>0</v>
      </c>
      <c r="U24" s="77">
        <v>0</v>
      </c>
      <c r="V24" s="78">
        <v>0</v>
      </c>
      <c r="W24" s="77">
        <v>0</v>
      </c>
      <c r="X24" s="78">
        <v>0</v>
      </c>
      <c r="Y24" s="43">
        <v>0</v>
      </c>
    </row>
    <row r="25" spans="1:25" x14ac:dyDescent="0.25">
      <c r="A25" s="64" t="str">
        <f t="shared" si="2"/>
        <v>Dh</v>
      </c>
      <c r="B25" s="2" t="str">
        <f t="shared" si="1"/>
        <v>00000</v>
      </c>
      <c r="C25" s="62" t="str">
        <f>BIN2HEX(Table54[[#This Row],[Column42]]&amp;Table54[[#This Row],[Column41]]&amp;Table54[[#This Row],[Column1]]&amp;Table54[[#This Row],[Column2]])</f>
        <v>0</v>
      </c>
      <c r="D25" s="64" t="str">
        <f>BIN2HEX(Table54[[#This Row],[Column3]]&amp;Table54[[#This Row],[Column4]]&amp;Table54[[#This Row],[Column5]])</f>
        <v>0</v>
      </c>
      <c r="E25" s="4"/>
      <c r="F25" s="72">
        <v>0</v>
      </c>
      <c r="G25" s="39">
        <v>0</v>
      </c>
      <c r="H25" s="2">
        <v>0</v>
      </c>
      <c r="I25" s="39">
        <v>0</v>
      </c>
      <c r="J25" s="41">
        <v>0</v>
      </c>
      <c r="K25" s="42">
        <v>0</v>
      </c>
      <c r="L25" s="40">
        <v>0</v>
      </c>
      <c r="M25" s="74">
        <v>0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5">
        <v>0</v>
      </c>
      <c r="T25" s="77">
        <v>0</v>
      </c>
      <c r="U25" s="77">
        <v>0</v>
      </c>
      <c r="V25" s="78">
        <v>0</v>
      </c>
      <c r="W25" s="77">
        <v>0</v>
      </c>
      <c r="X25" s="78">
        <v>0</v>
      </c>
      <c r="Y25" s="43">
        <v>0</v>
      </c>
    </row>
    <row r="26" spans="1:25" x14ac:dyDescent="0.25">
      <c r="A26" s="64" t="str">
        <f t="shared" si="2"/>
        <v>Eh</v>
      </c>
      <c r="B26" s="2" t="str">
        <f t="shared" si="1"/>
        <v>00000</v>
      </c>
      <c r="C26" s="62" t="str">
        <f>BIN2HEX(Table54[[#This Row],[Column42]]&amp;Table54[[#This Row],[Column41]]&amp;Table54[[#This Row],[Column1]]&amp;Table54[[#This Row],[Column2]])</f>
        <v>0</v>
      </c>
      <c r="D26" s="64" t="str">
        <f>BIN2HEX(Table54[[#This Row],[Column3]]&amp;Table54[[#This Row],[Column4]]&amp;Table54[[#This Row],[Column5]])</f>
        <v>0</v>
      </c>
      <c r="E26" s="4"/>
      <c r="F26" s="72">
        <v>0</v>
      </c>
      <c r="G26" s="39">
        <v>0</v>
      </c>
      <c r="H26" s="2">
        <v>0</v>
      </c>
      <c r="I26" s="39">
        <v>0</v>
      </c>
      <c r="J26" s="41">
        <v>0</v>
      </c>
      <c r="K26" s="42">
        <v>0</v>
      </c>
      <c r="L26" s="40">
        <v>0</v>
      </c>
      <c r="M26" s="74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  <c r="S26" s="45">
        <v>0</v>
      </c>
      <c r="T26" s="77">
        <v>0</v>
      </c>
      <c r="U26" s="77">
        <v>0</v>
      </c>
      <c r="V26" s="78">
        <v>0</v>
      </c>
      <c r="W26" s="77">
        <v>0</v>
      </c>
      <c r="X26" s="78">
        <v>0</v>
      </c>
      <c r="Y26" s="43">
        <v>0</v>
      </c>
    </row>
    <row r="27" spans="1:25" x14ac:dyDescent="0.25">
      <c r="A27" s="64" t="str">
        <f t="shared" si="2"/>
        <v>Fh</v>
      </c>
      <c r="B27" s="2" t="str">
        <f t="shared" si="1"/>
        <v>00000</v>
      </c>
      <c r="C27" s="8" t="str">
        <f>BIN2HEX(Table54[[#This Row],[Column42]]&amp;Table54[[#This Row],[Column41]]&amp;Table54[[#This Row],[Column1]]&amp;Table54[[#This Row],[Column2]])</f>
        <v>0</v>
      </c>
      <c r="D27" s="64" t="str">
        <f>BIN2HEX(Table54[[#This Row],[Column3]]&amp;Table54[[#This Row],[Column4]]&amp;Table54[[#This Row],[Column5]])</f>
        <v>0</v>
      </c>
      <c r="E27" s="4"/>
      <c r="F27" s="72">
        <v>0</v>
      </c>
      <c r="G27" s="39">
        <v>0</v>
      </c>
      <c r="H27" s="2">
        <v>0</v>
      </c>
      <c r="I27" s="39">
        <v>0</v>
      </c>
      <c r="J27" s="41">
        <v>0</v>
      </c>
      <c r="K27" s="42">
        <v>0</v>
      </c>
      <c r="L27" s="40">
        <v>0</v>
      </c>
      <c r="M27" s="74">
        <v>0</v>
      </c>
      <c r="N27" s="45">
        <v>0</v>
      </c>
      <c r="O27" s="45">
        <v>0</v>
      </c>
      <c r="P27" s="45">
        <v>0</v>
      </c>
      <c r="Q27" s="45">
        <v>0</v>
      </c>
      <c r="R27" s="45">
        <v>0</v>
      </c>
      <c r="S27" s="45">
        <v>0</v>
      </c>
      <c r="T27" s="77">
        <v>0</v>
      </c>
      <c r="U27" s="77">
        <v>0</v>
      </c>
      <c r="V27" s="78">
        <v>0</v>
      </c>
      <c r="W27" s="77">
        <v>0</v>
      </c>
      <c r="X27" s="78">
        <v>0</v>
      </c>
      <c r="Y27" s="43">
        <v>0</v>
      </c>
    </row>
    <row r="30" spans="1:25" x14ac:dyDescent="0.25">
      <c r="B30" s="79"/>
    </row>
  </sheetData>
  <mergeCells count="17">
    <mergeCell ref="A1:E2"/>
    <mergeCell ref="A3:E4"/>
    <mergeCell ref="L6:N6"/>
    <mergeCell ref="L7:N7"/>
    <mergeCell ref="A10:A11"/>
    <mergeCell ref="B10:B11"/>
    <mergeCell ref="C10:C11"/>
    <mergeCell ref="D10:D11"/>
    <mergeCell ref="E10:E11"/>
    <mergeCell ref="G11:J11"/>
    <mergeCell ref="K11:M11"/>
    <mergeCell ref="L5:N5"/>
    <mergeCell ref="L1:N1"/>
    <mergeCell ref="P1:R1"/>
    <mergeCell ref="L2:N2"/>
    <mergeCell ref="L4:N4"/>
    <mergeCell ref="P4:R4"/>
  </mergeCells>
  <conditionalFormatting sqref="G12:Y27">
    <cfRule type="cellIs" dxfId="37" priority="1" operator="equal">
      <formula>1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29682-2B66-4715-9A9D-DF185B3FE9B1}">
  <dimension ref="A1:G45"/>
  <sheetViews>
    <sheetView workbookViewId="0">
      <selection activeCell="E16" sqref="E16"/>
    </sheetView>
  </sheetViews>
  <sheetFormatPr defaultRowHeight="15" x14ac:dyDescent="0.25"/>
  <cols>
    <col min="2" max="2" width="38.85546875" customWidth="1"/>
    <col min="5" max="5" width="19.140625" customWidth="1"/>
    <col min="6" max="6" width="17.28515625" customWidth="1"/>
    <col min="7" max="7" width="47.7109375" customWidth="1"/>
  </cols>
  <sheetData>
    <row r="1" spans="1:7" ht="18.75" x14ac:dyDescent="0.3">
      <c r="A1" s="109" t="s">
        <v>98</v>
      </c>
      <c r="B1" s="110"/>
      <c r="C1" s="29"/>
      <c r="D1" s="107" t="s">
        <v>99</v>
      </c>
      <c r="E1" s="112" t="s">
        <v>100</v>
      </c>
      <c r="F1" s="111" t="s">
        <v>101</v>
      </c>
      <c r="G1" s="107" t="s">
        <v>102</v>
      </c>
    </row>
    <row r="2" spans="1:7" x14ac:dyDescent="0.25">
      <c r="A2" s="29"/>
      <c r="B2" s="88" t="s">
        <v>103</v>
      </c>
      <c r="C2" s="29"/>
      <c r="D2" s="107"/>
      <c r="E2" s="112"/>
      <c r="F2" s="111"/>
      <c r="G2" s="107"/>
    </row>
    <row r="3" spans="1:7" x14ac:dyDescent="0.25">
      <c r="A3" s="30" t="s">
        <v>25</v>
      </c>
      <c r="B3" s="30" t="s">
        <v>26</v>
      </c>
      <c r="C3" s="30"/>
      <c r="D3" s="30">
        <v>1000</v>
      </c>
      <c r="E3" s="30" t="s">
        <v>27</v>
      </c>
      <c r="F3" s="55">
        <v>3000</v>
      </c>
      <c r="G3" s="108" t="s">
        <v>29</v>
      </c>
    </row>
    <row r="4" spans="1:7" x14ac:dyDescent="0.25">
      <c r="A4" s="30"/>
      <c r="B4" s="30"/>
      <c r="C4" s="30"/>
      <c r="D4" s="30">
        <v>1001</v>
      </c>
      <c r="E4" s="30" t="s">
        <v>28</v>
      </c>
      <c r="F4" s="55" t="s">
        <v>30</v>
      </c>
      <c r="G4" s="108"/>
    </row>
    <row r="5" spans="1:7" x14ac:dyDescent="0.25">
      <c r="A5" s="34" t="s">
        <v>31</v>
      </c>
      <c r="B5" s="34"/>
      <c r="C5" s="34"/>
      <c r="D5" s="34">
        <v>1002</v>
      </c>
      <c r="E5" s="34" t="s">
        <v>32</v>
      </c>
      <c r="F5" s="56">
        <v>8000</v>
      </c>
      <c r="G5" s="35"/>
    </row>
    <row r="6" spans="1:7" x14ac:dyDescent="0.25">
      <c r="A6" s="51" t="s">
        <v>50</v>
      </c>
      <c r="B6" s="51" t="s">
        <v>53</v>
      </c>
      <c r="C6" s="51"/>
      <c r="D6" s="51">
        <v>1003</v>
      </c>
      <c r="E6" s="51" t="s">
        <v>54</v>
      </c>
      <c r="F6" s="57">
        <v>3210</v>
      </c>
      <c r="G6" s="52"/>
    </row>
    <row r="7" spans="1:7" x14ac:dyDescent="0.25">
      <c r="A7" s="52"/>
      <c r="B7" s="52"/>
      <c r="C7" s="51"/>
      <c r="D7" s="51">
        <v>1004</v>
      </c>
      <c r="E7" s="51" t="s">
        <v>51</v>
      </c>
      <c r="F7" s="57">
        <v>1005</v>
      </c>
      <c r="G7" s="52"/>
    </row>
    <row r="8" spans="1:7" x14ac:dyDescent="0.25">
      <c r="A8" s="59" t="s">
        <v>50</v>
      </c>
      <c r="B8" s="59" t="s">
        <v>56</v>
      </c>
      <c r="C8" s="59"/>
      <c r="D8" s="59" t="s">
        <v>52</v>
      </c>
      <c r="E8" s="59" t="s">
        <v>55</v>
      </c>
      <c r="F8" s="60">
        <v>3220</v>
      </c>
      <c r="G8" s="61"/>
    </row>
    <row r="9" spans="1:7" x14ac:dyDescent="0.25">
      <c r="A9" s="53"/>
      <c r="B9" s="53"/>
      <c r="C9" s="53"/>
      <c r="D9" s="53"/>
      <c r="E9" s="53"/>
      <c r="F9" s="58"/>
      <c r="G9" s="54"/>
    </row>
    <row r="10" spans="1:7" x14ac:dyDescent="0.25">
      <c r="A10" s="29"/>
      <c r="B10" s="29"/>
      <c r="C10" s="29"/>
      <c r="D10" s="29"/>
      <c r="E10" s="29"/>
      <c r="F10" s="50"/>
    </row>
    <row r="11" spans="1:7" x14ac:dyDescent="0.25">
      <c r="A11" s="29"/>
      <c r="B11" s="29"/>
      <c r="C11" s="29"/>
      <c r="D11" s="29"/>
      <c r="E11" s="29"/>
      <c r="F11" s="50"/>
    </row>
    <row r="12" spans="1:7" x14ac:dyDescent="0.25">
      <c r="A12" s="29"/>
      <c r="B12" s="29"/>
      <c r="C12" s="29"/>
      <c r="D12" s="29"/>
      <c r="E12" s="29"/>
      <c r="F12" s="50"/>
    </row>
    <row r="13" spans="1:7" x14ac:dyDescent="0.25">
      <c r="A13" s="29"/>
      <c r="B13" s="29"/>
      <c r="C13" s="29"/>
      <c r="D13" s="29"/>
      <c r="E13" s="29"/>
      <c r="F13" s="50"/>
    </row>
    <row r="14" spans="1:7" x14ac:dyDescent="0.25">
      <c r="A14" s="29"/>
      <c r="B14" s="29"/>
      <c r="C14" s="29"/>
      <c r="D14" s="29"/>
      <c r="E14" s="29"/>
      <c r="F14" s="50"/>
    </row>
    <row r="15" spans="1:7" x14ac:dyDescent="0.25">
      <c r="A15" s="29"/>
      <c r="B15" s="29"/>
      <c r="C15" s="29"/>
      <c r="E15" s="29"/>
      <c r="F15" s="50"/>
    </row>
    <row r="16" spans="1:7" x14ac:dyDescent="0.25">
      <c r="A16" s="29"/>
      <c r="B16" s="29"/>
      <c r="C16" s="29"/>
      <c r="E16" s="29"/>
      <c r="F16" s="50"/>
    </row>
    <row r="17" spans="1:6" x14ac:dyDescent="0.25">
      <c r="A17" s="29"/>
      <c r="B17" s="29"/>
      <c r="C17" s="29"/>
      <c r="D17" s="29"/>
      <c r="E17" s="29"/>
      <c r="F17" s="50"/>
    </row>
    <row r="18" spans="1:6" x14ac:dyDescent="0.25">
      <c r="E18" s="29"/>
      <c r="F18" s="50"/>
    </row>
    <row r="19" spans="1:6" x14ac:dyDescent="0.25">
      <c r="E19" s="29"/>
      <c r="F19" s="50"/>
    </row>
    <row r="20" spans="1:6" x14ac:dyDescent="0.25">
      <c r="E20" s="29"/>
      <c r="F20" s="50"/>
    </row>
    <row r="21" spans="1:6" x14ac:dyDescent="0.25">
      <c r="E21" s="29"/>
      <c r="F21" s="50"/>
    </row>
    <row r="22" spans="1:6" x14ac:dyDescent="0.25">
      <c r="E22" s="29"/>
      <c r="F22" s="50"/>
    </row>
    <row r="23" spans="1:6" x14ac:dyDescent="0.25">
      <c r="E23" s="29"/>
      <c r="F23" s="50"/>
    </row>
    <row r="24" spans="1:6" x14ac:dyDescent="0.25">
      <c r="E24" s="29"/>
      <c r="F24" s="50"/>
    </row>
    <row r="25" spans="1:6" x14ac:dyDescent="0.25">
      <c r="E25" s="29"/>
      <c r="F25" s="50"/>
    </row>
    <row r="26" spans="1:6" x14ac:dyDescent="0.25">
      <c r="E26" s="29"/>
      <c r="F26" s="50"/>
    </row>
    <row r="27" spans="1:6" x14ac:dyDescent="0.25">
      <c r="F27" s="29"/>
    </row>
    <row r="28" spans="1:6" x14ac:dyDescent="0.25">
      <c r="F28" s="29"/>
    </row>
    <row r="29" spans="1:6" x14ac:dyDescent="0.25">
      <c r="F29" s="29"/>
    </row>
    <row r="30" spans="1:6" x14ac:dyDescent="0.25">
      <c r="F30" s="29"/>
    </row>
    <row r="31" spans="1:6" x14ac:dyDescent="0.25">
      <c r="F31" s="29"/>
    </row>
    <row r="32" spans="1:6" x14ac:dyDescent="0.25">
      <c r="F32" s="29"/>
    </row>
    <row r="33" spans="6:6" x14ac:dyDescent="0.25">
      <c r="F33" s="29"/>
    </row>
    <row r="34" spans="6:6" x14ac:dyDescent="0.25">
      <c r="F34" s="29"/>
    </row>
    <row r="35" spans="6:6" x14ac:dyDescent="0.25">
      <c r="F35" s="29"/>
    </row>
    <row r="36" spans="6:6" x14ac:dyDescent="0.25">
      <c r="F36" s="29"/>
    </row>
    <row r="37" spans="6:6" x14ac:dyDescent="0.25">
      <c r="F37" s="29"/>
    </row>
    <row r="38" spans="6:6" x14ac:dyDescent="0.25">
      <c r="F38" s="29"/>
    </row>
    <row r="39" spans="6:6" x14ac:dyDescent="0.25">
      <c r="F39" s="29"/>
    </row>
    <row r="40" spans="6:6" x14ac:dyDescent="0.25">
      <c r="F40" s="29"/>
    </row>
    <row r="41" spans="6:6" x14ac:dyDescent="0.25">
      <c r="F41" s="29"/>
    </row>
    <row r="42" spans="6:6" x14ac:dyDescent="0.25">
      <c r="F42" s="29"/>
    </row>
    <row r="43" spans="6:6" x14ac:dyDescent="0.25">
      <c r="F43" s="29"/>
    </row>
    <row r="44" spans="6:6" x14ac:dyDescent="0.25">
      <c r="F44" s="29"/>
    </row>
    <row r="45" spans="6:6" x14ac:dyDescent="0.25">
      <c r="F45" s="29"/>
    </row>
  </sheetData>
  <mergeCells count="6">
    <mergeCell ref="G1:G2"/>
    <mergeCell ref="G3:G4"/>
    <mergeCell ref="A1:B1"/>
    <mergeCell ref="F1:F2"/>
    <mergeCell ref="D1:D2"/>
    <mergeCell ref="E1:E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16D3FA232CD4B9DF7651A9A710DE2" ma:contentTypeVersion="2" ma:contentTypeDescription="Create a new document." ma:contentTypeScope="" ma:versionID="8440ede80b3c0066d742a1a7cd959f54">
  <xsd:schema xmlns:xsd="http://www.w3.org/2001/XMLSchema" xmlns:xs="http://www.w3.org/2001/XMLSchema" xmlns:p="http://schemas.microsoft.com/office/2006/metadata/properties" xmlns:ns2="3f7b1b9e-8fd4-47b9-9dc5-7f40a7d8d032" targetNamespace="http://schemas.microsoft.com/office/2006/metadata/properties" ma:root="true" ma:fieldsID="f15f319e3c55583ed43e5575d09bd85a" ns2:_="">
    <xsd:import namespace="3f7b1b9e-8fd4-47b9-9dc5-7f40a7d8d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1b9e-8fd4-47b9-9dc5-7f40a7d8d0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31B934-A92B-4830-803B-4309ABCF7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b1b9e-8fd4-47b9-9dc5-7f40a7d8d0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1E3EF2-BAD3-4E97-BE27-EC1A9AEE38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DEC8AF-A0A9-48CA-88B2-EC832FE1E20B}">
  <ds:schemaRefs>
    <ds:schemaRef ds:uri="http://purl.org/dc/elements/1.1/"/>
    <ds:schemaRef ds:uri="3f7b1b9e-8fd4-47b9-9dc5-7f40a7d8d032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FETCH</vt:lpstr>
      <vt:lpstr>ADDR</vt:lpstr>
      <vt:lpstr>EXEC</vt:lpstr>
      <vt:lpstr>INTR</vt:lpstr>
      <vt:lpstr>Code example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danko</dc:creator>
  <cp:keywords/>
  <dc:description/>
  <cp:lastModifiedBy>Gamer</cp:lastModifiedBy>
  <cp:revision/>
  <dcterms:created xsi:type="dcterms:W3CDTF">2020-12-14T14:57:27Z</dcterms:created>
  <dcterms:modified xsi:type="dcterms:W3CDTF">2022-03-27T23:15:31Z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0x0101002BE16D3FA232CD4B9DF7651A9A710DE2</vt:lpwstr>
  </property>
</Properties>
</file>