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-14280" yWindow="1065" windowWidth="20730" windowHeight="11760" activeTab="4"/>
  </bookViews>
  <sheets>
    <sheet name="traces" sheetId="4" r:id="rId1"/>
    <sheet name="data" sheetId="1" r:id="rId2"/>
    <sheet name="TEST X" sheetId="2" r:id="rId3"/>
    <sheet name="beta_test_1" sheetId="7" r:id="rId4"/>
    <sheet name="beta_test_2" sheetId="8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C1" i="2" l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5" i="1"/>
  <c r="B15" i="1"/>
  <c r="O15" i="1"/>
  <c r="L145" i="1"/>
  <c r="L15" i="1"/>
  <c r="I15" i="1"/>
  <c r="H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U109" i="1" s="1"/>
  <c r="L110" i="1"/>
  <c r="L111" i="1"/>
  <c r="U111" i="1" s="1"/>
  <c r="L112" i="1"/>
  <c r="L113" i="1"/>
  <c r="U113" i="1" s="1"/>
  <c r="L114" i="1"/>
  <c r="L115" i="1"/>
  <c r="U115" i="1" s="1"/>
  <c r="L116" i="1"/>
  <c r="L117" i="1"/>
  <c r="U117" i="1" s="1"/>
  <c r="L118" i="1"/>
  <c r="L119" i="1"/>
  <c r="U119" i="1" s="1"/>
  <c r="L120" i="1"/>
  <c r="L121" i="1"/>
  <c r="U121" i="1" s="1"/>
  <c r="L122" i="1"/>
  <c r="L123" i="1"/>
  <c r="U123" i="1" s="1"/>
  <c r="L124" i="1"/>
  <c r="L125" i="1"/>
  <c r="U125" i="1" s="1"/>
  <c r="L126" i="1"/>
  <c r="L127" i="1"/>
  <c r="U127" i="1" s="1"/>
  <c r="L128" i="1"/>
  <c r="L129" i="1"/>
  <c r="U129" i="1" s="1"/>
  <c r="L130" i="1"/>
  <c r="L131" i="1"/>
  <c r="U131" i="1" s="1"/>
  <c r="L132" i="1"/>
  <c r="L133" i="1"/>
  <c r="U133" i="1" s="1"/>
  <c r="L134" i="1"/>
  <c r="L135" i="1"/>
  <c r="U135" i="1" s="1"/>
  <c r="S107" i="1" l="1"/>
  <c r="W107" i="1" s="1"/>
  <c r="U107" i="1"/>
  <c r="S105" i="1"/>
  <c r="W105" i="1" s="1"/>
  <c r="U105" i="1"/>
  <c r="S103" i="1"/>
  <c r="W103" i="1" s="1"/>
  <c r="U103" i="1"/>
  <c r="S101" i="1"/>
  <c r="W101" i="1" s="1"/>
  <c r="U101" i="1"/>
  <c r="S99" i="1"/>
  <c r="W99" i="1" s="1"/>
  <c r="U99" i="1"/>
  <c r="S97" i="1"/>
  <c r="W97" i="1" s="1"/>
  <c r="U97" i="1"/>
  <c r="S95" i="1"/>
  <c r="W95" i="1" s="1"/>
  <c r="U95" i="1"/>
  <c r="S93" i="1"/>
  <c r="W93" i="1" s="1"/>
  <c r="U93" i="1"/>
  <c r="S91" i="1"/>
  <c r="W91" i="1" s="1"/>
  <c r="U91" i="1"/>
  <c r="S89" i="1"/>
  <c r="W89" i="1" s="1"/>
  <c r="U89" i="1"/>
  <c r="S87" i="1"/>
  <c r="W87" i="1" s="1"/>
  <c r="U87" i="1"/>
  <c r="S85" i="1"/>
  <c r="W85" i="1" s="1"/>
  <c r="U85" i="1"/>
  <c r="S83" i="1"/>
  <c r="W83" i="1" s="1"/>
  <c r="U83" i="1"/>
  <c r="S81" i="1"/>
  <c r="W81" i="1" s="1"/>
  <c r="U81" i="1"/>
  <c r="S79" i="1"/>
  <c r="W79" i="1" s="1"/>
  <c r="U79" i="1"/>
  <c r="S77" i="1"/>
  <c r="W77" i="1" s="1"/>
  <c r="U77" i="1"/>
  <c r="S75" i="1"/>
  <c r="W75" i="1" s="1"/>
  <c r="U75" i="1"/>
  <c r="S73" i="1"/>
  <c r="W73" i="1" s="1"/>
  <c r="U73" i="1"/>
  <c r="S71" i="1"/>
  <c r="W71" i="1" s="1"/>
  <c r="U71" i="1"/>
  <c r="S69" i="1"/>
  <c r="W69" i="1" s="1"/>
  <c r="U69" i="1"/>
  <c r="S67" i="1"/>
  <c r="W67" i="1" s="1"/>
  <c r="U67" i="1"/>
  <c r="S65" i="1"/>
  <c r="W65" i="1" s="1"/>
  <c r="U65" i="1"/>
  <c r="S63" i="1"/>
  <c r="W63" i="1" s="1"/>
  <c r="U63" i="1"/>
  <c r="S61" i="1"/>
  <c r="W61" i="1" s="1"/>
  <c r="U61" i="1"/>
  <c r="U59" i="1"/>
  <c r="S59" i="1"/>
  <c r="W59" i="1" s="1"/>
  <c r="U57" i="1"/>
  <c r="S57" i="1"/>
  <c r="W57" i="1" s="1"/>
  <c r="U55" i="1"/>
  <c r="S55" i="1"/>
  <c r="W55" i="1" s="1"/>
  <c r="U53" i="1"/>
  <c r="S53" i="1"/>
  <c r="W53" i="1" s="1"/>
  <c r="U51" i="1"/>
  <c r="S51" i="1"/>
  <c r="W51" i="1" s="1"/>
  <c r="U49" i="1"/>
  <c r="S49" i="1"/>
  <c r="W49" i="1" s="1"/>
  <c r="U47" i="1"/>
  <c r="S47" i="1"/>
  <c r="W47" i="1" s="1"/>
  <c r="U45" i="1"/>
  <c r="S45" i="1"/>
  <c r="W45" i="1" s="1"/>
  <c r="U43" i="1"/>
  <c r="S43" i="1"/>
  <c r="W43" i="1" s="1"/>
  <c r="U41" i="1"/>
  <c r="S41" i="1"/>
  <c r="W41" i="1" s="1"/>
  <c r="U39" i="1"/>
  <c r="S39" i="1"/>
  <c r="W39" i="1" s="1"/>
  <c r="U37" i="1"/>
  <c r="S37" i="1"/>
  <c r="W37" i="1" s="1"/>
  <c r="U35" i="1"/>
  <c r="S35" i="1"/>
  <c r="W35" i="1" s="1"/>
  <c r="U33" i="1"/>
  <c r="S33" i="1"/>
  <c r="W33" i="1" s="1"/>
  <c r="U31" i="1"/>
  <c r="S31" i="1"/>
  <c r="W31" i="1" s="1"/>
  <c r="U29" i="1"/>
  <c r="S29" i="1"/>
  <c r="W29" i="1" s="1"/>
  <c r="U27" i="1"/>
  <c r="S27" i="1"/>
  <c r="W27" i="1" s="1"/>
  <c r="U25" i="1"/>
  <c r="S25" i="1"/>
  <c r="W25" i="1" s="1"/>
  <c r="U23" i="1"/>
  <c r="S23" i="1"/>
  <c r="W23" i="1" s="1"/>
  <c r="U21" i="1"/>
  <c r="S21" i="1"/>
  <c r="W21" i="1" s="1"/>
  <c r="U19" i="1"/>
  <c r="S19" i="1"/>
  <c r="W19" i="1" s="1"/>
  <c r="L140" i="1"/>
  <c r="N140" i="1" s="1"/>
  <c r="U17" i="1"/>
  <c r="S17" i="1"/>
  <c r="W17" i="1" s="1"/>
  <c r="U15" i="1"/>
  <c r="S15" i="1"/>
  <c r="W15" i="1" s="1"/>
  <c r="S133" i="1"/>
  <c r="W133" i="1" s="1"/>
  <c r="S129" i="1"/>
  <c r="W129" i="1" s="1"/>
  <c r="S125" i="1"/>
  <c r="W125" i="1" s="1"/>
  <c r="S121" i="1"/>
  <c r="W121" i="1" s="1"/>
  <c r="S117" i="1"/>
  <c r="W117" i="1" s="1"/>
  <c r="S113" i="1"/>
  <c r="W113" i="1" s="1"/>
  <c r="S109" i="1"/>
  <c r="W109" i="1" s="1"/>
  <c r="U134" i="1"/>
  <c r="S134" i="1"/>
  <c r="W134" i="1" s="1"/>
  <c r="U132" i="1"/>
  <c r="S132" i="1"/>
  <c r="W132" i="1" s="1"/>
  <c r="U130" i="1"/>
  <c r="S130" i="1"/>
  <c r="W130" i="1" s="1"/>
  <c r="U128" i="1"/>
  <c r="S128" i="1"/>
  <c r="W128" i="1" s="1"/>
  <c r="U126" i="1"/>
  <c r="S126" i="1"/>
  <c r="W126" i="1" s="1"/>
  <c r="U124" i="1"/>
  <c r="S124" i="1"/>
  <c r="W124" i="1" s="1"/>
  <c r="U122" i="1"/>
  <c r="S122" i="1"/>
  <c r="W122" i="1" s="1"/>
  <c r="U120" i="1"/>
  <c r="S120" i="1"/>
  <c r="W120" i="1" s="1"/>
  <c r="U118" i="1"/>
  <c r="S118" i="1"/>
  <c r="W118" i="1" s="1"/>
  <c r="U116" i="1"/>
  <c r="S116" i="1"/>
  <c r="W116" i="1" s="1"/>
  <c r="U114" i="1"/>
  <c r="S114" i="1"/>
  <c r="W114" i="1" s="1"/>
  <c r="U112" i="1"/>
  <c r="S112" i="1"/>
  <c r="W112" i="1" s="1"/>
  <c r="U110" i="1"/>
  <c r="S110" i="1"/>
  <c r="W110" i="1" s="1"/>
  <c r="U108" i="1"/>
  <c r="S108" i="1"/>
  <c r="W108" i="1" s="1"/>
  <c r="U106" i="1"/>
  <c r="S106" i="1"/>
  <c r="W106" i="1" s="1"/>
  <c r="U104" i="1"/>
  <c r="S104" i="1"/>
  <c r="W104" i="1" s="1"/>
  <c r="U102" i="1"/>
  <c r="S102" i="1"/>
  <c r="W102" i="1" s="1"/>
  <c r="U100" i="1"/>
  <c r="S100" i="1"/>
  <c r="W100" i="1" s="1"/>
  <c r="U98" i="1"/>
  <c r="S98" i="1"/>
  <c r="W98" i="1" s="1"/>
  <c r="U96" i="1"/>
  <c r="S96" i="1"/>
  <c r="W96" i="1" s="1"/>
  <c r="U94" i="1"/>
  <c r="S94" i="1"/>
  <c r="W94" i="1" s="1"/>
  <c r="U92" i="1"/>
  <c r="S92" i="1"/>
  <c r="W92" i="1" s="1"/>
  <c r="U90" i="1"/>
  <c r="S90" i="1"/>
  <c r="W90" i="1" s="1"/>
  <c r="U88" i="1"/>
  <c r="S88" i="1"/>
  <c r="W88" i="1" s="1"/>
  <c r="U86" i="1"/>
  <c r="S86" i="1"/>
  <c r="W86" i="1" s="1"/>
  <c r="U84" i="1"/>
  <c r="S84" i="1"/>
  <c r="W84" i="1" s="1"/>
  <c r="U82" i="1"/>
  <c r="S82" i="1"/>
  <c r="W82" i="1" s="1"/>
  <c r="U80" i="1"/>
  <c r="S80" i="1"/>
  <c r="W80" i="1" s="1"/>
  <c r="U78" i="1"/>
  <c r="S78" i="1"/>
  <c r="W78" i="1" s="1"/>
  <c r="U76" i="1"/>
  <c r="S76" i="1"/>
  <c r="W76" i="1" s="1"/>
  <c r="U74" i="1"/>
  <c r="S74" i="1"/>
  <c r="W74" i="1" s="1"/>
  <c r="U72" i="1"/>
  <c r="S72" i="1"/>
  <c r="W72" i="1" s="1"/>
  <c r="U70" i="1"/>
  <c r="S70" i="1"/>
  <c r="W70" i="1" s="1"/>
  <c r="U68" i="1"/>
  <c r="S68" i="1"/>
  <c r="W68" i="1" s="1"/>
  <c r="U66" i="1"/>
  <c r="S66" i="1"/>
  <c r="W66" i="1" s="1"/>
  <c r="U64" i="1"/>
  <c r="S64" i="1"/>
  <c r="W64" i="1" s="1"/>
  <c r="U62" i="1"/>
  <c r="S62" i="1"/>
  <c r="W62" i="1" s="1"/>
  <c r="U60" i="1"/>
  <c r="S60" i="1"/>
  <c r="W60" i="1" s="1"/>
  <c r="U58" i="1"/>
  <c r="S58" i="1"/>
  <c r="W58" i="1" s="1"/>
  <c r="U56" i="1"/>
  <c r="S56" i="1"/>
  <c r="W56" i="1" s="1"/>
  <c r="U54" i="1"/>
  <c r="S54" i="1"/>
  <c r="W54" i="1" s="1"/>
  <c r="U52" i="1"/>
  <c r="S52" i="1"/>
  <c r="W52" i="1" s="1"/>
  <c r="U50" i="1"/>
  <c r="S50" i="1"/>
  <c r="W50" i="1" s="1"/>
  <c r="U48" i="1"/>
  <c r="S48" i="1"/>
  <c r="W48" i="1" s="1"/>
  <c r="U46" i="1"/>
  <c r="S46" i="1"/>
  <c r="W46" i="1" s="1"/>
  <c r="U44" i="1"/>
  <c r="S44" i="1"/>
  <c r="W44" i="1" s="1"/>
  <c r="U42" i="1"/>
  <c r="S42" i="1"/>
  <c r="W42" i="1" s="1"/>
  <c r="U40" i="1"/>
  <c r="S40" i="1"/>
  <c r="W40" i="1" s="1"/>
  <c r="U38" i="1"/>
  <c r="S38" i="1"/>
  <c r="W38" i="1" s="1"/>
  <c r="U36" i="1"/>
  <c r="S36" i="1"/>
  <c r="W36" i="1" s="1"/>
  <c r="U34" i="1"/>
  <c r="S34" i="1"/>
  <c r="W34" i="1" s="1"/>
  <c r="U32" i="1"/>
  <c r="S32" i="1"/>
  <c r="W32" i="1" s="1"/>
  <c r="U30" i="1"/>
  <c r="S30" i="1"/>
  <c r="W30" i="1" s="1"/>
  <c r="U28" i="1"/>
  <c r="S28" i="1"/>
  <c r="W28" i="1" s="1"/>
  <c r="U26" i="1"/>
  <c r="S26" i="1"/>
  <c r="W26" i="1" s="1"/>
  <c r="U24" i="1"/>
  <c r="S24" i="1"/>
  <c r="W24" i="1" s="1"/>
  <c r="U22" i="1"/>
  <c r="S22" i="1"/>
  <c r="W22" i="1" s="1"/>
  <c r="U20" i="1"/>
  <c r="S20" i="1"/>
  <c r="W20" i="1" s="1"/>
  <c r="U18" i="1"/>
  <c r="S18" i="1"/>
  <c r="W18" i="1" s="1"/>
  <c r="L136" i="1"/>
  <c r="U16" i="1"/>
  <c r="S16" i="1"/>
  <c r="W16" i="1" s="1"/>
  <c r="S135" i="1"/>
  <c r="W135" i="1" s="1"/>
  <c r="S131" i="1"/>
  <c r="W131" i="1" s="1"/>
  <c r="S127" i="1"/>
  <c r="W127" i="1" s="1"/>
  <c r="S123" i="1"/>
  <c r="W123" i="1" s="1"/>
  <c r="S119" i="1"/>
  <c r="W119" i="1" s="1"/>
  <c r="S115" i="1"/>
  <c r="W115" i="1" s="1"/>
  <c r="S111" i="1"/>
  <c r="W111" i="1" s="1"/>
  <c r="P15" i="1"/>
  <c r="L149" i="1"/>
  <c r="G15" i="1"/>
  <c r="X141" i="1"/>
  <c r="X138" i="1" l="1"/>
  <c r="U136" i="1"/>
  <c r="W136" i="1"/>
  <c r="X136" i="1" s="1"/>
  <c r="A7" i="2"/>
  <c r="B7" i="1"/>
  <c r="A16" i="1"/>
  <c r="C15" i="1"/>
  <c r="D15" i="1" s="1"/>
  <c r="B16" i="1" l="1"/>
  <c r="N16" i="1"/>
  <c r="B1" i="2"/>
  <c r="A17" i="1"/>
  <c r="A18" i="1" l="1"/>
  <c r="B17" i="1"/>
  <c r="N17" i="1"/>
  <c r="I16" i="1"/>
  <c r="A8" i="2"/>
  <c r="A9" i="2"/>
  <c r="A10" i="2"/>
  <c r="A2" i="2"/>
  <c r="A3" i="2"/>
  <c r="A4" i="2"/>
  <c r="A5" i="2"/>
  <c r="A6" i="2"/>
  <c r="A1" i="2"/>
  <c r="X15" i="1"/>
  <c r="C16" i="1"/>
  <c r="D16" i="1" s="1"/>
  <c r="C106" i="1"/>
  <c r="D106" i="1" s="1"/>
  <c r="C76" i="1"/>
  <c r="D76" i="1" s="1"/>
  <c r="C46" i="1"/>
  <c r="D46" i="1" s="1"/>
  <c r="I17" i="1" l="1"/>
  <c r="A19" i="1"/>
  <c r="B18" i="1"/>
  <c r="C107" i="1"/>
  <c r="D107" i="1" s="1"/>
  <c r="B92" i="2"/>
  <c r="B62" i="2"/>
  <c r="B32" i="2"/>
  <c r="B2" i="2"/>
  <c r="C17" i="1"/>
  <c r="D17" i="1" s="1"/>
  <c r="C18" i="1"/>
  <c r="D18" i="1" s="1"/>
  <c r="C47" i="1"/>
  <c r="D47" i="1" s="1"/>
  <c r="C77" i="1"/>
  <c r="D77" i="1" s="1"/>
  <c r="A20" i="1" l="1"/>
  <c r="B19" i="1"/>
  <c r="C108" i="1"/>
  <c r="D108" i="1" s="1"/>
  <c r="B93" i="2"/>
  <c r="N18" i="1"/>
  <c r="B63" i="2"/>
  <c r="B33" i="2"/>
  <c r="B4" i="2"/>
  <c r="B3" i="2"/>
  <c r="O16" i="1"/>
  <c r="C2" i="2"/>
  <c r="G16" i="1"/>
  <c r="C109" i="1"/>
  <c r="D109" i="1" s="1"/>
  <c r="C78" i="1"/>
  <c r="D78" i="1" s="1"/>
  <c r="C19" i="1"/>
  <c r="D19" i="1" s="1"/>
  <c r="C48" i="1"/>
  <c r="D48" i="1" s="1"/>
  <c r="I18" i="1" l="1"/>
  <c r="P16" i="1"/>
  <c r="A21" i="1"/>
  <c r="B20" i="1"/>
  <c r="B94" i="2"/>
  <c r="N19" i="1"/>
  <c r="B95" i="2"/>
  <c r="B64" i="2"/>
  <c r="B34" i="2"/>
  <c r="B5" i="2"/>
  <c r="O17" i="1"/>
  <c r="P17" i="1" s="1"/>
  <c r="C3" i="2"/>
  <c r="C110" i="1"/>
  <c r="D110" i="1" s="1"/>
  <c r="G17" i="1"/>
  <c r="C49" i="1"/>
  <c r="D49" i="1" s="1"/>
  <c r="C20" i="1"/>
  <c r="D20" i="1" s="1"/>
  <c r="C79" i="1"/>
  <c r="D79" i="1" s="1"/>
  <c r="I19" i="1" l="1"/>
  <c r="N20" i="1"/>
  <c r="A22" i="1"/>
  <c r="B21" i="1"/>
  <c r="B96" i="2"/>
  <c r="B65" i="2"/>
  <c r="B35" i="2"/>
  <c r="B6" i="2"/>
  <c r="X16" i="1"/>
  <c r="C4" i="2"/>
  <c r="O18" i="1"/>
  <c r="G18" i="1"/>
  <c r="C111" i="1"/>
  <c r="D111" i="1" s="1"/>
  <c r="C80" i="1"/>
  <c r="D80" i="1" s="1"/>
  <c r="C21" i="1"/>
  <c r="D21" i="1" s="1"/>
  <c r="G19" i="1"/>
  <c r="C50" i="1"/>
  <c r="D50" i="1" s="1"/>
  <c r="N21" i="1" l="1"/>
  <c r="I21" i="1" s="1"/>
  <c r="I20" i="1"/>
  <c r="A23" i="1"/>
  <c r="B22" i="1"/>
  <c r="P18" i="1"/>
  <c r="B97" i="2"/>
  <c r="B66" i="2"/>
  <c r="B36" i="2"/>
  <c r="B7" i="2"/>
  <c r="X17" i="1"/>
  <c r="O19" i="1"/>
  <c r="P19" i="1" s="1"/>
  <c r="C5" i="2"/>
  <c r="C112" i="1"/>
  <c r="D112" i="1" s="1"/>
  <c r="C81" i="1"/>
  <c r="D81" i="1" s="1"/>
  <c r="C51" i="1"/>
  <c r="D51" i="1" s="1"/>
  <c r="G20" i="1"/>
  <c r="C22" i="1"/>
  <c r="D22" i="1" s="1"/>
  <c r="N22" i="1" l="1"/>
  <c r="I22" i="1"/>
  <c r="A24" i="1"/>
  <c r="B23" i="1"/>
  <c r="B98" i="2"/>
  <c r="B67" i="2"/>
  <c r="B37" i="2"/>
  <c r="B8" i="2"/>
  <c r="O20" i="1"/>
  <c r="P20" i="1" s="1"/>
  <c r="C6" i="2"/>
  <c r="X18" i="1"/>
  <c r="C113" i="1"/>
  <c r="D113" i="1" s="1"/>
  <c r="C23" i="1"/>
  <c r="D23" i="1" s="1"/>
  <c r="N23" i="1" s="1"/>
  <c r="G21" i="1"/>
  <c r="C52" i="1"/>
  <c r="D52" i="1" s="1"/>
  <c r="C82" i="1"/>
  <c r="D82" i="1" s="1"/>
  <c r="I23" i="1" l="1"/>
  <c r="A25" i="1"/>
  <c r="B24" i="1"/>
  <c r="B99" i="2"/>
  <c r="B68" i="2"/>
  <c r="B38" i="2"/>
  <c r="X19" i="1"/>
  <c r="B9" i="2"/>
  <c r="O21" i="1"/>
  <c r="P21" i="1" s="1"/>
  <c r="C7" i="2"/>
  <c r="C114" i="1"/>
  <c r="D114" i="1" s="1"/>
  <c r="C83" i="1"/>
  <c r="D83" i="1" s="1"/>
  <c r="C53" i="1"/>
  <c r="D53" i="1" s="1"/>
  <c r="G22" i="1"/>
  <c r="C24" i="1"/>
  <c r="D24" i="1" s="1"/>
  <c r="N24" i="1" s="1"/>
  <c r="I24" i="1" l="1"/>
  <c r="A26" i="1"/>
  <c r="B25" i="1"/>
  <c r="X20" i="1"/>
  <c r="B100" i="2"/>
  <c r="B69" i="2"/>
  <c r="B39" i="2"/>
  <c r="B10" i="2"/>
  <c r="C8" i="2"/>
  <c r="O22" i="1"/>
  <c r="P22" i="1" s="1"/>
  <c r="X21" i="1"/>
  <c r="C115" i="1"/>
  <c r="D115" i="1" s="1"/>
  <c r="C84" i="1"/>
  <c r="D84" i="1" s="1"/>
  <c r="C25" i="1"/>
  <c r="D25" i="1" s="1"/>
  <c r="N25" i="1" s="1"/>
  <c r="G23" i="1"/>
  <c r="C54" i="1"/>
  <c r="D54" i="1" s="1"/>
  <c r="I25" i="1" l="1"/>
  <c r="A27" i="1"/>
  <c r="B26" i="1"/>
  <c r="B101" i="2"/>
  <c r="B70" i="2"/>
  <c r="B40" i="2"/>
  <c r="B11" i="2"/>
  <c r="O23" i="1"/>
  <c r="P23" i="1" s="1"/>
  <c r="C9" i="2"/>
  <c r="C116" i="1"/>
  <c r="D116" i="1" s="1"/>
  <c r="C26" i="1"/>
  <c r="D26" i="1" s="1"/>
  <c r="N26" i="1" s="1"/>
  <c r="C55" i="1"/>
  <c r="D55" i="1" s="1"/>
  <c r="C85" i="1"/>
  <c r="D85" i="1" s="1"/>
  <c r="I26" i="1" l="1"/>
  <c r="A28" i="1"/>
  <c r="B27" i="1"/>
  <c r="B102" i="2"/>
  <c r="B71" i="2"/>
  <c r="B41" i="2"/>
  <c r="O24" i="1"/>
  <c r="P24" i="1" s="1"/>
  <c r="C10" i="2"/>
  <c r="X22" i="1"/>
  <c r="X23" i="1"/>
  <c r="B12" i="2"/>
  <c r="G24" i="1"/>
  <c r="C117" i="1"/>
  <c r="D117" i="1" s="1"/>
  <c r="C56" i="1"/>
  <c r="D56" i="1" s="1"/>
  <c r="C27" i="1"/>
  <c r="D27" i="1" s="1"/>
  <c r="N27" i="1" s="1"/>
  <c r="G25" i="1"/>
  <c r="C86" i="1"/>
  <c r="D86" i="1" s="1"/>
  <c r="I27" i="1" l="1"/>
  <c r="A29" i="1"/>
  <c r="B28" i="1"/>
  <c r="B103" i="2"/>
  <c r="B72" i="2"/>
  <c r="B42" i="2"/>
  <c r="B13" i="2"/>
  <c r="O25" i="1"/>
  <c r="P25" i="1" s="1"/>
  <c r="C11" i="2"/>
  <c r="C118" i="1"/>
  <c r="D118" i="1" s="1"/>
  <c r="C87" i="1"/>
  <c r="D87" i="1" s="1"/>
  <c r="C28" i="1"/>
  <c r="D28" i="1" s="1"/>
  <c r="N28" i="1" s="1"/>
  <c r="C57" i="1"/>
  <c r="D57" i="1" s="1"/>
  <c r="I28" i="1" l="1"/>
  <c r="A30" i="1"/>
  <c r="B29" i="1"/>
  <c r="X24" i="1"/>
  <c r="B104" i="2"/>
  <c r="B73" i="2"/>
  <c r="B43" i="2"/>
  <c r="B14" i="2"/>
  <c r="G26" i="1"/>
  <c r="C12" i="2"/>
  <c r="O26" i="1"/>
  <c r="P26" i="1" s="1"/>
  <c r="C119" i="1"/>
  <c r="D119" i="1" s="1"/>
  <c r="C58" i="1"/>
  <c r="D58" i="1" s="1"/>
  <c r="C29" i="1"/>
  <c r="D29" i="1" s="1"/>
  <c r="N29" i="1" s="1"/>
  <c r="G27" i="1"/>
  <c r="C88" i="1"/>
  <c r="D88" i="1" s="1"/>
  <c r="I29" i="1" l="1"/>
  <c r="A31" i="1"/>
  <c r="B30" i="1"/>
  <c r="B105" i="2"/>
  <c r="B74" i="2"/>
  <c r="B44" i="2"/>
  <c r="O27" i="1"/>
  <c r="P27" i="1" s="1"/>
  <c r="C13" i="2"/>
  <c r="X26" i="1"/>
  <c r="B15" i="2"/>
  <c r="X25" i="1"/>
  <c r="C120" i="1"/>
  <c r="D120" i="1" s="1"/>
  <c r="C89" i="1"/>
  <c r="D89" i="1" s="1"/>
  <c r="G28" i="1"/>
  <c r="C30" i="1"/>
  <c r="D30" i="1" s="1"/>
  <c r="N30" i="1" s="1"/>
  <c r="C59" i="1"/>
  <c r="D59" i="1" s="1"/>
  <c r="I30" i="1" l="1"/>
  <c r="A32" i="1"/>
  <c r="B31" i="1"/>
  <c r="B106" i="2"/>
  <c r="B75" i="2"/>
  <c r="B45" i="2"/>
  <c r="B16" i="2"/>
  <c r="O28" i="1"/>
  <c r="P28" i="1" s="1"/>
  <c r="C14" i="2"/>
  <c r="C121" i="1"/>
  <c r="D121" i="1" s="1"/>
  <c r="C60" i="1"/>
  <c r="D60" i="1" s="1"/>
  <c r="C31" i="1"/>
  <c r="D31" i="1" s="1"/>
  <c r="N31" i="1" s="1"/>
  <c r="C90" i="1"/>
  <c r="D90" i="1" s="1"/>
  <c r="I31" i="1" l="1"/>
  <c r="A33" i="1"/>
  <c r="B32" i="1"/>
  <c r="X27" i="1"/>
  <c r="B107" i="2"/>
  <c r="B76" i="2"/>
  <c r="B46" i="2"/>
  <c r="B17" i="2"/>
  <c r="G29" i="1"/>
  <c r="O29" i="1"/>
  <c r="P29" i="1" s="1"/>
  <c r="C15" i="2"/>
  <c r="X28" i="1"/>
  <c r="C122" i="1"/>
  <c r="D122" i="1" s="1"/>
  <c r="C61" i="1"/>
  <c r="D61" i="1" s="1"/>
  <c r="C91" i="1"/>
  <c r="D91" i="1" s="1"/>
  <c r="G30" i="1"/>
  <c r="C32" i="1"/>
  <c r="D32" i="1" s="1"/>
  <c r="N32" i="1" s="1"/>
  <c r="I32" i="1" l="1"/>
  <c r="A34" i="1"/>
  <c r="B33" i="1"/>
  <c r="B108" i="2"/>
  <c r="B77" i="2"/>
  <c r="B47" i="2"/>
  <c r="B18" i="2"/>
  <c r="C16" i="2"/>
  <c r="O30" i="1"/>
  <c r="P30" i="1" s="1"/>
  <c r="C123" i="1"/>
  <c r="D123" i="1" s="1"/>
  <c r="C33" i="1"/>
  <c r="D33" i="1" s="1"/>
  <c r="N33" i="1" s="1"/>
  <c r="C62" i="1"/>
  <c r="D62" i="1" s="1"/>
  <c r="C92" i="1"/>
  <c r="D92" i="1" s="1"/>
  <c r="I33" i="1" l="1"/>
  <c r="A35" i="1"/>
  <c r="B34" i="1"/>
  <c r="B109" i="2"/>
  <c r="B78" i="2"/>
  <c r="B48" i="2"/>
  <c r="O31" i="1"/>
  <c r="P31" i="1" s="1"/>
  <c r="C17" i="2"/>
  <c r="G31" i="1"/>
  <c r="B19" i="2"/>
  <c r="X29" i="1"/>
  <c r="C124" i="1"/>
  <c r="D124" i="1" s="1"/>
  <c r="C63" i="1"/>
  <c r="D63" i="1" s="1"/>
  <c r="C34" i="1"/>
  <c r="D34" i="1" s="1"/>
  <c r="N34" i="1" s="1"/>
  <c r="C93" i="1"/>
  <c r="D93" i="1" s="1"/>
  <c r="I34" i="1" l="1"/>
  <c r="A36" i="1"/>
  <c r="B35" i="1"/>
  <c r="B110" i="2"/>
  <c r="B79" i="2"/>
  <c r="B49" i="2"/>
  <c r="O32" i="1"/>
  <c r="P32" i="1" s="1"/>
  <c r="C18" i="2"/>
  <c r="B20" i="2"/>
  <c r="G32" i="1"/>
  <c r="X30" i="1"/>
  <c r="C125" i="1"/>
  <c r="D125" i="1" s="1"/>
  <c r="C94" i="1"/>
  <c r="D94" i="1" s="1"/>
  <c r="C64" i="1"/>
  <c r="D64" i="1" s="1"/>
  <c r="G33" i="1"/>
  <c r="C35" i="1"/>
  <c r="D35" i="1" s="1"/>
  <c r="N35" i="1" s="1"/>
  <c r="I35" i="1" l="1"/>
  <c r="A37" i="1"/>
  <c r="B36" i="1"/>
  <c r="X31" i="1"/>
  <c r="B111" i="2"/>
  <c r="B80" i="2"/>
  <c r="B50" i="2"/>
  <c r="B21" i="2"/>
  <c r="O33" i="1"/>
  <c r="P33" i="1" s="1"/>
  <c r="C19" i="2"/>
  <c r="G34" i="1"/>
  <c r="C126" i="1"/>
  <c r="D126" i="1" s="1"/>
  <c r="C36" i="1"/>
  <c r="D36" i="1" s="1"/>
  <c r="N36" i="1" s="1"/>
  <c r="C65" i="1"/>
  <c r="D65" i="1" s="1"/>
  <c r="C95" i="1"/>
  <c r="D95" i="1" s="1"/>
  <c r="I36" i="1" l="1"/>
  <c r="A38" i="1"/>
  <c r="B37" i="1"/>
  <c r="B112" i="2"/>
  <c r="B81" i="2"/>
  <c r="B51" i="2"/>
  <c r="B22" i="2"/>
  <c r="C20" i="2"/>
  <c r="O34" i="1"/>
  <c r="P34" i="1" s="1"/>
  <c r="X32" i="1"/>
  <c r="C127" i="1"/>
  <c r="D127" i="1" s="1"/>
  <c r="C96" i="1"/>
  <c r="D96" i="1" s="1"/>
  <c r="C66" i="1"/>
  <c r="D66" i="1" s="1"/>
  <c r="C37" i="1"/>
  <c r="D37" i="1" s="1"/>
  <c r="N37" i="1" s="1"/>
  <c r="I37" i="1" l="1"/>
  <c r="A39" i="1"/>
  <c r="B38" i="1"/>
  <c r="X33" i="1"/>
  <c r="B113" i="2"/>
  <c r="B82" i="2"/>
  <c r="B52" i="2"/>
  <c r="O35" i="1"/>
  <c r="P35" i="1" s="1"/>
  <c r="C21" i="2"/>
  <c r="B23" i="2"/>
  <c r="G35" i="1"/>
  <c r="C128" i="1"/>
  <c r="D128" i="1" s="1"/>
  <c r="C38" i="1"/>
  <c r="D38" i="1" s="1"/>
  <c r="N38" i="1" s="1"/>
  <c r="G36" i="1"/>
  <c r="C67" i="1"/>
  <c r="D67" i="1" s="1"/>
  <c r="C97" i="1"/>
  <c r="D97" i="1" s="1"/>
  <c r="I38" i="1" l="1"/>
  <c r="A40" i="1"/>
  <c r="B39" i="1"/>
  <c r="X34" i="1"/>
  <c r="B114" i="2"/>
  <c r="B83" i="2"/>
  <c r="B53" i="2"/>
  <c r="B24" i="2"/>
  <c r="O36" i="1"/>
  <c r="P36" i="1" s="1"/>
  <c r="C22" i="2"/>
  <c r="C129" i="1"/>
  <c r="D129" i="1" s="1"/>
  <c r="C98" i="1"/>
  <c r="D98" i="1" s="1"/>
  <c r="C68" i="1"/>
  <c r="D68" i="1" s="1"/>
  <c r="G37" i="1"/>
  <c r="C39" i="1"/>
  <c r="D39" i="1" s="1"/>
  <c r="N39" i="1" s="1"/>
  <c r="I39" i="1" l="1"/>
  <c r="A41" i="1"/>
  <c r="B40" i="1"/>
  <c r="B115" i="2"/>
  <c r="B84" i="2"/>
  <c r="B54" i="2"/>
  <c r="B25" i="2"/>
  <c r="O37" i="1"/>
  <c r="P37" i="1" s="1"/>
  <c r="C23" i="2"/>
  <c r="X35" i="1"/>
  <c r="C130" i="1"/>
  <c r="D130" i="1" s="1"/>
  <c r="G38" i="1"/>
  <c r="C69" i="1"/>
  <c r="D69" i="1" s="1"/>
  <c r="C40" i="1"/>
  <c r="D40" i="1" s="1"/>
  <c r="N40" i="1" s="1"/>
  <c r="C99" i="1"/>
  <c r="D99" i="1" s="1"/>
  <c r="I40" i="1" l="1"/>
  <c r="A42" i="1"/>
  <c r="B41" i="1"/>
  <c r="X36" i="1"/>
  <c r="B116" i="2"/>
  <c r="B85" i="2"/>
  <c r="B55" i="2"/>
  <c r="B26" i="2"/>
  <c r="C24" i="2"/>
  <c r="O38" i="1"/>
  <c r="P38" i="1" s="1"/>
  <c r="C131" i="1"/>
  <c r="D131" i="1" s="1"/>
  <c r="C100" i="1"/>
  <c r="D100" i="1" s="1"/>
  <c r="C70" i="1"/>
  <c r="D70" i="1" s="1"/>
  <c r="G39" i="1"/>
  <c r="C41" i="1"/>
  <c r="D41" i="1" s="1"/>
  <c r="N41" i="1" s="1"/>
  <c r="I41" i="1" l="1"/>
  <c r="A43" i="1"/>
  <c r="B42" i="1"/>
  <c r="X37" i="1"/>
  <c r="B117" i="2"/>
  <c r="B86" i="2"/>
  <c r="B56" i="2"/>
  <c r="B27" i="2"/>
  <c r="O39" i="1"/>
  <c r="P39" i="1" s="1"/>
  <c r="C25" i="2"/>
  <c r="C132" i="1"/>
  <c r="D132" i="1" s="1"/>
  <c r="C71" i="1"/>
  <c r="D71" i="1" s="1"/>
  <c r="G40" i="1"/>
  <c r="C42" i="1"/>
  <c r="D42" i="1" s="1"/>
  <c r="N42" i="1" s="1"/>
  <c r="C101" i="1"/>
  <c r="D101" i="1" s="1"/>
  <c r="I42" i="1" l="1"/>
  <c r="A44" i="1"/>
  <c r="B43" i="1"/>
  <c r="X38" i="1"/>
  <c r="B118" i="2"/>
  <c r="B87" i="2"/>
  <c r="B57" i="2"/>
  <c r="O40" i="1"/>
  <c r="P40" i="1" s="1"/>
  <c r="C26" i="2"/>
  <c r="B28" i="2"/>
  <c r="G41" i="1"/>
  <c r="C133" i="1"/>
  <c r="D133" i="1" s="1"/>
  <c r="C102" i="1"/>
  <c r="D102" i="1" s="1"/>
  <c r="C43" i="1"/>
  <c r="D43" i="1" s="1"/>
  <c r="N43" i="1" s="1"/>
  <c r="C72" i="1"/>
  <c r="D72" i="1" s="1"/>
  <c r="I43" i="1" l="1"/>
  <c r="A45" i="1"/>
  <c r="B44" i="1"/>
  <c r="B119" i="2"/>
  <c r="B88" i="2"/>
  <c r="B58" i="2"/>
  <c r="O41" i="1"/>
  <c r="P41" i="1" s="1"/>
  <c r="C27" i="2"/>
  <c r="B29" i="2"/>
  <c r="X39" i="1"/>
  <c r="C134" i="1"/>
  <c r="D134" i="1" s="1"/>
  <c r="C73" i="1"/>
  <c r="D73" i="1" s="1"/>
  <c r="C44" i="1"/>
  <c r="D44" i="1" s="1"/>
  <c r="N44" i="1" s="1"/>
  <c r="C103" i="1"/>
  <c r="D103" i="1" s="1"/>
  <c r="I44" i="1" l="1"/>
  <c r="A46" i="1"/>
  <c r="B45" i="1"/>
  <c r="B120" i="2"/>
  <c r="B89" i="2"/>
  <c r="B59" i="2"/>
  <c r="C28" i="2"/>
  <c r="O42" i="1"/>
  <c r="P42" i="1" s="1"/>
  <c r="B30" i="2"/>
  <c r="G42" i="1"/>
  <c r="X40" i="1"/>
  <c r="C135" i="1"/>
  <c r="D135" i="1" s="1"/>
  <c r="C45" i="1"/>
  <c r="D45" i="1" s="1"/>
  <c r="N45" i="1" s="1"/>
  <c r="C74" i="1"/>
  <c r="D74" i="1" s="1"/>
  <c r="C104" i="1"/>
  <c r="D104" i="1" s="1"/>
  <c r="A47" i="1" l="1"/>
  <c r="B46" i="1"/>
  <c r="N46" i="1"/>
  <c r="I45" i="1"/>
  <c r="B121" i="2"/>
  <c r="B90" i="2"/>
  <c r="B60" i="2"/>
  <c r="B31" i="2"/>
  <c r="O43" i="1"/>
  <c r="P43" i="1" s="1"/>
  <c r="C29" i="2"/>
  <c r="G43" i="1"/>
  <c r="X41" i="1"/>
  <c r="G44" i="1"/>
  <c r="C105" i="1"/>
  <c r="D105" i="1" s="1"/>
  <c r="C75" i="1"/>
  <c r="D75" i="1" s="1"/>
  <c r="A48" i="1" l="1"/>
  <c r="B47" i="1"/>
  <c r="N47" i="1"/>
  <c r="I46" i="1"/>
  <c r="B91" i="2"/>
  <c r="B61" i="2"/>
  <c r="O44" i="1"/>
  <c r="P44" i="1" s="1"/>
  <c r="C30" i="2"/>
  <c r="X42" i="1"/>
  <c r="G45" i="1"/>
  <c r="A49" i="1" l="1"/>
  <c r="B48" i="1"/>
  <c r="N48" i="1"/>
  <c r="I47" i="1"/>
  <c r="O45" i="1"/>
  <c r="P45" i="1" s="1"/>
  <c r="C31" i="2"/>
  <c r="X43" i="1"/>
  <c r="A50" i="1" l="1"/>
  <c r="B49" i="1"/>
  <c r="N49" i="1"/>
  <c r="I48" i="1"/>
  <c r="X44" i="1"/>
  <c r="G46" i="1"/>
  <c r="O46" i="1"/>
  <c r="P46" i="1" s="1"/>
  <c r="C32" i="2"/>
  <c r="A51" i="1" l="1"/>
  <c r="B50" i="1"/>
  <c r="N50" i="1"/>
  <c r="I49" i="1"/>
  <c r="X45" i="1"/>
  <c r="O47" i="1"/>
  <c r="P47" i="1" s="1"/>
  <c r="C33" i="2"/>
  <c r="G47" i="1"/>
  <c r="A52" i="1" l="1"/>
  <c r="B51" i="1"/>
  <c r="N51" i="1"/>
  <c r="I50" i="1"/>
  <c r="O48" i="1"/>
  <c r="P48" i="1" s="1"/>
  <c r="C34" i="2"/>
  <c r="X46" i="1"/>
  <c r="G48" i="1"/>
  <c r="A53" i="1" l="1"/>
  <c r="B52" i="1"/>
  <c r="N52" i="1"/>
  <c r="I51" i="1"/>
  <c r="X47" i="1"/>
  <c r="G49" i="1"/>
  <c r="O49" i="1"/>
  <c r="P49" i="1" s="1"/>
  <c r="C35" i="2"/>
  <c r="G50" i="1"/>
  <c r="A54" i="1" l="1"/>
  <c r="B53" i="1"/>
  <c r="N53" i="1"/>
  <c r="I52" i="1"/>
  <c r="X48" i="1"/>
  <c r="O50" i="1"/>
  <c r="P50" i="1" s="1"/>
  <c r="C36" i="2"/>
  <c r="A55" i="1" l="1"/>
  <c r="B54" i="1"/>
  <c r="N54" i="1"/>
  <c r="I53" i="1"/>
  <c r="G51" i="1"/>
  <c r="O51" i="1"/>
  <c r="P51" i="1" s="1"/>
  <c r="C37" i="2"/>
  <c r="X49" i="1"/>
  <c r="G52" i="1"/>
  <c r="A56" i="1" l="1"/>
  <c r="B55" i="1"/>
  <c r="N55" i="1"/>
  <c r="I54" i="1"/>
  <c r="O52" i="1"/>
  <c r="P52" i="1" s="1"/>
  <c r="C38" i="2"/>
  <c r="X50" i="1"/>
  <c r="A57" i="1" l="1"/>
  <c r="B56" i="1"/>
  <c r="N56" i="1"/>
  <c r="I55" i="1"/>
  <c r="X51" i="1"/>
  <c r="O53" i="1"/>
  <c r="P53" i="1" s="1"/>
  <c r="C39" i="2"/>
  <c r="G53" i="1"/>
  <c r="A58" i="1" l="1"/>
  <c r="B57" i="1"/>
  <c r="N57" i="1"/>
  <c r="I56" i="1"/>
  <c r="O54" i="1"/>
  <c r="P54" i="1" s="1"/>
  <c r="C40" i="2"/>
  <c r="G54" i="1"/>
  <c r="X52" i="1"/>
  <c r="G55" i="1"/>
  <c r="A59" i="1" l="1"/>
  <c r="B58" i="1"/>
  <c r="N58" i="1"/>
  <c r="I57" i="1"/>
  <c r="O55" i="1"/>
  <c r="P55" i="1" s="1"/>
  <c r="C41" i="2"/>
  <c r="X53" i="1"/>
  <c r="X54" i="1"/>
  <c r="G56" i="1"/>
  <c r="A60" i="1" l="1"/>
  <c r="B59" i="1"/>
  <c r="N59" i="1"/>
  <c r="I58" i="1"/>
  <c r="O56" i="1"/>
  <c r="P56" i="1" s="1"/>
  <c r="C42" i="2"/>
  <c r="A61" i="1" l="1"/>
  <c r="B60" i="1"/>
  <c r="N60" i="1"/>
  <c r="I59" i="1"/>
  <c r="O57" i="1"/>
  <c r="P57" i="1" s="1"/>
  <c r="C43" i="2"/>
  <c r="G57" i="1"/>
  <c r="X55" i="1"/>
  <c r="A62" i="1" l="1"/>
  <c r="B61" i="1"/>
  <c r="N61" i="1"/>
  <c r="I60" i="1"/>
  <c r="X56" i="1"/>
  <c r="G58" i="1"/>
  <c r="O58" i="1"/>
  <c r="P58" i="1" s="1"/>
  <c r="C44" i="2"/>
  <c r="A63" i="1" l="1"/>
  <c r="B62" i="1"/>
  <c r="N62" i="1"/>
  <c r="I61" i="1"/>
  <c r="O59" i="1"/>
  <c r="P59" i="1" s="1"/>
  <c r="C45" i="2"/>
  <c r="X57" i="1"/>
  <c r="G59" i="1"/>
  <c r="G60" i="1"/>
  <c r="A64" i="1" l="1"/>
  <c r="B63" i="1"/>
  <c r="N63" i="1"/>
  <c r="I62" i="1"/>
  <c r="O60" i="1"/>
  <c r="P60" i="1" s="1"/>
  <c r="C46" i="2"/>
  <c r="X58" i="1"/>
  <c r="G61" i="1"/>
  <c r="A65" i="1" l="1"/>
  <c r="B64" i="1"/>
  <c r="N64" i="1"/>
  <c r="I63" i="1"/>
  <c r="X59" i="1"/>
  <c r="O61" i="1"/>
  <c r="P61" i="1" s="1"/>
  <c r="C47" i="2"/>
  <c r="A66" i="1" l="1"/>
  <c r="B65" i="1"/>
  <c r="N65" i="1"/>
  <c r="I64" i="1"/>
  <c r="O62" i="1"/>
  <c r="P62" i="1" s="1"/>
  <c r="C48" i="2"/>
  <c r="G62" i="1"/>
  <c r="X60" i="1"/>
  <c r="A67" i="1" l="1"/>
  <c r="B66" i="1"/>
  <c r="N66" i="1"/>
  <c r="I65" i="1"/>
  <c r="X61" i="1"/>
  <c r="G63" i="1"/>
  <c r="O63" i="1"/>
  <c r="P63" i="1" s="1"/>
  <c r="C49" i="2"/>
  <c r="A68" i="1" l="1"/>
  <c r="B67" i="1"/>
  <c r="N67" i="1"/>
  <c r="I66" i="1"/>
  <c r="O64" i="1"/>
  <c r="P64" i="1" s="1"/>
  <c r="C50" i="2"/>
  <c r="X63" i="1"/>
  <c r="X62" i="1"/>
  <c r="G64" i="1"/>
  <c r="G65" i="1"/>
  <c r="A69" i="1" l="1"/>
  <c r="B68" i="1"/>
  <c r="N68" i="1"/>
  <c r="I67" i="1"/>
  <c r="O65" i="1"/>
  <c r="P65" i="1" s="1"/>
  <c r="C51" i="2"/>
  <c r="A70" i="1" l="1"/>
  <c r="B69" i="1"/>
  <c r="N69" i="1"/>
  <c r="I68" i="1"/>
  <c r="G66" i="1"/>
  <c r="O66" i="1"/>
  <c r="P66" i="1" s="1"/>
  <c r="C52" i="2"/>
  <c r="X64" i="1"/>
  <c r="X65" i="1"/>
  <c r="A71" i="1" l="1"/>
  <c r="B70" i="1"/>
  <c r="N70" i="1"/>
  <c r="I69" i="1"/>
  <c r="G67" i="1"/>
  <c r="O67" i="1"/>
  <c r="P67" i="1" s="1"/>
  <c r="C53" i="2"/>
  <c r="G68" i="1"/>
  <c r="A72" i="1" l="1"/>
  <c r="B71" i="1"/>
  <c r="N71" i="1"/>
  <c r="I70" i="1"/>
  <c r="O68" i="1"/>
  <c r="P68" i="1" s="1"/>
  <c r="C54" i="2"/>
  <c r="X66" i="1"/>
  <c r="X67" i="1"/>
  <c r="G69" i="1"/>
  <c r="A73" i="1" l="1"/>
  <c r="B72" i="1"/>
  <c r="N72" i="1"/>
  <c r="I71" i="1"/>
  <c r="O69" i="1"/>
  <c r="P69" i="1" s="1"/>
  <c r="C55" i="2"/>
  <c r="A74" i="1" l="1"/>
  <c r="B73" i="1"/>
  <c r="N73" i="1"/>
  <c r="I72" i="1"/>
  <c r="O70" i="1"/>
  <c r="P70" i="1" s="1"/>
  <c r="C56" i="2"/>
  <c r="G70" i="1"/>
  <c r="X68" i="1"/>
  <c r="G71" i="1"/>
  <c r="A75" i="1" l="1"/>
  <c r="B74" i="1"/>
  <c r="N74" i="1"/>
  <c r="I73" i="1"/>
  <c r="O71" i="1"/>
  <c r="P71" i="1" s="1"/>
  <c r="C57" i="2"/>
  <c r="X69" i="1"/>
  <c r="X70" i="1"/>
  <c r="G72" i="1"/>
  <c r="A76" i="1" l="1"/>
  <c r="B75" i="1"/>
  <c r="I74" i="1"/>
  <c r="N75" i="1"/>
  <c r="O72" i="1"/>
  <c r="P72" i="1" s="1"/>
  <c r="C58" i="2"/>
  <c r="A77" i="1" l="1"/>
  <c r="B76" i="1"/>
  <c r="N76" i="1"/>
  <c r="I75" i="1"/>
  <c r="O73" i="1"/>
  <c r="P73" i="1" s="1"/>
  <c r="C59" i="2"/>
  <c r="G73" i="1"/>
  <c r="X71" i="1"/>
  <c r="G74" i="1"/>
  <c r="A78" i="1" l="1"/>
  <c r="B77" i="1"/>
  <c r="N77" i="1"/>
  <c r="I76" i="1"/>
  <c r="O74" i="1"/>
  <c r="P74" i="1" s="1"/>
  <c r="C60" i="2"/>
  <c r="X72" i="1"/>
  <c r="X73" i="1"/>
  <c r="A79" i="1" l="1"/>
  <c r="B78" i="1"/>
  <c r="N78" i="1"/>
  <c r="I77" i="1"/>
  <c r="G75" i="1"/>
  <c r="O75" i="1"/>
  <c r="P75" i="1" s="1"/>
  <c r="C61" i="2"/>
  <c r="G76" i="1"/>
  <c r="A80" i="1" l="1"/>
  <c r="B79" i="1"/>
  <c r="N79" i="1"/>
  <c r="I78" i="1"/>
  <c r="O76" i="1"/>
  <c r="P76" i="1" s="1"/>
  <c r="C62" i="2"/>
  <c r="X74" i="1"/>
  <c r="X75" i="1"/>
  <c r="G77" i="1"/>
  <c r="A81" i="1" l="1"/>
  <c r="B80" i="1"/>
  <c r="N80" i="1"/>
  <c r="I79" i="1"/>
  <c r="O77" i="1"/>
  <c r="P77" i="1" s="1"/>
  <c r="C63" i="2"/>
  <c r="A82" i="1" l="1"/>
  <c r="B81" i="1"/>
  <c r="N81" i="1"/>
  <c r="I80" i="1"/>
  <c r="O78" i="1"/>
  <c r="P78" i="1" s="1"/>
  <c r="C64" i="2"/>
  <c r="G78" i="1"/>
  <c r="X76" i="1"/>
  <c r="G79" i="1"/>
  <c r="A83" i="1" l="1"/>
  <c r="B82" i="1"/>
  <c r="N82" i="1"/>
  <c r="I81" i="1"/>
  <c r="O79" i="1"/>
  <c r="P79" i="1" s="1"/>
  <c r="C65" i="2"/>
  <c r="X77" i="1"/>
  <c r="X78" i="1"/>
  <c r="G80" i="1"/>
  <c r="A84" i="1" l="1"/>
  <c r="B83" i="1"/>
  <c r="N83" i="1"/>
  <c r="I82" i="1"/>
  <c r="O80" i="1"/>
  <c r="P80" i="1" s="1"/>
  <c r="C66" i="2"/>
  <c r="A85" i="1" l="1"/>
  <c r="B84" i="1"/>
  <c r="N84" i="1"/>
  <c r="I83" i="1"/>
  <c r="O81" i="1"/>
  <c r="P81" i="1" s="1"/>
  <c r="C67" i="2"/>
  <c r="X79" i="1"/>
  <c r="G81" i="1"/>
  <c r="A86" i="1" l="1"/>
  <c r="B85" i="1"/>
  <c r="N85" i="1"/>
  <c r="I84" i="1"/>
  <c r="X80" i="1"/>
  <c r="O82" i="1"/>
  <c r="P82" i="1" s="1"/>
  <c r="C68" i="2"/>
  <c r="G83" i="1"/>
  <c r="G82" i="1"/>
  <c r="A87" i="1" l="1"/>
  <c r="B86" i="1"/>
  <c r="N86" i="1"/>
  <c r="I85" i="1"/>
  <c r="X81" i="1"/>
  <c r="O83" i="1"/>
  <c r="P83" i="1" s="1"/>
  <c r="C69" i="2"/>
  <c r="G84" i="1"/>
  <c r="A88" i="1" l="1"/>
  <c r="B87" i="1"/>
  <c r="N87" i="1"/>
  <c r="I86" i="1"/>
  <c r="O84" i="1"/>
  <c r="P84" i="1" s="1"/>
  <c r="C70" i="2"/>
  <c r="X82" i="1"/>
  <c r="G85" i="1"/>
  <c r="A89" i="1" l="1"/>
  <c r="B88" i="1"/>
  <c r="N88" i="1"/>
  <c r="I87" i="1"/>
  <c r="X83" i="1"/>
  <c r="O85" i="1"/>
  <c r="P85" i="1" s="1"/>
  <c r="C71" i="2"/>
  <c r="G86" i="1"/>
  <c r="A90" i="1" l="1"/>
  <c r="B89" i="1"/>
  <c r="N89" i="1"/>
  <c r="I88" i="1"/>
  <c r="O86" i="1"/>
  <c r="P86" i="1" s="1"/>
  <c r="C72" i="2"/>
  <c r="X84" i="1"/>
  <c r="G87" i="1"/>
  <c r="A91" i="1" l="1"/>
  <c r="B90" i="1"/>
  <c r="N90" i="1"/>
  <c r="I89" i="1"/>
  <c r="X85" i="1"/>
  <c r="O87" i="1"/>
  <c r="P87" i="1" s="1"/>
  <c r="C73" i="2"/>
  <c r="G88" i="1"/>
  <c r="A92" i="1" l="1"/>
  <c r="B91" i="1"/>
  <c r="N91" i="1"/>
  <c r="I90" i="1"/>
  <c r="O88" i="1"/>
  <c r="P88" i="1" s="1"/>
  <c r="C74" i="2"/>
  <c r="X86" i="1"/>
  <c r="A93" i="1" l="1"/>
  <c r="B92" i="1"/>
  <c r="N92" i="1"/>
  <c r="I91" i="1"/>
  <c r="X87" i="1"/>
  <c r="O89" i="1"/>
  <c r="P89" i="1" s="1"/>
  <c r="C75" i="2"/>
  <c r="G89" i="1"/>
  <c r="A94" i="1" l="1"/>
  <c r="B93" i="1"/>
  <c r="N93" i="1"/>
  <c r="I92" i="1"/>
  <c r="G90" i="1"/>
  <c r="X88" i="1"/>
  <c r="O90" i="1"/>
  <c r="P90" i="1" s="1"/>
  <c r="C76" i="2"/>
  <c r="G91" i="1"/>
  <c r="A95" i="1" l="1"/>
  <c r="B94" i="1"/>
  <c r="N94" i="1"/>
  <c r="I93" i="1"/>
  <c r="X89" i="1"/>
  <c r="O91" i="1"/>
  <c r="P91" i="1" s="1"/>
  <c r="C77" i="2"/>
  <c r="A96" i="1" l="1"/>
  <c r="B95" i="1"/>
  <c r="N95" i="1"/>
  <c r="I94" i="1"/>
  <c r="O92" i="1"/>
  <c r="P92" i="1" s="1"/>
  <c r="C78" i="2"/>
  <c r="X91" i="1"/>
  <c r="G92" i="1"/>
  <c r="X90" i="1"/>
  <c r="G93" i="1"/>
  <c r="A97" i="1" l="1"/>
  <c r="B96" i="1"/>
  <c r="N96" i="1"/>
  <c r="I95" i="1"/>
  <c r="O93" i="1"/>
  <c r="P93" i="1" s="1"/>
  <c r="C79" i="2"/>
  <c r="A98" i="1" l="1"/>
  <c r="B97" i="1"/>
  <c r="N97" i="1"/>
  <c r="I96" i="1"/>
  <c r="O94" i="1"/>
  <c r="P94" i="1" s="1"/>
  <c r="C80" i="2"/>
  <c r="X92" i="1"/>
  <c r="G94" i="1"/>
  <c r="A99" i="1" l="1"/>
  <c r="B98" i="1"/>
  <c r="N98" i="1"/>
  <c r="I97" i="1"/>
  <c r="O95" i="1"/>
  <c r="P95" i="1" s="1"/>
  <c r="C81" i="2"/>
  <c r="X93" i="1"/>
  <c r="X94" i="1"/>
  <c r="G95" i="1"/>
  <c r="A100" i="1" l="1"/>
  <c r="B99" i="1"/>
  <c r="N99" i="1"/>
  <c r="I98" i="1"/>
  <c r="O96" i="1"/>
  <c r="P96" i="1" s="1"/>
  <c r="C82" i="2"/>
  <c r="G96" i="1"/>
  <c r="X95" i="1"/>
  <c r="A101" i="1" l="1"/>
  <c r="B100" i="1"/>
  <c r="N100" i="1"/>
  <c r="I99" i="1"/>
  <c r="O97" i="1"/>
  <c r="P97" i="1" s="1"/>
  <c r="C83" i="2"/>
  <c r="G97" i="1"/>
  <c r="A102" i="1" l="1"/>
  <c r="B101" i="1"/>
  <c r="N101" i="1"/>
  <c r="I100" i="1"/>
  <c r="O98" i="1"/>
  <c r="P98" i="1" s="1"/>
  <c r="C84" i="2"/>
  <c r="G98" i="1"/>
  <c r="X96" i="1"/>
  <c r="G99" i="1"/>
  <c r="A103" i="1" l="1"/>
  <c r="B102" i="1"/>
  <c r="N102" i="1"/>
  <c r="I101" i="1"/>
  <c r="O99" i="1"/>
  <c r="P99" i="1" s="1"/>
  <c r="C85" i="2"/>
  <c r="X97" i="1"/>
  <c r="X98" i="1"/>
  <c r="A104" i="1" l="1"/>
  <c r="B103" i="1"/>
  <c r="N103" i="1"/>
  <c r="I102" i="1"/>
  <c r="O100" i="1"/>
  <c r="P100" i="1" s="1"/>
  <c r="C86" i="2"/>
  <c r="G100" i="1"/>
  <c r="A105" i="1" l="1"/>
  <c r="B104" i="1"/>
  <c r="N104" i="1"/>
  <c r="I103" i="1"/>
  <c r="O101" i="1"/>
  <c r="P101" i="1" s="1"/>
  <c r="C87" i="2"/>
  <c r="X99" i="1"/>
  <c r="G101" i="1"/>
  <c r="G102" i="1"/>
  <c r="A106" i="1" l="1"/>
  <c r="B105" i="1"/>
  <c r="N105" i="1"/>
  <c r="I104" i="1"/>
  <c r="O102" i="1"/>
  <c r="P102" i="1" s="1"/>
  <c r="C88" i="2"/>
  <c r="X100" i="1"/>
  <c r="X101" i="1"/>
  <c r="A107" i="1" l="1"/>
  <c r="B106" i="1"/>
  <c r="N106" i="1"/>
  <c r="I105" i="1"/>
  <c r="G103" i="1"/>
  <c r="O103" i="1"/>
  <c r="P103" i="1" s="1"/>
  <c r="C89" i="2"/>
  <c r="G104" i="1"/>
  <c r="A108" i="1" l="1"/>
  <c r="B107" i="1"/>
  <c r="N107" i="1"/>
  <c r="I106" i="1"/>
  <c r="O104" i="1"/>
  <c r="P104" i="1" s="1"/>
  <c r="C90" i="2"/>
  <c r="X102" i="1"/>
  <c r="A109" i="1" l="1"/>
  <c r="B108" i="1"/>
  <c r="N108" i="1"/>
  <c r="I107" i="1"/>
  <c r="O105" i="1"/>
  <c r="P105" i="1" s="1"/>
  <c r="C91" i="2"/>
  <c r="X103" i="1"/>
  <c r="X104" i="1"/>
  <c r="G106" i="1"/>
  <c r="G105" i="1"/>
  <c r="A110" i="1" l="1"/>
  <c r="B109" i="1"/>
  <c r="N109" i="1"/>
  <c r="I108" i="1"/>
  <c r="O106" i="1"/>
  <c r="P106" i="1" s="1"/>
  <c r="C92" i="2"/>
  <c r="G107" i="1"/>
  <c r="A111" i="1" l="1"/>
  <c r="B110" i="1"/>
  <c r="N110" i="1"/>
  <c r="I109" i="1"/>
  <c r="X105" i="1"/>
  <c r="O107" i="1"/>
  <c r="P107" i="1" s="1"/>
  <c r="C93" i="2"/>
  <c r="G108" i="1"/>
  <c r="A112" i="1" l="1"/>
  <c r="B111" i="1"/>
  <c r="N111" i="1"/>
  <c r="I110" i="1"/>
  <c r="X106" i="1"/>
  <c r="O108" i="1"/>
  <c r="P108" i="1" s="1"/>
  <c r="C94" i="2"/>
  <c r="A113" i="1" l="1"/>
  <c r="B112" i="1"/>
  <c r="N112" i="1"/>
  <c r="I111" i="1"/>
  <c r="O109" i="1"/>
  <c r="P109" i="1" s="1"/>
  <c r="C95" i="2"/>
  <c r="G109" i="1"/>
  <c r="X108" i="1"/>
  <c r="X107" i="1"/>
  <c r="G110" i="1"/>
  <c r="A114" i="1" l="1"/>
  <c r="B113" i="1"/>
  <c r="N113" i="1"/>
  <c r="I112" i="1"/>
  <c r="O110" i="1"/>
  <c r="P110" i="1" s="1"/>
  <c r="C96" i="2"/>
  <c r="A115" i="1" l="1"/>
  <c r="B114" i="1"/>
  <c r="N114" i="1"/>
  <c r="I113" i="1"/>
  <c r="X109" i="1"/>
  <c r="O111" i="1"/>
  <c r="P111" i="1" s="1"/>
  <c r="C97" i="2"/>
  <c r="G111" i="1"/>
  <c r="G112" i="1"/>
  <c r="A116" i="1" l="1"/>
  <c r="B115" i="1"/>
  <c r="N115" i="1"/>
  <c r="I114" i="1"/>
  <c r="X110" i="1"/>
  <c r="O112" i="1"/>
  <c r="P112" i="1" s="1"/>
  <c r="C98" i="2"/>
  <c r="A117" i="1" l="1"/>
  <c r="B116" i="1"/>
  <c r="N116" i="1"/>
  <c r="I115" i="1"/>
  <c r="O113" i="1"/>
  <c r="P113" i="1" s="1"/>
  <c r="C99" i="2"/>
  <c r="G113" i="1"/>
  <c r="X111" i="1"/>
  <c r="X112" i="1"/>
  <c r="G114" i="1"/>
  <c r="A118" i="1" l="1"/>
  <c r="B117" i="1"/>
  <c r="N117" i="1"/>
  <c r="I116" i="1"/>
  <c r="O114" i="1"/>
  <c r="P114" i="1" s="1"/>
  <c r="C100" i="2"/>
  <c r="A119" i="1" l="1"/>
  <c r="B118" i="1"/>
  <c r="N118" i="1"/>
  <c r="I117" i="1"/>
  <c r="O115" i="1"/>
  <c r="P115" i="1" s="1"/>
  <c r="C101" i="2"/>
  <c r="G115" i="1"/>
  <c r="X113" i="1"/>
  <c r="G116" i="1"/>
  <c r="A120" i="1" l="1"/>
  <c r="B119" i="1"/>
  <c r="N119" i="1"/>
  <c r="I118" i="1"/>
  <c r="O116" i="1"/>
  <c r="P116" i="1" s="1"/>
  <c r="C102" i="2"/>
  <c r="X114" i="1"/>
  <c r="A121" i="1" l="1"/>
  <c r="B120" i="1"/>
  <c r="N120" i="1"/>
  <c r="I119" i="1"/>
  <c r="X115" i="1"/>
  <c r="G117" i="1"/>
  <c r="O117" i="1"/>
  <c r="P117" i="1" s="1"/>
  <c r="C103" i="2"/>
  <c r="A122" i="1" l="1"/>
  <c r="B121" i="1"/>
  <c r="N121" i="1"/>
  <c r="I120" i="1"/>
  <c r="X116" i="1"/>
  <c r="O118" i="1"/>
  <c r="P118" i="1" s="1"/>
  <c r="C104" i="2"/>
  <c r="G119" i="1"/>
  <c r="G118" i="1"/>
  <c r="A123" i="1" l="1"/>
  <c r="B122" i="1"/>
  <c r="N122" i="1"/>
  <c r="I121" i="1"/>
  <c r="X117" i="1"/>
  <c r="O119" i="1"/>
  <c r="P119" i="1" s="1"/>
  <c r="C105" i="2"/>
  <c r="G120" i="1"/>
  <c r="A124" i="1" l="1"/>
  <c r="B123" i="1"/>
  <c r="N123" i="1"/>
  <c r="I122" i="1"/>
  <c r="X118" i="1"/>
  <c r="O120" i="1"/>
  <c r="P120" i="1" s="1"/>
  <c r="C106" i="2"/>
  <c r="A125" i="1" l="1"/>
  <c r="B124" i="1"/>
  <c r="N124" i="1"/>
  <c r="I123" i="1"/>
  <c r="O121" i="1"/>
  <c r="P121" i="1" s="1"/>
  <c r="C107" i="2"/>
  <c r="G121" i="1"/>
  <c r="X120" i="1"/>
  <c r="X119" i="1"/>
  <c r="A126" i="1" l="1"/>
  <c r="B125" i="1"/>
  <c r="N125" i="1"/>
  <c r="I124" i="1"/>
  <c r="O122" i="1"/>
  <c r="P122" i="1" s="1"/>
  <c r="C108" i="2"/>
  <c r="G122" i="1"/>
  <c r="A127" i="1" l="1"/>
  <c r="B126" i="1"/>
  <c r="N126" i="1"/>
  <c r="I125" i="1"/>
  <c r="X121" i="1"/>
  <c r="O123" i="1"/>
  <c r="P123" i="1" s="1"/>
  <c r="C109" i="2"/>
  <c r="G123" i="1"/>
  <c r="A128" i="1" l="1"/>
  <c r="B127" i="1"/>
  <c r="N127" i="1"/>
  <c r="I126" i="1"/>
  <c r="G124" i="1"/>
  <c r="X122" i="1"/>
  <c r="O124" i="1"/>
  <c r="P124" i="1" s="1"/>
  <c r="C110" i="2"/>
  <c r="A129" i="1" l="1"/>
  <c r="B128" i="1"/>
  <c r="N128" i="1"/>
  <c r="I127" i="1"/>
  <c r="X123" i="1"/>
  <c r="O125" i="1"/>
  <c r="P125" i="1" s="1"/>
  <c r="C111" i="2"/>
  <c r="G125" i="1"/>
  <c r="G126" i="1"/>
  <c r="A130" i="1" l="1"/>
  <c r="B129" i="1"/>
  <c r="N129" i="1"/>
  <c r="I128" i="1"/>
  <c r="X124" i="1"/>
  <c r="O126" i="1"/>
  <c r="P126" i="1" s="1"/>
  <c r="C112" i="2"/>
  <c r="G127" i="1"/>
  <c r="A131" i="1" l="1"/>
  <c r="B130" i="1"/>
  <c r="N130" i="1"/>
  <c r="I129" i="1"/>
  <c r="O127" i="1"/>
  <c r="P127" i="1" s="1"/>
  <c r="C113" i="2"/>
  <c r="X125" i="1"/>
  <c r="A132" i="1" l="1"/>
  <c r="B131" i="1"/>
  <c r="N131" i="1"/>
  <c r="I130" i="1"/>
  <c r="O128" i="1"/>
  <c r="P128" i="1" s="1"/>
  <c r="C114" i="2"/>
  <c r="X126" i="1"/>
  <c r="G129" i="1"/>
  <c r="G128" i="1"/>
  <c r="A133" i="1" l="1"/>
  <c r="B132" i="1"/>
  <c r="N132" i="1"/>
  <c r="I131" i="1"/>
  <c r="X127" i="1"/>
  <c r="O129" i="1"/>
  <c r="P129" i="1" s="1"/>
  <c r="C115" i="2"/>
  <c r="A134" i="1" l="1"/>
  <c r="B133" i="1"/>
  <c r="N133" i="1"/>
  <c r="I132" i="1"/>
  <c r="O130" i="1"/>
  <c r="P130" i="1" s="1"/>
  <c r="C116" i="2"/>
  <c r="X128" i="1"/>
  <c r="G130" i="1"/>
  <c r="A135" i="1" l="1"/>
  <c r="B135" i="1" s="1"/>
  <c r="B134" i="1"/>
  <c r="N134" i="1"/>
  <c r="I133" i="1"/>
  <c r="O131" i="1"/>
  <c r="P131" i="1" s="1"/>
  <c r="C117" i="2"/>
  <c r="X129" i="1"/>
  <c r="X130" i="1"/>
  <c r="G131" i="1"/>
  <c r="N135" i="1" l="1"/>
  <c r="I134" i="1"/>
  <c r="G132" i="1"/>
  <c r="O132" i="1"/>
  <c r="P132" i="1" s="1"/>
  <c r="C118" i="2"/>
  <c r="I135" i="1" l="1"/>
  <c r="L144" i="1" s="1"/>
  <c r="O133" i="1"/>
  <c r="P133" i="1" s="1"/>
  <c r="C119" i="2"/>
  <c r="G133" i="1"/>
  <c r="X131" i="1"/>
  <c r="O134" i="1" l="1"/>
  <c r="P134" i="1" s="1"/>
  <c r="C120" i="2"/>
  <c r="X132" i="1"/>
  <c r="X133" i="1"/>
  <c r="G134" i="1"/>
  <c r="O135" i="1" l="1"/>
  <c r="L141" i="1" s="1"/>
  <c r="L142" i="1" s="1"/>
  <c r="L143" i="1" s="1"/>
  <c r="C121" i="2"/>
  <c r="L148" i="1"/>
  <c r="G135" i="1"/>
  <c r="P135" i="1" l="1"/>
  <c r="P136" i="1" s="1"/>
  <c r="X134" i="1"/>
  <c r="X135" i="1" l="1"/>
  <c r="X139" i="1" s="1"/>
  <c r="X143" i="1" s="1"/>
  <c r="A11" i="2" l="1"/>
</calcChain>
</file>

<file path=xl/sharedStrings.xml><?xml version="1.0" encoding="utf-8"?>
<sst xmlns="http://schemas.openxmlformats.org/spreadsheetml/2006/main" count="83" uniqueCount="60">
  <si>
    <t>t</t>
  </si>
  <si>
    <t>mins</t>
  </si>
  <si>
    <t>p_a</t>
  </si>
  <si>
    <t>eta_s</t>
  </si>
  <si>
    <t>p_d</t>
  </si>
  <si>
    <t>MW</t>
  </si>
  <si>
    <t>%</t>
  </si>
  <si>
    <t>p_max</t>
  </si>
  <si>
    <t>eta_max</t>
  </si>
  <si>
    <t>MJ/kg</t>
  </si>
  <si>
    <t>m_CO2</t>
  </si>
  <si>
    <t>eta_a</t>
  </si>
  <si>
    <t>p_d/p_m</t>
  </si>
  <si>
    <t>p_a/p_m</t>
  </si>
  <si>
    <t>capex</t>
  </si>
  <si>
    <t>carbon_price</t>
  </si>
  <si>
    <t>timestep_hrs</t>
  </si>
  <si>
    <t>variable_cost_mult</t>
  </si>
  <si>
    <t>(tau)</t>
  </si>
  <si>
    <t>(Capacity)</t>
  </si>
  <si>
    <t>(LCV)</t>
  </si>
  <si>
    <t>lwr_heat_val</t>
  </si>
  <si>
    <t>Cost in $M per MW of capacity installed</t>
  </si>
  <si>
    <t>the system timestep in hours</t>
  </si>
  <si>
    <t>the value to multiply the calculated variable cost by, to account for a shorter dataset than the capex lifetime.</t>
  </si>
  <si>
    <t>hrs</t>
  </si>
  <si>
    <t>time_const_hrs</t>
  </si>
  <si>
    <t>time_const_mins</t>
  </si>
  <si>
    <t>m_fuel</t>
  </si>
  <si>
    <t>Energy</t>
  </si>
  <si>
    <t>MWh</t>
  </si>
  <si>
    <t>kg/s</t>
  </si>
  <si>
    <t>kg</t>
  </si>
  <si>
    <t>fuel cost</t>
  </si>
  <si>
    <t>carbon cost</t>
  </si>
  <si>
    <t>total cost</t>
  </si>
  <si>
    <t>$</t>
  </si>
  <si>
    <t>TOTAL:</t>
  </si>
  <si>
    <t>TOTAL Variable cost:</t>
  </si>
  <si>
    <t>TOTAl Var cost with mult:</t>
  </si>
  <si>
    <t>$M</t>
  </si>
  <si>
    <t>CAPEX:</t>
  </si>
  <si>
    <t>p_d_clip</t>
  </si>
  <si>
    <t>Cost in $ per tonne fuel</t>
  </si>
  <si>
    <t>fuel_price_tonne</t>
  </si>
  <si>
    <t>c_intensity_ratio</t>
  </si>
  <si>
    <t>mass ratio of in kg CO2 to kg  coal or equivalently t CO2 to t fuel</t>
  </si>
  <si>
    <t>Cost in $ per tonne CO2</t>
  </si>
  <si>
    <t>fuel burnt (kg)</t>
  </si>
  <si>
    <t>energy generated (MWh)</t>
  </si>
  <si>
    <t>`</t>
  </si>
  <si>
    <t>energy generated (MJ)</t>
  </si>
  <si>
    <t>average eta_a:</t>
  </si>
  <si>
    <t>average eta_s:</t>
  </si>
  <si>
    <t>ave LHV check eta_a:</t>
  </si>
  <si>
    <t>ave LHV check eta_s:</t>
  </si>
  <si>
    <t>ave efficiency</t>
  </si>
  <si>
    <t>J</t>
  </si>
  <si>
    <t>days</t>
  </si>
  <si>
    <t>tonnes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</si>
</sst>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/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p_d</c:v>
          </c:tx>
          <c:val>
            <c:numRef>
              <c:f>data!$F$15:$F$135</c:f>
              <c:numCache>
                <c:formatCode>0.00</c:formatCode>
                <c:ptCount val="121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0.33333333333333331</c:v>
                </c:pt>
                <c:pt idx="23">
                  <c:v>0.33333333333333331</c:v>
                </c:pt>
                <c:pt idx="24">
                  <c:v>0.33333333333333331</c:v>
                </c:pt>
                <c:pt idx="25">
                  <c:v>0.33333333333333331</c:v>
                </c:pt>
                <c:pt idx="26">
                  <c:v>0.33333333333333331</c:v>
                </c:pt>
                <c:pt idx="27">
                  <c:v>0.33333333333333331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0.58333333333333337</c:v>
                </c:pt>
                <c:pt idx="32">
                  <c:v>0.58333333333333337</c:v>
                </c:pt>
                <c:pt idx="33">
                  <c:v>0.58333333333333337</c:v>
                </c:pt>
                <c:pt idx="34">
                  <c:v>0.58333333333333337</c:v>
                </c:pt>
                <c:pt idx="35">
                  <c:v>0.58333333333333337</c:v>
                </c:pt>
                <c:pt idx="36">
                  <c:v>0.58333333333333337</c:v>
                </c:pt>
                <c:pt idx="37">
                  <c:v>0.58333333333333337</c:v>
                </c:pt>
                <c:pt idx="38">
                  <c:v>0.58333333333333337</c:v>
                </c:pt>
                <c:pt idx="39">
                  <c:v>0.58333333333333337</c:v>
                </c:pt>
                <c:pt idx="40">
                  <c:v>0.58333333333333337</c:v>
                </c:pt>
                <c:pt idx="41">
                  <c:v>0.58333333333333337</c:v>
                </c:pt>
                <c:pt idx="42">
                  <c:v>0.58333333333333337</c:v>
                </c:pt>
                <c:pt idx="43">
                  <c:v>0.58333333333333337</c:v>
                </c:pt>
                <c:pt idx="44">
                  <c:v>0.58333333333333337</c:v>
                </c:pt>
                <c:pt idx="45">
                  <c:v>0.58333333333333337</c:v>
                </c:pt>
                <c:pt idx="46">
                  <c:v>0.58333333333333337</c:v>
                </c:pt>
                <c:pt idx="47">
                  <c:v>0.58333333333333337</c:v>
                </c:pt>
                <c:pt idx="48">
                  <c:v>0.58333333333333337</c:v>
                </c:pt>
                <c:pt idx="49">
                  <c:v>0.58333333333333337</c:v>
                </c:pt>
                <c:pt idx="50">
                  <c:v>0.58333333333333337</c:v>
                </c:pt>
                <c:pt idx="51">
                  <c:v>0.58333333333333337</c:v>
                </c:pt>
                <c:pt idx="52">
                  <c:v>0.58333333333333337</c:v>
                </c:pt>
                <c:pt idx="53">
                  <c:v>0.58333333333333337</c:v>
                </c:pt>
                <c:pt idx="54">
                  <c:v>0.58333333333333337</c:v>
                </c:pt>
                <c:pt idx="55">
                  <c:v>0.58333333333333337</c:v>
                </c:pt>
                <c:pt idx="56">
                  <c:v>0.58333333333333337</c:v>
                </c:pt>
                <c:pt idx="57">
                  <c:v>0.58333333333333337</c:v>
                </c:pt>
                <c:pt idx="58">
                  <c:v>0.58333333333333337</c:v>
                </c:pt>
                <c:pt idx="59">
                  <c:v>0.58333333333333337</c:v>
                </c:pt>
                <c:pt idx="60">
                  <c:v>0.58333333333333337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val>
          <c:smooth val="0"/>
        </c:ser>
        <c:ser>
          <c:idx val="3"/>
          <c:order val="1"/>
          <c:tx>
            <c:v>p_a</c:v>
          </c:tx>
          <c:val>
            <c:numRef>
              <c:f>data!$G$15:$G$135</c:f>
              <c:numCache>
                <c:formatCode>0.00</c:formatCode>
                <c:ptCount val="121"/>
                <c:pt idx="0">
                  <c:v>0</c:v>
                </c:pt>
                <c:pt idx="1">
                  <c:v>0.3333182000234125</c:v>
                </c:pt>
                <c:pt idx="2">
                  <c:v>0.33333333264628212</c:v>
                </c:pt>
                <c:pt idx="3">
                  <c:v>0.33333333333330217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0.33333333333333331</c:v>
                </c:pt>
                <c:pt idx="23">
                  <c:v>0.33333333333333331</c:v>
                </c:pt>
                <c:pt idx="24">
                  <c:v>0.33333333333333331</c:v>
                </c:pt>
                <c:pt idx="25">
                  <c:v>0.33333333333333331</c:v>
                </c:pt>
                <c:pt idx="26">
                  <c:v>0.33333333333333331</c:v>
                </c:pt>
                <c:pt idx="27">
                  <c:v>0.33333333333333331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0.58332198335089269</c:v>
                </c:pt>
                <c:pt idx="32">
                  <c:v>0.58333333281804489</c:v>
                </c:pt>
                <c:pt idx="33">
                  <c:v>0.58333333333330994</c:v>
                </c:pt>
                <c:pt idx="34">
                  <c:v>0.58333333333333337</c:v>
                </c:pt>
                <c:pt idx="35">
                  <c:v>0.58333333333333337</c:v>
                </c:pt>
                <c:pt idx="36">
                  <c:v>0.58333333333333337</c:v>
                </c:pt>
                <c:pt idx="37">
                  <c:v>0.58333333333333337</c:v>
                </c:pt>
                <c:pt idx="38">
                  <c:v>0.58333333333333337</c:v>
                </c:pt>
                <c:pt idx="39">
                  <c:v>0.58333333333333337</c:v>
                </c:pt>
                <c:pt idx="40">
                  <c:v>0.58333333333333337</c:v>
                </c:pt>
                <c:pt idx="41">
                  <c:v>0.58333333333333337</c:v>
                </c:pt>
                <c:pt idx="42">
                  <c:v>0.58333333333333337</c:v>
                </c:pt>
                <c:pt idx="43">
                  <c:v>0.58333333333333337</c:v>
                </c:pt>
                <c:pt idx="44">
                  <c:v>0.58333333333333337</c:v>
                </c:pt>
                <c:pt idx="45">
                  <c:v>0.58333333333333337</c:v>
                </c:pt>
                <c:pt idx="46">
                  <c:v>0.58333333333333337</c:v>
                </c:pt>
                <c:pt idx="47">
                  <c:v>0.58333333333333337</c:v>
                </c:pt>
                <c:pt idx="48">
                  <c:v>0.58333333333333337</c:v>
                </c:pt>
                <c:pt idx="49">
                  <c:v>0.58333333333333337</c:v>
                </c:pt>
                <c:pt idx="50">
                  <c:v>0.58333333333333337</c:v>
                </c:pt>
                <c:pt idx="51">
                  <c:v>0.58333333333333337</c:v>
                </c:pt>
                <c:pt idx="52">
                  <c:v>0.58333333333333337</c:v>
                </c:pt>
                <c:pt idx="53">
                  <c:v>0.58333333333333337</c:v>
                </c:pt>
                <c:pt idx="54">
                  <c:v>0.58333333333333337</c:v>
                </c:pt>
                <c:pt idx="55">
                  <c:v>0.58333333333333337</c:v>
                </c:pt>
                <c:pt idx="56">
                  <c:v>0.58333333333333337</c:v>
                </c:pt>
                <c:pt idx="57">
                  <c:v>0.58333333333333337</c:v>
                </c:pt>
                <c:pt idx="58">
                  <c:v>0.58333333333333337</c:v>
                </c:pt>
                <c:pt idx="59">
                  <c:v>0.58333333333333337</c:v>
                </c:pt>
                <c:pt idx="60">
                  <c:v>0.58333333333333337</c:v>
                </c:pt>
                <c:pt idx="61">
                  <c:v>0.99998108336259894</c:v>
                </c:pt>
                <c:pt idx="62">
                  <c:v>0.99999999914118598</c:v>
                </c:pt>
                <c:pt idx="63">
                  <c:v>0.99999999999996092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val>
          <c:smooth val="0"/>
        </c:ser>
        <c:ser>
          <c:idx val="0"/>
          <c:order val="2"/>
          <c:tx>
            <c:v>eta_s</c:v>
          </c:tx>
          <c:val>
            <c:numRef>
              <c:f>data!$H$15:$H$135</c:f>
              <c:numCache>
                <c:formatCode>0.00</c:formatCode>
                <c:ptCount val="121"/>
                <c:pt idx="0">
                  <c:v>0.2309401076758503</c:v>
                </c:pt>
                <c:pt idx="1">
                  <c:v>0.2309401076758503</c:v>
                </c:pt>
                <c:pt idx="2">
                  <c:v>0.2309401076758503</c:v>
                </c:pt>
                <c:pt idx="3">
                  <c:v>0.2309401076758503</c:v>
                </c:pt>
                <c:pt idx="4">
                  <c:v>0.2309401076758503</c:v>
                </c:pt>
                <c:pt idx="5">
                  <c:v>0.2309401076758503</c:v>
                </c:pt>
                <c:pt idx="6">
                  <c:v>0.2309401076758503</c:v>
                </c:pt>
                <c:pt idx="7">
                  <c:v>0.2309401076758503</c:v>
                </c:pt>
                <c:pt idx="8">
                  <c:v>0.2309401076758503</c:v>
                </c:pt>
                <c:pt idx="9">
                  <c:v>0.2309401076758503</c:v>
                </c:pt>
                <c:pt idx="10">
                  <c:v>0.2309401076758503</c:v>
                </c:pt>
                <c:pt idx="11">
                  <c:v>0.2309401076758503</c:v>
                </c:pt>
                <c:pt idx="12">
                  <c:v>0.2309401076758503</c:v>
                </c:pt>
                <c:pt idx="13">
                  <c:v>0.2309401076758503</c:v>
                </c:pt>
                <c:pt idx="14">
                  <c:v>0.2309401076758503</c:v>
                </c:pt>
                <c:pt idx="15">
                  <c:v>0.2309401076758503</c:v>
                </c:pt>
                <c:pt idx="16">
                  <c:v>0.2309401076758503</c:v>
                </c:pt>
                <c:pt idx="17">
                  <c:v>0.2309401076758503</c:v>
                </c:pt>
                <c:pt idx="18">
                  <c:v>0.2309401076758503</c:v>
                </c:pt>
                <c:pt idx="19">
                  <c:v>0.2309401076758503</c:v>
                </c:pt>
                <c:pt idx="20">
                  <c:v>0.2309401076758503</c:v>
                </c:pt>
                <c:pt idx="21">
                  <c:v>0.2309401076758503</c:v>
                </c:pt>
                <c:pt idx="22">
                  <c:v>0.2309401076758503</c:v>
                </c:pt>
                <c:pt idx="23">
                  <c:v>0.2309401076758503</c:v>
                </c:pt>
                <c:pt idx="24">
                  <c:v>0.2309401076758503</c:v>
                </c:pt>
                <c:pt idx="25">
                  <c:v>0.2309401076758503</c:v>
                </c:pt>
                <c:pt idx="26">
                  <c:v>0.2309401076758503</c:v>
                </c:pt>
                <c:pt idx="27">
                  <c:v>0.2309401076758503</c:v>
                </c:pt>
                <c:pt idx="28">
                  <c:v>0.2309401076758503</c:v>
                </c:pt>
                <c:pt idx="29">
                  <c:v>0.2309401076758503</c:v>
                </c:pt>
                <c:pt idx="30">
                  <c:v>0.2309401076758503</c:v>
                </c:pt>
                <c:pt idx="31">
                  <c:v>0.30550504633038938</c:v>
                </c:pt>
                <c:pt idx="32">
                  <c:v>0.30550504633038938</c:v>
                </c:pt>
                <c:pt idx="33">
                  <c:v>0.30550504633038938</c:v>
                </c:pt>
                <c:pt idx="34">
                  <c:v>0.30550504633038938</c:v>
                </c:pt>
                <c:pt idx="35">
                  <c:v>0.30550504633038938</c:v>
                </c:pt>
                <c:pt idx="36">
                  <c:v>0.30550504633038938</c:v>
                </c:pt>
                <c:pt idx="37">
                  <c:v>0.30550504633038938</c:v>
                </c:pt>
                <c:pt idx="38">
                  <c:v>0.30550504633038938</c:v>
                </c:pt>
                <c:pt idx="39">
                  <c:v>0.30550504633038938</c:v>
                </c:pt>
                <c:pt idx="40">
                  <c:v>0.30550504633038938</c:v>
                </c:pt>
                <c:pt idx="41">
                  <c:v>0.30550504633038938</c:v>
                </c:pt>
                <c:pt idx="42">
                  <c:v>0.30550504633038938</c:v>
                </c:pt>
                <c:pt idx="43">
                  <c:v>0.30550504633038938</c:v>
                </c:pt>
                <c:pt idx="44">
                  <c:v>0.30550504633038938</c:v>
                </c:pt>
                <c:pt idx="45">
                  <c:v>0.30550504633038938</c:v>
                </c:pt>
                <c:pt idx="46">
                  <c:v>0.30550504633038938</c:v>
                </c:pt>
                <c:pt idx="47">
                  <c:v>0.30550504633038938</c:v>
                </c:pt>
                <c:pt idx="48">
                  <c:v>0.30550504633038938</c:v>
                </c:pt>
                <c:pt idx="49">
                  <c:v>0.30550504633038938</c:v>
                </c:pt>
                <c:pt idx="50">
                  <c:v>0.30550504633038938</c:v>
                </c:pt>
                <c:pt idx="51">
                  <c:v>0.30550504633038938</c:v>
                </c:pt>
                <c:pt idx="52">
                  <c:v>0.30550504633038938</c:v>
                </c:pt>
                <c:pt idx="53">
                  <c:v>0.30550504633038938</c:v>
                </c:pt>
                <c:pt idx="54">
                  <c:v>0.30550504633038938</c:v>
                </c:pt>
                <c:pt idx="55">
                  <c:v>0.30550504633038938</c:v>
                </c:pt>
                <c:pt idx="56">
                  <c:v>0.30550504633038938</c:v>
                </c:pt>
                <c:pt idx="57">
                  <c:v>0.30550504633038938</c:v>
                </c:pt>
                <c:pt idx="58">
                  <c:v>0.30550504633038938</c:v>
                </c:pt>
                <c:pt idx="59">
                  <c:v>0.30550504633038938</c:v>
                </c:pt>
                <c:pt idx="60">
                  <c:v>0.30550504633038938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</c:numCache>
            </c:numRef>
          </c:val>
          <c:smooth val="0"/>
        </c:ser>
        <c:ser>
          <c:idx val="1"/>
          <c:order val="3"/>
          <c:tx>
            <c:v>eta_a</c:v>
          </c:tx>
          <c:val>
            <c:numRef>
              <c:f>data!$I$15:$I$135</c:f>
              <c:numCache>
                <c:formatCode>0.00</c:formatCode>
                <c:ptCount val="121"/>
                <c:pt idx="0">
                  <c:v>0</c:v>
                </c:pt>
                <c:pt idx="1">
                  <c:v>0.23092962301118247</c:v>
                </c:pt>
                <c:pt idx="2">
                  <c:v>0.23094010719984726</c:v>
                </c:pt>
                <c:pt idx="3">
                  <c:v>0.2309401076758287</c:v>
                </c:pt>
                <c:pt idx="4">
                  <c:v>0.2309401076758503</c:v>
                </c:pt>
                <c:pt idx="5">
                  <c:v>0.2309401076758503</c:v>
                </c:pt>
                <c:pt idx="6">
                  <c:v>0.2309401076758503</c:v>
                </c:pt>
                <c:pt idx="7">
                  <c:v>0.2309401076758503</c:v>
                </c:pt>
                <c:pt idx="8">
                  <c:v>0.2309401076758503</c:v>
                </c:pt>
                <c:pt idx="9">
                  <c:v>0.2309401076758503</c:v>
                </c:pt>
                <c:pt idx="10">
                  <c:v>0.2309401076758503</c:v>
                </c:pt>
                <c:pt idx="11">
                  <c:v>0.2309401076758503</c:v>
                </c:pt>
                <c:pt idx="12">
                  <c:v>0.2309401076758503</c:v>
                </c:pt>
                <c:pt idx="13">
                  <c:v>0.2309401076758503</c:v>
                </c:pt>
                <c:pt idx="14">
                  <c:v>0.2309401076758503</c:v>
                </c:pt>
                <c:pt idx="15">
                  <c:v>0.2309401076758503</c:v>
                </c:pt>
                <c:pt idx="16">
                  <c:v>0.2309401076758503</c:v>
                </c:pt>
                <c:pt idx="17">
                  <c:v>0.2309401076758503</c:v>
                </c:pt>
                <c:pt idx="18">
                  <c:v>0.2309401076758503</c:v>
                </c:pt>
                <c:pt idx="19">
                  <c:v>0.2309401076758503</c:v>
                </c:pt>
                <c:pt idx="20">
                  <c:v>0.2309401076758503</c:v>
                </c:pt>
                <c:pt idx="21">
                  <c:v>0.2309401076758503</c:v>
                </c:pt>
                <c:pt idx="22">
                  <c:v>0.2309401076758503</c:v>
                </c:pt>
                <c:pt idx="23">
                  <c:v>0.2309401076758503</c:v>
                </c:pt>
                <c:pt idx="24">
                  <c:v>0.2309401076758503</c:v>
                </c:pt>
                <c:pt idx="25">
                  <c:v>0.2309401076758503</c:v>
                </c:pt>
                <c:pt idx="26">
                  <c:v>0.2309401076758503</c:v>
                </c:pt>
                <c:pt idx="27">
                  <c:v>0.2309401076758503</c:v>
                </c:pt>
                <c:pt idx="28">
                  <c:v>0.2309401076758503</c:v>
                </c:pt>
                <c:pt idx="29">
                  <c:v>0.2309401076758503</c:v>
                </c:pt>
                <c:pt idx="30">
                  <c:v>0.2309401076758503</c:v>
                </c:pt>
                <c:pt idx="31">
                  <c:v>0.30549910208425557</c:v>
                </c:pt>
                <c:pt idx="32">
                  <c:v>0.30550504606052098</c:v>
                </c:pt>
                <c:pt idx="33">
                  <c:v>0.30550504633037706</c:v>
                </c:pt>
                <c:pt idx="34">
                  <c:v>0.30550504633038933</c:v>
                </c:pt>
                <c:pt idx="35">
                  <c:v>0.30550504633038933</c:v>
                </c:pt>
                <c:pt idx="36">
                  <c:v>0.30550504633038933</c:v>
                </c:pt>
                <c:pt idx="37">
                  <c:v>0.30550504633038933</c:v>
                </c:pt>
                <c:pt idx="38">
                  <c:v>0.30550504633038933</c:v>
                </c:pt>
                <c:pt idx="39">
                  <c:v>0.30550504633038933</c:v>
                </c:pt>
                <c:pt idx="40">
                  <c:v>0.30550504633038933</c:v>
                </c:pt>
                <c:pt idx="41">
                  <c:v>0.30550504633038933</c:v>
                </c:pt>
                <c:pt idx="42">
                  <c:v>0.30550504633038933</c:v>
                </c:pt>
                <c:pt idx="43">
                  <c:v>0.30550504633038933</c:v>
                </c:pt>
                <c:pt idx="44">
                  <c:v>0.30550504633038933</c:v>
                </c:pt>
                <c:pt idx="45">
                  <c:v>0.30550504633038933</c:v>
                </c:pt>
                <c:pt idx="46">
                  <c:v>0.30550504633038933</c:v>
                </c:pt>
                <c:pt idx="47">
                  <c:v>0.30550504633038933</c:v>
                </c:pt>
                <c:pt idx="48">
                  <c:v>0.30550504633038933</c:v>
                </c:pt>
                <c:pt idx="49">
                  <c:v>0.30550504633038933</c:v>
                </c:pt>
                <c:pt idx="50">
                  <c:v>0.30550504633038933</c:v>
                </c:pt>
                <c:pt idx="51">
                  <c:v>0.30550504633038933</c:v>
                </c:pt>
                <c:pt idx="52">
                  <c:v>0.30550504633038933</c:v>
                </c:pt>
                <c:pt idx="53">
                  <c:v>0.30550504633038933</c:v>
                </c:pt>
                <c:pt idx="54">
                  <c:v>0.30550504633038933</c:v>
                </c:pt>
                <c:pt idx="55">
                  <c:v>0.30550504633038933</c:v>
                </c:pt>
                <c:pt idx="56">
                  <c:v>0.30550504633038933</c:v>
                </c:pt>
                <c:pt idx="57">
                  <c:v>0.30550504633038933</c:v>
                </c:pt>
                <c:pt idx="58">
                  <c:v>0.30550504633038933</c:v>
                </c:pt>
                <c:pt idx="59">
                  <c:v>0.30550504633038933</c:v>
                </c:pt>
                <c:pt idx="60">
                  <c:v>0.30550504633038933</c:v>
                </c:pt>
                <c:pt idx="61">
                  <c:v>0.39999243334503959</c:v>
                </c:pt>
                <c:pt idx="62">
                  <c:v>0.39999999965647437</c:v>
                </c:pt>
                <c:pt idx="63">
                  <c:v>0.39999999999998437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54336"/>
        <c:axId val="141464320"/>
      </c:lineChart>
      <c:catAx>
        <c:axId val="14145433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464320"/>
        <c:crosses val="autoZero"/>
        <c:auto val="1"/>
        <c:lblAlgn val="ctr"/>
        <c:lblOffset val="100"/>
        <c:noMultiLvlLbl val="0"/>
      </c:catAx>
      <c:valAx>
        <c:axId val="141464320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4543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9"/>
  <sheetViews>
    <sheetView zoomScale="85" zoomScaleNormal="85" workbookViewId="0">
      <selection activeCell="E7" sqref="E7"/>
    </sheetView>
  </sheetViews>
  <sheetFormatPr defaultRowHeight="15" x14ac:dyDescent="0.25"/>
  <cols>
    <col min="1" max="1" width="19" customWidth="1"/>
    <col min="2" max="2" width="8.7109375" style="2" customWidth="1"/>
    <col min="3" max="3" width="8.7109375" customWidth="1"/>
    <col min="4" max="5" width="10.140625" customWidth="1"/>
    <col min="6" max="7" width="8.7109375" customWidth="1"/>
    <col min="8" max="10" width="8.7109375" style="3" customWidth="1"/>
    <col min="11" max="11" width="8.7109375" customWidth="1"/>
    <col min="12" max="12" width="12.42578125" customWidth="1"/>
    <col min="13" max="15" width="8.7109375" customWidth="1"/>
    <col min="16" max="17" width="12.5703125" style="3" customWidth="1"/>
    <col min="18" max="19" width="10.5703125" style="3" customWidth="1"/>
    <col min="20" max="20" width="8.7109375" style="3" customWidth="1"/>
    <col min="21" max="22" width="10.85546875" customWidth="1"/>
    <col min="23" max="23" width="11.5703125" customWidth="1"/>
    <col min="24" max="24" width="12.42578125" customWidth="1"/>
    <col min="28" max="28" width="13.140625" bestFit="1" customWidth="1"/>
  </cols>
  <sheetData>
    <row r="1" spans="1:30" x14ac:dyDescent="0.25">
      <c r="A1" t="s">
        <v>14</v>
      </c>
      <c r="B1" s="4">
        <v>3</v>
      </c>
      <c r="C1" t="s">
        <v>22</v>
      </c>
    </row>
    <row r="2" spans="1:30" x14ac:dyDescent="0.25">
      <c r="A2" t="s">
        <v>44</v>
      </c>
      <c r="B2" s="10">
        <v>120</v>
      </c>
      <c r="C2" t="s">
        <v>43</v>
      </c>
    </row>
    <row r="3" spans="1:30" x14ac:dyDescent="0.25">
      <c r="A3" t="s">
        <v>15</v>
      </c>
      <c r="B3" s="4">
        <v>23</v>
      </c>
      <c r="C3" t="s">
        <v>47</v>
      </c>
    </row>
    <row r="4" spans="1:30" x14ac:dyDescent="0.25">
      <c r="A4" t="s">
        <v>45</v>
      </c>
      <c r="B4" s="4">
        <v>2.5</v>
      </c>
      <c r="C4" t="s">
        <v>46</v>
      </c>
    </row>
    <row r="5" spans="1:30" x14ac:dyDescent="0.25">
      <c r="A5" t="s">
        <v>16</v>
      </c>
      <c r="B5" s="4">
        <v>2.5</v>
      </c>
      <c r="C5" t="s">
        <v>23</v>
      </c>
    </row>
    <row r="6" spans="1:30" x14ac:dyDescent="0.25">
      <c r="A6" t="s">
        <v>17</v>
      </c>
      <c r="B6" s="4">
        <v>1</v>
      </c>
      <c r="C6" t="s">
        <v>24</v>
      </c>
    </row>
    <row r="7" spans="1:30" x14ac:dyDescent="0.25">
      <c r="A7" t="s">
        <v>26</v>
      </c>
      <c r="B7" s="4">
        <f>B8/60</f>
        <v>0.25</v>
      </c>
      <c r="C7" t="s">
        <v>25</v>
      </c>
      <c r="G7" t="s">
        <v>18</v>
      </c>
    </row>
    <row r="8" spans="1:30" x14ac:dyDescent="0.25">
      <c r="A8" t="s">
        <v>27</v>
      </c>
      <c r="B8" s="4">
        <v>15</v>
      </c>
      <c r="C8" t="s">
        <v>1</v>
      </c>
    </row>
    <row r="9" spans="1:30" x14ac:dyDescent="0.25">
      <c r="A9" t="s">
        <v>8</v>
      </c>
      <c r="B9" s="4">
        <v>0.4</v>
      </c>
    </row>
    <row r="10" spans="1:30" x14ac:dyDescent="0.25">
      <c r="A10" t="s">
        <v>7</v>
      </c>
      <c r="B10" s="4">
        <v>1200</v>
      </c>
      <c r="C10" t="s">
        <v>5</v>
      </c>
      <c r="G10" t="s">
        <v>19</v>
      </c>
    </row>
    <row r="11" spans="1:30" x14ac:dyDescent="0.25">
      <c r="A11" t="s">
        <v>21</v>
      </c>
      <c r="B11" s="4">
        <v>50</v>
      </c>
      <c r="C11" t="s">
        <v>9</v>
      </c>
      <c r="G11" t="s">
        <v>20</v>
      </c>
    </row>
    <row r="13" spans="1:30" x14ac:dyDescent="0.25">
      <c r="A13" t="s">
        <v>0</v>
      </c>
      <c r="C13" t="s">
        <v>4</v>
      </c>
      <c r="D13" t="s">
        <v>42</v>
      </c>
      <c r="F13" t="s">
        <v>12</v>
      </c>
      <c r="G13" t="s">
        <v>13</v>
      </c>
      <c r="H13" s="3" t="s">
        <v>3</v>
      </c>
      <c r="I13" s="3" t="s">
        <v>11</v>
      </c>
      <c r="K13" t="s">
        <v>28</v>
      </c>
      <c r="L13" t="s">
        <v>28</v>
      </c>
      <c r="N13" t="s">
        <v>2</v>
      </c>
      <c r="O13" t="s">
        <v>29</v>
      </c>
      <c r="P13" s="3" t="s">
        <v>29</v>
      </c>
      <c r="R13" s="3" t="s">
        <v>10</v>
      </c>
      <c r="S13" s="3" t="s">
        <v>10</v>
      </c>
      <c r="U13" s="3" t="s">
        <v>33</v>
      </c>
      <c r="V13" s="3"/>
      <c r="W13" s="3" t="s">
        <v>34</v>
      </c>
      <c r="X13" s="3" t="s">
        <v>35</v>
      </c>
    </row>
    <row r="14" spans="1:30" x14ac:dyDescent="0.25">
      <c r="A14" t="s">
        <v>25</v>
      </c>
      <c r="B14" s="2" t="s">
        <v>58</v>
      </c>
      <c r="C14" t="s">
        <v>5</v>
      </c>
      <c r="D14" t="s">
        <v>5</v>
      </c>
      <c r="H14" s="3" t="s">
        <v>6</v>
      </c>
      <c r="I14" s="3" t="s">
        <v>6</v>
      </c>
      <c r="K14" t="s">
        <v>31</v>
      </c>
      <c r="L14" t="s">
        <v>32</v>
      </c>
      <c r="N14" t="s">
        <v>5</v>
      </c>
      <c r="O14" t="s">
        <v>30</v>
      </c>
      <c r="P14" s="3" t="s">
        <v>57</v>
      </c>
      <c r="R14" s="3" t="s">
        <v>31</v>
      </c>
      <c r="S14" s="3" t="s">
        <v>32</v>
      </c>
      <c r="U14" s="3" t="s">
        <v>36</v>
      </c>
      <c r="V14" s="3"/>
      <c r="W14" s="3" t="s">
        <v>36</v>
      </c>
      <c r="X14" s="3" t="s">
        <v>36</v>
      </c>
    </row>
    <row r="15" spans="1:30" x14ac:dyDescent="0.25">
      <c r="A15">
        <v>0</v>
      </c>
      <c r="B15" s="2">
        <f>A15/24</f>
        <v>0</v>
      </c>
      <c r="C15" s="2">
        <f>+AC15</f>
        <v>400</v>
      </c>
      <c r="D15" s="2">
        <f>IF(C15&lt;0,0,IF(C15&gt;$B$10,$B$10,C15))</f>
        <v>400</v>
      </c>
      <c r="E15" s="2"/>
      <c r="F15" s="1">
        <f>+D15/B$10</f>
        <v>0.33333333333333331</v>
      </c>
      <c r="G15" s="1">
        <f>+N15/B$10</f>
        <v>0</v>
      </c>
      <c r="H15" s="5">
        <f>+B$9*SQRT(D15/B$10)</f>
        <v>0.2309401076758503</v>
      </c>
      <c r="I15" s="5">
        <f>+N15/(B$11*K15)</f>
        <v>0</v>
      </c>
      <c r="J15" s="5"/>
      <c r="K15" s="2">
        <f>+D15/(B$11*H15)</f>
        <v>34.641016151377549</v>
      </c>
      <c r="L15" s="2">
        <f>K15*60*60*$B$5</f>
        <v>311769.14536239789</v>
      </c>
      <c r="M15" s="2"/>
      <c r="N15" s="2">
        <v>0</v>
      </c>
      <c r="O15" s="2">
        <f>N15*$B$5</f>
        <v>0</v>
      </c>
      <c r="P15" s="5">
        <f>O15*60*60</f>
        <v>0</v>
      </c>
      <c r="Q15" s="5"/>
      <c r="R15" s="4">
        <f>K15*$B$4</f>
        <v>86.602540378443877</v>
      </c>
      <c r="S15" s="4">
        <f>L15*$B$4</f>
        <v>779422.86340599472</v>
      </c>
      <c r="T15" s="5"/>
      <c r="U15" s="1">
        <f>L15/10^3*$B$2</f>
        <v>37412.297443487747</v>
      </c>
      <c r="V15" s="1"/>
      <c r="W15" s="1">
        <f>S15/10^3*$B$3</f>
        <v>17926.725858337879</v>
      </c>
      <c r="X15" s="1">
        <f>U15+W15</f>
        <v>55339.023301825626</v>
      </c>
      <c r="Y15" s="2"/>
      <c r="Z15" s="2"/>
      <c r="AA15" s="2"/>
      <c r="AB15" t="s">
        <v>4</v>
      </c>
      <c r="AC15">
        <v>400</v>
      </c>
      <c r="AD15" t="s">
        <v>5</v>
      </c>
    </row>
    <row r="16" spans="1:30" x14ac:dyDescent="0.25">
      <c r="A16">
        <f>A15+$B$5</f>
        <v>2.5</v>
      </c>
      <c r="B16" s="2">
        <f t="shared" ref="B16:B79" si="0">A16/24</f>
        <v>0.10416666666666667</v>
      </c>
      <c r="C16" s="2">
        <f>+C15</f>
        <v>400</v>
      </c>
      <c r="D16" s="2">
        <f t="shared" ref="D16:D79" si="1">IF(C16&lt;0,0,IF(C16&gt;$B$10,$B$10,C16))</f>
        <v>400</v>
      </c>
      <c r="E16" s="2"/>
      <c r="F16" s="1">
        <f t="shared" ref="F16:F79" si="2">+D16/B$10</f>
        <v>0.33333333333333331</v>
      </c>
      <c r="G16" s="1">
        <f>+N16/B$10</f>
        <v>0.3333182000234125</v>
      </c>
      <c r="H16" s="5">
        <f t="shared" ref="H16:H79" si="3">+B$9*SQRT(D16/B$10)</f>
        <v>0.2309401076758503</v>
      </c>
      <c r="I16" s="5">
        <f t="shared" ref="I16:I79" si="4">+N16/(B$11*K16)</f>
        <v>0.23092962301118247</v>
      </c>
      <c r="J16" s="5"/>
      <c r="K16" s="2">
        <f t="shared" ref="K16:K79" si="5">+D16/(B$11*H16)</f>
        <v>34.641016151377549</v>
      </c>
      <c r="L16" s="2">
        <f t="shared" ref="L16:L79" si="6">K16*60*60*$B$5</f>
        <v>311769.14536239789</v>
      </c>
      <c r="M16" s="2"/>
      <c r="N16" s="2">
        <f>+N15+(D16-N15)*(1-EXP(-(A16-A15)/B$7))</f>
        <v>399.98184002809501</v>
      </c>
      <c r="O16" s="2">
        <f t="shared" ref="O16:O79" si="7">N16*$B$5</f>
        <v>999.95460007023757</v>
      </c>
      <c r="P16" s="5">
        <f t="shared" ref="P16:P79" si="8">O16*60*60</f>
        <v>3599836.5602528551</v>
      </c>
      <c r="Q16" s="5"/>
      <c r="R16" s="4">
        <f t="shared" ref="R16:R79" si="9">K16*$B$4</f>
        <v>86.602540378443877</v>
      </c>
      <c r="S16" s="4">
        <f t="shared" ref="S16:S79" si="10">L16*$B$4</f>
        <v>779422.86340599472</v>
      </c>
      <c r="T16" s="5"/>
      <c r="U16" s="1">
        <f t="shared" ref="U16:U79" si="11">L16/10^3*$B$2</f>
        <v>37412.297443487747</v>
      </c>
      <c r="V16" s="1"/>
      <c r="W16" s="1">
        <f t="shared" ref="W16:W79" si="12">S16/10^3*$B$3</f>
        <v>17926.725858337879</v>
      </c>
      <c r="X16" s="1">
        <f t="shared" ref="X16:X79" si="13">U16+W16</f>
        <v>55339.023301825626</v>
      </c>
      <c r="Y16" s="2"/>
      <c r="Z16" s="2"/>
      <c r="AA16" s="2"/>
    </row>
    <row r="17" spans="1:27" x14ac:dyDescent="0.25">
      <c r="A17">
        <f t="shared" ref="A17:A80" si="14">A16+$B$5</f>
        <v>5</v>
      </c>
      <c r="B17" s="2">
        <f t="shared" si="0"/>
        <v>0.20833333333333334</v>
      </c>
      <c r="C17" s="2">
        <f t="shared" ref="C17:C80" si="15">+C16</f>
        <v>400</v>
      </c>
      <c r="D17" s="2">
        <f t="shared" si="1"/>
        <v>400</v>
      </c>
      <c r="E17" s="2"/>
      <c r="F17" s="1">
        <f t="shared" si="2"/>
        <v>0.33333333333333331</v>
      </c>
      <c r="G17" s="1">
        <f>+N17/B$10</f>
        <v>0.33333333264628212</v>
      </c>
      <c r="H17" s="5">
        <f t="shared" si="3"/>
        <v>0.2309401076758503</v>
      </c>
      <c r="I17" s="5">
        <f t="shared" si="4"/>
        <v>0.23094010719984726</v>
      </c>
      <c r="J17" s="5"/>
      <c r="K17" s="2">
        <f t="shared" si="5"/>
        <v>34.641016151377549</v>
      </c>
      <c r="L17" s="2">
        <f t="shared" si="6"/>
        <v>311769.14536239789</v>
      </c>
      <c r="M17" s="2"/>
      <c r="N17" s="2">
        <f>+N16+(D17-N16)*(1-EXP(-(A17-A16)/B$7))</f>
        <v>399.99999917553856</v>
      </c>
      <c r="O17" s="2">
        <f t="shared" si="7"/>
        <v>999.99999793884638</v>
      </c>
      <c r="P17" s="5">
        <f t="shared" si="8"/>
        <v>3599999.9925798466</v>
      </c>
      <c r="Q17" s="5"/>
      <c r="R17" s="4">
        <f t="shared" si="9"/>
        <v>86.602540378443877</v>
      </c>
      <c r="S17" s="4">
        <f t="shared" si="10"/>
        <v>779422.86340599472</v>
      </c>
      <c r="T17" s="5"/>
      <c r="U17" s="1">
        <f t="shared" si="11"/>
        <v>37412.297443487747</v>
      </c>
      <c r="V17" s="1"/>
      <c r="W17" s="1">
        <f t="shared" si="12"/>
        <v>17926.725858337879</v>
      </c>
      <c r="X17" s="1">
        <f t="shared" si="13"/>
        <v>55339.023301825626</v>
      </c>
      <c r="Y17" s="2"/>
      <c r="Z17" s="2"/>
      <c r="AA17" s="2"/>
    </row>
    <row r="18" spans="1:27" x14ac:dyDescent="0.25">
      <c r="A18">
        <f t="shared" si="14"/>
        <v>7.5</v>
      </c>
      <c r="B18" s="2">
        <f t="shared" si="0"/>
        <v>0.3125</v>
      </c>
      <c r="C18" s="2">
        <f t="shared" si="15"/>
        <v>400</v>
      </c>
      <c r="D18" s="2">
        <f t="shared" si="1"/>
        <v>400</v>
      </c>
      <c r="E18" s="2"/>
      <c r="F18" s="1">
        <f t="shared" si="2"/>
        <v>0.33333333333333331</v>
      </c>
      <c r="G18" s="1">
        <f>+N18/B$10</f>
        <v>0.33333333333330217</v>
      </c>
      <c r="H18" s="5">
        <f t="shared" si="3"/>
        <v>0.2309401076758503</v>
      </c>
      <c r="I18" s="5">
        <f t="shared" si="4"/>
        <v>0.2309401076758287</v>
      </c>
      <c r="J18" s="5"/>
      <c r="K18" s="2">
        <f t="shared" si="5"/>
        <v>34.641016151377549</v>
      </c>
      <c r="L18" s="2">
        <f t="shared" si="6"/>
        <v>311769.14536239789</v>
      </c>
      <c r="M18" s="2"/>
      <c r="N18" s="2">
        <f t="shared" ref="N18:N80" si="16">+N17+(D18-N17)*(1-EXP(-(A18-A17)/B$7))</f>
        <v>399.9999999999626</v>
      </c>
      <c r="O18" s="2">
        <f t="shared" si="7"/>
        <v>999.99999999990655</v>
      </c>
      <c r="P18" s="5">
        <f t="shared" si="8"/>
        <v>3599999.9999996633</v>
      </c>
      <c r="Q18" s="5"/>
      <c r="R18" s="4">
        <f t="shared" si="9"/>
        <v>86.602540378443877</v>
      </c>
      <c r="S18" s="4">
        <f t="shared" si="10"/>
        <v>779422.86340599472</v>
      </c>
      <c r="T18" s="5"/>
      <c r="U18" s="1">
        <f t="shared" si="11"/>
        <v>37412.297443487747</v>
      </c>
      <c r="V18" s="1"/>
      <c r="W18" s="1">
        <f t="shared" si="12"/>
        <v>17926.725858337879</v>
      </c>
      <c r="X18" s="1">
        <f t="shared" si="13"/>
        <v>55339.023301825626</v>
      </c>
      <c r="Y18" s="2"/>
      <c r="Z18" s="2"/>
      <c r="AA18" s="2"/>
    </row>
    <row r="19" spans="1:27" x14ac:dyDescent="0.25">
      <c r="A19">
        <f t="shared" si="14"/>
        <v>10</v>
      </c>
      <c r="B19" s="2">
        <f t="shared" si="0"/>
        <v>0.41666666666666669</v>
      </c>
      <c r="C19" s="2">
        <f t="shared" si="15"/>
        <v>400</v>
      </c>
      <c r="D19" s="2">
        <f t="shared" si="1"/>
        <v>400</v>
      </c>
      <c r="E19" s="2"/>
      <c r="F19" s="1">
        <f t="shared" si="2"/>
        <v>0.33333333333333331</v>
      </c>
      <c r="G19" s="1">
        <f>+N19/B$10</f>
        <v>0.33333333333333331</v>
      </c>
      <c r="H19" s="5">
        <f t="shared" si="3"/>
        <v>0.2309401076758503</v>
      </c>
      <c r="I19" s="5">
        <f t="shared" si="4"/>
        <v>0.2309401076758503</v>
      </c>
      <c r="J19" s="5"/>
      <c r="K19" s="2">
        <f t="shared" si="5"/>
        <v>34.641016151377549</v>
      </c>
      <c r="L19" s="2">
        <f t="shared" si="6"/>
        <v>311769.14536239789</v>
      </c>
      <c r="M19" s="2"/>
      <c r="N19" s="2">
        <f t="shared" si="16"/>
        <v>400</v>
      </c>
      <c r="O19" s="2">
        <f t="shared" si="7"/>
        <v>1000</v>
      </c>
      <c r="P19" s="5">
        <f t="shared" si="8"/>
        <v>3600000</v>
      </c>
      <c r="Q19" s="5"/>
      <c r="R19" s="4">
        <f t="shared" si="9"/>
        <v>86.602540378443877</v>
      </c>
      <c r="S19" s="4">
        <f t="shared" si="10"/>
        <v>779422.86340599472</v>
      </c>
      <c r="T19" s="5"/>
      <c r="U19" s="1">
        <f t="shared" si="11"/>
        <v>37412.297443487747</v>
      </c>
      <c r="V19" s="1"/>
      <c r="W19" s="1">
        <f t="shared" si="12"/>
        <v>17926.725858337879</v>
      </c>
      <c r="X19" s="1">
        <f t="shared" si="13"/>
        <v>55339.023301825626</v>
      </c>
      <c r="Y19" s="2"/>
      <c r="Z19" s="2"/>
      <c r="AA19" s="2"/>
    </row>
    <row r="20" spans="1:27" x14ac:dyDescent="0.25">
      <c r="A20">
        <f t="shared" si="14"/>
        <v>12.5</v>
      </c>
      <c r="B20" s="2">
        <f t="shared" si="0"/>
        <v>0.52083333333333337</v>
      </c>
      <c r="C20" s="2">
        <f t="shared" si="15"/>
        <v>400</v>
      </c>
      <c r="D20" s="2">
        <f t="shared" si="1"/>
        <v>400</v>
      </c>
      <c r="E20" s="2"/>
      <c r="F20" s="1">
        <f t="shared" si="2"/>
        <v>0.33333333333333331</v>
      </c>
      <c r="G20" s="1">
        <f>+N20/B$10</f>
        <v>0.33333333333333331</v>
      </c>
      <c r="H20" s="5">
        <f t="shared" si="3"/>
        <v>0.2309401076758503</v>
      </c>
      <c r="I20" s="5">
        <f t="shared" si="4"/>
        <v>0.2309401076758503</v>
      </c>
      <c r="J20" s="5"/>
      <c r="K20" s="2">
        <f t="shared" si="5"/>
        <v>34.641016151377549</v>
      </c>
      <c r="L20" s="2">
        <f t="shared" si="6"/>
        <v>311769.14536239789</v>
      </c>
      <c r="M20" s="2"/>
      <c r="N20" s="2">
        <f t="shared" si="16"/>
        <v>400</v>
      </c>
      <c r="O20" s="2">
        <f t="shared" si="7"/>
        <v>1000</v>
      </c>
      <c r="P20" s="5">
        <f t="shared" si="8"/>
        <v>3600000</v>
      </c>
      <c r="Q20" s="5"/>
      <c r="R20" s="4">
        <f t="shared" si="9"/>
        <v>86.602540378443877</v>
      </c>
      <c r="S20" s="4">
        <f t="shared" si="10"/>
        <v>779422.86340599472</v>
      </c>
      <c r="T20" s="5"/>
      <c r="U20" s="1">
        <f t="shared" si="11"/>
        <v>37412.297443487747</v>
      </c>
      <c r="V20" s="1"/>
      <c r="W20" s="1">
        <f t="shared" si="12"/>
        <v>17926.725858337879</v>
      </c>
      <c r="X20" s="1">
        <f t="shared" si="13"/>
        <v>55339.023301825626</v>
      </c>
      <c r="Y20" s="2"/>
      <c r="Z20" s="2"/>
      <c r="AA20" s="2"/>
    </row>
    <row r="21" spans="1:27" x14ac:dyDescent="0.25">
      <c r="A21">
        <f t="shared" si="14"/>
        <v>15</v>
      </c>
      <c r="B21" s="2">
        <f t="shared" si="0"/>
        <v>0.625</v>
      </c>
      <c r="C21" s="2">
        <f t="shared" si="15"/>
        <v>400</v>
      </c>
      <c r="D21" s="2">
        <f t="shared" si="1"/>
        <v>400</v>
      </c>
      <c r="E21" s="2"/>
      <c r="F21" s="1">
        <f t="shared" si="2"/>
        <v>0.33333333333333331</v>
      </c>
      <c r="G21" s="1">
        <f>+N21/B$10</f>
        <v>0.33333333333333331</v>
      </c>
      <c r="H21" s="5">
        <f t="shared" si="3"/>
        <v>0.2309401076758503</v>
      </c>
      <c r="I21" s="5">
        <f t="shared" si="4"/>
        <v>0.2309401076758503</v>
      </c>
      <c r="J21" s="5"/>
      <c r="K21" s="2">
        <f t="shared" si="5"/>
        <v>34.641016151377549</v>
      </c>
      <c r="L21" s="2">
        <f t="shared" si="6"/>
        <v>311769.14536239789</v>
      </c>
      <c r="M21" s="2"/>
      <c r="N21" s="2">
        <f t="shared" si="16"/>
        <v>400</v>
      </c>
      <c r="O21" s="2">
        <f t="shared" si="7"/>
        <v>1000</v>
      </c>
      <c r="P21" s="5">
        <f t="shared" si="8"/>
        <v>3600000</v>
      </c>
      <c r="Q21" s="5"/>
      <c r="R21" s="4">
        <f t="shared" si="9"/>
        <v>86.602540378443877</v>
      </c>
      <c r="S21" s="4">
        <f t="shared" si="10"/>
        <v>779422.86340599472</v>
      </c>
      <c r="T21" s="5"/>
      <c r="U21" s="1">
        <f t="shared" si="11"/>
        <v>37412.297443487747</v>
      </c>
      <c r="V21" s="1"/>
      <c r="W21" s="1">
        <f t="shared" si="12"/>
        <v>17926.725858337879</v>
      </c>
      <c r="X21" s="1">
        <f t="shared" si="13"/>
        <v>55339.023301825626</v>
      </c>
      <c r="Y21" s="2"/>
      <c r="Z21" s="2"/>
      <c r="AA21" s="2"/>
    </row>
    <row r="22" spans="1:27" x14ac:dyDescent="0.25">
      <c r="A22">
        <f t="shared" si="14"/>
        <v>17.5</v>
      </c>
      <c r="B22" s="2">
        <f t="shared" si="0"/>
        <v>0.72916666666666663</v>
      </c>
      <c r="C22" s="2">
        <f t="shared" si="15"/>
        <v>400</v>
      </c>
      <c r="D22" s="2">
        <f t="shared" si="1"/>
        <v>400</v>
      </c>
      <c r="E22" s="2"/>
      <c r="F22" s="1">
        <f t="shared" si="2"/>
        <v>0.33333333333333331</v>
      </c>
      <c r="G22" s="1">
        <f>+N22/B$10</f>
        <v>0.33333333333333331</v>
      </c>
      <c r="H22" s="5">
        <f t="shared" si="3"/>
        <v>0.2309401076758503</v>
      </c>
      <c r="I22" s="5">
        <f t="shared" si="4"/>
        <v>0.2309401076758503</v>
      </c>
      <c r="J22" s="5"/>
      <c r="K22" s="2">
        <f t="shared" si="5"/>
        <v>34.641016151377549</v>
      </c>
      <c r="L22" s="2">
        <f t="shared" si="6"/>
        <v>311769.14536239789</v>
      </c>
      <c r="M22" s="2"/>
      <c r="N22" s="2">
        <f t="shared" si="16"/>
        <v>400</v>
      </c>
      <c r="O22" s="2">
        <f t="shared" si="7"/>
        <v>1000</v>
      </c>
      <c r="P22" s="5">
        <f t="shared" si="8"/>
        <v>3600000</v>
      </c>
      <c r="Q22" s="5"/>
      <c r="R22" s="4">
        <f t="shared" si="9"/>
        <v>86.602540378443877</v>
      </c>
      <c r="S22" s="4">
        <f t="shared" si="10"/>
        <v>779422.86340599472</v>
      </c>
      <c r="T22" s="5"/>
      <c r="U22" s="1">
        <f t="shared" si="11"/>
        <v>37412.297443487747</v>
      </c>
      <c r="V22" s="1"/>
      <c r="W22" s="1">
        <f t="shared" si="12"/>
        <v>17926.725858337879</v>
      </c>
      <c r="X22" s="1">
        <f t="shared" si="13"/>
        <v>55339.023301825626</v>
      </c>
      <c r="Y22" s="2"/>
      <c r="Z22" s="2"/>
      <c r="AA22" s="2"/>
    </row>
    <row r="23" spans="1:27" x14ac:dyDescent="0.25">
      <c r="A23">
        <f t="shared" si="14"/>
        <v>20</v>
      </c>
      <c r="B23" s="2">
        <f t="shared" si="0"/>
        <v>0.83333333333333337</v>
      </c>
      <c r="C23" s="2">
        <f t="shared" si="15"/>
        <v>400</v>
      </c>
      <c r="D23" s="2">
        <f t="shared" si="1"/>
        <v>400</v>
      </c>
      <c r="E23" s="2"/>
      <c r="F23" s="1">
        <f t="shared" si="2"/>
        <v>0.33333333333333331</v>
      </c>
      <c r="G23" s="1">
        <f>+N23/B$10</f>
        <v>0.33333333333333331</v>
      </c>
      <c r="H23" s="5">
        <f t="shared" si="3"/>
        <v>0.2309401076758503</v>
      </c>
      <c r="I23" s="5">
        <f t="shared" si="4"/>
        <v>0.2309401076758503</v>
      </c>
      <c r="J23" s="5"/>
      <c r="K23" s="2">
        <f t="shared" si="5"/>
        <v>34.641016151377549</v>
      </c>
      <c r="L23" s="2">
        <f t="shared" si="6"/>
        <v>311769.14536239789</v>
      </c>
      <c r="M23" s="2"/>
      <c r="N23" s="2">
        <f t="shared" si="16"/>
        <v>400</v>
      </c>
      <c r="O23" s="2">
        <f t="shared" si="7"/>
        <v>1000</v>
      </c>
      <c r="P23" s="5">
        <f t="shared" si="8"/>
        <v>3600000</v>
      </c>
      <c r="Q23" s="5"/>
      <c r="R23" s="4">
        <f t="shared" si="9"/>
        <v>86.602540378443877</v>
      </c>
      <c r="S23" s="4">
        <f t="shared" si="10"/>
        <v>779422.86340599472</v>
      </c>
      <c r="T23" s="5"/>
      <c r="U23" s="1">
        <f t="shared" si="11"/>
        <v>37412.297443487747</v>
      </c>
      <c r="V23" s="1"/>
      <c r="W23" s="1">
        <f t="shared" si="12"/>
        <v>17926.725858337879</v>
      </c>
      <c r="X23" s="1">
        <f t="shared" si="13"/>
        <v>55339.023301825626</v>
      </c>
      <c r="Y23" s="2"/>
      <c r="Z23" s="2"/>
      <c r="AA23" s="2"/>
    </row>
    <row r="24" spans="1:27" x14ac:dyDescent="0.25">
      <c r="A24">
        <f t="shared" si="14"/>
        <v>22.5</v>
      </c>
      <c r="B24" s="2">
        <f t="shared" si="0"/>
        <v>0.9375</v>
      </c>
      <c r="C24" s="2">
        <f t="shared" si="15"/>
        <v>400</v>
      </c>
      <c r="D24" s="2">
        <f t="shared" si="1"/>
        <v>400</v>
      </c>
      <c r="E24" s="2"/>
      <c r="F24" s="1">
        <f t="shared" si="2"/>
        <v>0.33333333333333331</v>
      </c>
      <c r="G24" s="1">
        <f>+N24/B$10</f>
        <v>0.33333333333333331</v>
      </c>
      <c r="H24" s="5">
        <f t="shared" si="3"/>
        <v>0.2309401076758503</v>
      </c>
      <c r="I24" s="5">
        <f t="shared" si="4"/>
        <v>0.2309401076758503</v>
      </c>
      <c r="J24" s="5"/>
      <c r="K24" s="2">
        <f t="shared" si="5"/>
        <v>34.641016151377549</v>
      </c>
      <c r="L24" s="2">
        <f t="shared" si="6"/>
        <v>311769.14536239789</v>
      </c>
      <c r="M24" s="2"/>
      <c r="N24" s="2">
        <f t="shared" si="16"/>
        <v>400</v>
      </c>
      <c r="O24" s="2">
        <f t="shared" si="7"/>
        <v>1000</v>
      </c>
      <c r="P24" s="5">
        <f t="shared" si="8"/>
        <v>3600000</v>
      </c>
      <c r="Q24" s="5"/>
      <c r="R24" s="4">
        <f t="shared" si="9"/>
        <v>86.602540378443877</v>
      </c>
      <c r="S24" s="4">
        <f t="shared" si="10"/>
        <v>779422.86340599472</v>
      </c>
      <c r="T24" s="5"/>
      <c r="U24" s="1">
        <f t="shared" si="11"/>
        <v>37412.297443487747</v>
      </c>
      <c r="V24" s="1"/>
      <c r="W24" s="1">
        <f t="shared" si="12"/>
        <v>17926.725858337879</v>
      </c>
      <c r="X24" s="1">
        <f t="shared" si="13"/>
        <v>55339.023301825626</v>
      </c>
      <c r="Y24" s="2"/>
      <c r="Z24" s="2"/>
      <c r="AA24" s="2"/>
    </row>
    <row r="25" spans="1:27" x14ac:dyDescent="0.25">
      <c r="A25">
        <f t="shared" si="14"/>
        <v>25</v>
      </c>
      <c r="B25" s="2">
        <f t="shared" si="0"/>
        <v>1.0416666666666667</v>
      </c>
      <c r="C25" s="2">
        <f t="shared" si="15"/>
        <v>400</v>
      </c>
      <c r="D25" s="2">
        <f t="shared" si="1"/>
        <v>400</v>
      </c>
      <c r="E25" s="2"/>
      <c r="F25" s="1">
        <f t="shared" si="2"/>
        <v>0.33333333333333331</v>
      </c>
      <c r="G25" s="1">
        <f>+N25/B$10</f>
        <v>0.33333333333333331</v>
      </c>
      <c r="H25" s="5">
        <f t="shared" si="3"/>
        <v>0.2309401076758503</v>
      </c>
      <c r="I25" s="5">
        <f t="shared" si="4"/>
        <v>0.2309401076758503</v>
      </c>
      <c r="J25" s="5"/>
      <c r="K25" s="2">
        <f t="shared" si="5"/>
        <v>34.641016151377549</v>
      </c>
      <c r="L25" s="2">
        <f t="shared" si="6"/>
        <v>311769.14536239789</v>
      </c>
      <c r="M25" s="2"/>
      <c r="N25" s="2">
        <f t="shared" si="16"/>
        <v>400</v>
      </c>
      <c r="O25" s="2">
        <f t="shared" si="7"/>
        <v>1000</v>
      </c>
      <c r="P25" s="5">
        <f t="shared" si="8"/>
        <v>3600000</v>
      </c>
      <c r="Q25" s="5"/>
      <c r="R25" s="4">
        <f t="shared" si="9"/>
        <v>86.602540378443877</v>
      </c>
      <c r="S25" s="4">
        <f t="shared" si="10"/>
        <v>779422.86340599472</v>
      </c>
      <c r="T25" s="5"/>
      <c r="U25" s="1">
        <f t="shared" si="11"/>
        <v>37412.297443487747</v>
      </c>
      <c r="V25" s="1"/>
      <c r="W25" s="1">
        <f t="shared" si="12"/>
        <v>17926.725858337879</v>
      </c>
      <c r="X25" s="1">
        <f t="shared" si="13"/>
        <v>55339.023301825626</v>
      </c>
      <c r="Y25" s="2"/>
      <c r="Z25" s="2"/>
      <c r="AA25" s="2"/>
    </row>
    <row r="26" spans="1:27" x14ac:dyDescent="0.25">
      <c r="A26">
        <f t="shared" si="14"/>
        <v>27.5</v>
      </c>
      <c r="B26" s="2">
        <f t="shared" si="0"/>
        <v>1.1458333333333333</v>
      </c>
      <c r="C26" s="2">
        <f t="shared" si="15"/>
        <v>400</v>
      </c>
      <c r="D26" s="2">
        <f t="shared" si="1"/>
        <v>400</v>
      </c>
      <c r="E26" s="2"/>
      <c r="F26" s="1">
        <f t="shared" si="2"/>
        <v>0.33333333333333331</v>
      </c>
      <c r="G26" s="1">
        <f>+N26/B$10</f>
        <v>0.33333333333333331</v>
      </c>
      <c r="H26" s="5">
        <f t="shared" si="3"/>
        <v>0.2309401076758503</v>
      </c>
      <c r="I26" s="5">
        <f t="shared" si="4"/>
        <v>0.2309401076758503</v>
      </c>
      <c r="J26" s="5"/>
      <c r="K26" s="2">
        <f t="shared" si="5"/>
        <v>34.641016151377549</v>
      </c>
      <c r="L26" s="2">
        <f t="shared" si="6"/>
        <v>311769.14536239789</v>
      </c>
      <c r="M26" s="2"/>
      <c r="N26" s="2">
        <f t="shared" si="16"/>
        <v>400</v>
      </c>
      <c r="O26" s="2">
        <f t="shared" si="7"/>
        <v>1000</v>
      </c>
      <c r="P26" s="5">
        <f t="shared" si="8"/>
        <v>3600000</v>
      </c>
      <c r="Q26" s="5"/>
      <c r="R26" s="4">
        <f t="shared" si="9"/>
        <v>86.602540378443877</v>
      </c>
      <c r="S26" s="4">
        <f t="shared" si="10"/>
        <v>779422.86340599472</v>
      </c>
      <c r="T26" s="5"/>
      <c r="U26" s="1">
        <f t="shared" si="11"/>
        <v>37412.297443487747</v>
      </c>
      <c r="V26" s="1"/>
      <c r="W26" s="1">
        <f t="shared" si="12"/>
        <v>17926.725858337879</v>
      </c>
      <c r="X26" s="1">
        <f t="shared" si="13"/>
        <v>55339.023301825626</v>
      </c>
      <c r="Y26" s="2"/>
      <c r="Z26" s="2"/>
      <c r="AA26" s="2"/>
    </row>
    <row r="27" spans="1:27" x14ac:dyDescent="0.25">
      <c r="A27">
        <f t="shared" si="14"/>
        <v>30</v>
      </c>
      <c r="B27" s="2">
        <f t="shared" si="0"/>
        <v>1.25</v>
      </c>
      <c r="C27" s="2">
        <f t="shared" si="15"/>
        <v>400</v>
      </c>
      <c r="D27" s="2">
        <f t="shared" si="1"/>
        <v>400</v>
      </c>
      <c r="E27" s="2"/>
      <c r="F27" s="1">
        <f t="shared" si="2"/>
        <v>0.33333333333333331</v>
      </c>
      <c r="G27" s="1">
        <f>+N27/B$10</f>
        <v>0.33333333333333331</v>
      </c>
      <c r="H27" s="5">
        <f t="shared" si="3"/>
        <v>0.2309401076758503</v>
      </c>
      <c r="I27" s="5">
        <f t="shared" si="4"/>
        <v>0.2309401076758503</v>
      </c>
      <c r="J27" s="5"/>
      <c r="K27" s="2">
        <f t="shared" si="5"/>
        <v>34.641016151377549</v>
      </c>
      <c r="L27" s="2">
        <f t="shared" si="6"/>
        <v>311769.14536239789</v>
      </c>
      <c r="M27" s="2"/>
      <c r="N27" s="2">
        <f t="shared" si="16"/>
        <v>400</v>
      </c>
      <c r="O27" s="2">
        <f t="shared" si="7"/>
        <v>1000</v>
      </c>
      <c r="P27" s="5">
        <f t="shared" si="8"/>
        <v>3600000</v>
      </c>
      <c r="Q27" s="5"/>
      <c r="R27" s="4">
        <f t="shared" si="9"/>
        <v>86.602540378443877</v>
      </c>
      <c r="S27" s="4">
        <f t="shared" si="10"/>
        <v>779422.86340599472</v>
      </c>
      <c r="T27" s="5"/>
      <c r="U27" s="1">
        <f t="shared" si="11"/>
        <v>37412.297443487747</v>
      </c>
      <c r="V27" s="1"/>
      <c r="W27" s="1">
        <f t="shared" si="12"/>
        <v>17926.725858337879</v>
      </c>
      <c r="X27" s="1">
        <f t="shared" si="13"/>
        <v>55339.023301825626</v>
      </c>
      <c r="Y27" s="2"/>
      <c r="Z27" s="2"/>
      <c r="AA27" s="2"/>
    </row>
    <row r="28" spans="1:27" x14ac:dyDescent="0.25">
      <c r="A28">
        <f t="shared" si="14"/>
        <v>32.5</v>
      </c>
      <c r="B28" s="2">
        <f t="shared" si="0"/>
        <v>1.3541666666666667</v>
      </c>
      <c r="C28" s="2">
        <f t="shared" si="15"/>
        <v>400</v>
      </c>
      <c r="D28" s="2">
        <f t="shared" si="1"/>
        <v>400</v>
      </c>
      <c r="E28" s="2"/>
      <c r="F28" s="1">
        <f t="shared" si="2"/>
        <v>0.33333333333333331</v>
      </c>
      <c r="G28" s="1">
        <f>+N28/B$10</f>
        <v>0.33333333333333331</v>
      </c>
      <c r="H28" s="5">
        <f t="shared" si="3"/>
        <v>0.2309401076758503</v>
      </c>
      <c r="I28" s="5">
        <f t="shared" si="4"/>
        <v>0.2309401076758503</v>
      </c>
      <c r="J28" s="5"/>
      <c r="K28" s="2">
        <f t="shared" si="5"/>
        <v>34.641016151377549</v>
      </c>
      <c r="L28" s="2">
        <f t="shared" si="6"/>
        <v>311769.14536239789</v>
      </c>
      <c r="M28" s="2"/>
      <c r="N28" s="2">
        <f t="shared" si="16"/>
        <v>400</v>
      </c>
      <c r="O28" s="2">
        <f t="shared" si="7"/>
        <v>1000</v>
      </c>
      <c r="P28" s="5">
        <f t="shared" si="8"/>
        <v>3600000</v>
      </c>
      <c r="Q28" s="5"/>
      <c r="R28" s="4">
        <f t="shared" si="9"/>
        <v>86.602540378443877</v>
      </c>
      <c r="S28" s="4">
        <f t="shared" si="10"/>
        <v>779422.86340599472</v>
      </c>
      <c r="T28" s="5"/>
      <c r="U28" s="1">
        <f t="shared" si="11"/>
        <v>37412.297443487747</v>
      </c>
      <c r="V28" s="1"/>
      <c r="W28" s="1">
        <f t="shared" si="12"/>
        <v>17926.725858337879</v>
      </c>
      <c r="X28" s="1">
        <f t="shared" si="13"/>
        <v>55339.023301825626</v>
      </c>
      <c r="Y28" s="2"/>
      <c r="Z28" s="2"/>
      <c r="AA28" s="2"/>
    </row>
    <row r="29" spans="1:27" x14ac:dyDescent="0.25">
      <c r="A29">
        <f t="shared" si="14"/>
        <v>35</v>
      </c>
      <c r="B29" s="2">
        <f t="shared" si="0"/>
        <v>1.4583333333333333</v>
      </c>
      <c r="C29" s="2">
        <f t="shared" si="15"/>
        <v>400</v>
      </c>
      <c r="D29" s="2">
        <f t="shared" si="1"/>
        <v>400</v>
      </c>
      <c r="E29" s="2"/>
      <c r="F29" s="1">
        <f t="shared" si="2"/>
        <v>0.33333333333333331</v>
      </c>
      <c r="G29" s="1">
        <f>+N29/B$10</f>
        <v>0.33333333333333331</v>
      </c>
      <c r="H29" s="5">
        <f t="shared" si="3"/>
        <v>0.2309401076758503</v>
      </c>
      <c r="I29" s="5">
        <f t="shared" si="4"/>
        <v>0.2309401076758503</v>
      </c>
      <c r="J29" s="5"/>
      <c r="K29" s="2">
        <f t="shared" si="5"/>
        <v>34.641016151377549</v>
      </c>
      <c r="L29" s="2">
        <f t="shared" si="6"/>
        <v>311769.14536239789</v>
      </c>
      <c r="M29" s="2"/>
      <c r="N29" s="2">
        <f t="shared" si="16"/>
        <v>400</v>
      </c>
      <c r="O29" s="2">
        <f t="shared" si="7"/>
        <v>1000</v>
      </c>
      <c r="P29" s="5">
        <f t="shared" si="8"/>
        <v>3600000</v>
      </c>
      <c r="Q29" s="5"/>
      <c r="R29" s="4">
        <f t="shared" si="9"/>
        <v>86.602540378443877</v>
      </c>
      <c r="S29" s="4">
        <f t="shared" si="10"/>
        <v>779422.86340599472</v>
      </c>
      <c r="T29" s="5"/>
      <c r="U29" s="1">
        <f t="shared" si="11"/>
        <v>37412.297443487747</v>
      </c>
      <c r="V29" s="1"/>
      <c r="W29" s="1">
        <f t="shared" si="12"/>
        <v>17926.725858337879</v>
      </c>
      <c r="X29" s="1">
        <f t="shared" si="13"/>
        <v>55339.023301825626</v>
      </c>
      <c r="Y29" s="2"/>
      <c r="Z29" s="2"/>
      <c r="AA29" s="2"/>
    </row>
    <row r="30" spans="1:27" x14ac:dyDescent="0.25">
      <c r="A30">
        <f t="shared" si="14"/>
        <v>37.5</v>
      </c>
      <c r="B30" s="2">
        <f t="shared" si="0"/>
        <v>1.5625</v>
      </c>
      <c r="C30" s="2">
        <f t="shared" si="15"/>
        <v>400</v>
      </c>
      <c r="D30" s="2">
        <f t="shared" si="1"/>
        <v>400</v>
      </c>
      <c r="E30" s="2"/>
      <c r="F30" s="1">
        <f t="shared" si="2"/>
        <v>0.33333333333333331</v>
      </c>
      <c r="G30" s="1">
        <f>+N30/B$10</f>
        <v>0.33333333333333331</v>
      </c>
      <c r="H30" s="5">
        <f t="shared" si="3"/>
        <v>0.2309401076758503</v>
      </c>
      <c r="I30" s="5">
        <f t="shared" si="4"/>
        <v>0.2309401076758503</v>
      </c>
      <c r="J30" s="5"/>
      <c r="K30" s="2">
        <f t="shared" si="5"/>
        <v>34.641016151377549</v>
      </c>
      <c r="L30" s="2">
        <f t="shared" si="6"/>
        <v>311769.14536239789</v>
      </c>
      <c r="M30" s="2"/>
      <c r="N30" s="2">
        <f t="shared" si="16"/>
        <v>400</v>
      </c>
      <c r="O30" s="2">
        <f t="shared" si="7"/>
        <v>1000</v>
      </c>
      <c r="P30" s="5">
        <f t="shared" si="8"/>
        <v>3600000</v>
      </c>
      <c r="Q30" s="5"/>
      <c r="R30" s="4">
        <f t="shared" si="9"/>
        <v>86.602540378443877</v>
      </c>
      <c r="S30" s="4">
        <f t="shared" si="10"/>
        <v>779422.86340599472</v>
      </c>
      <c r="T30" s="5"/>
      <c r="U30" s="1">
        <f t="shared" si="11"/>
        <v>37412.297443487747</v>
      </c>
      <c r="V30" s="1"/>
      <c r="W30" s="1">
        <f t="shared" si="12"/>
        <v>17926.725858337879</v>
      </c>
      <c r="X30" s="1">
        <f t="shared" si="13"/>
        <v>55339.023301825626</v>
      </c>
      <c r="Y30" s="2"/>
      <c r="Z30" s="2"/>
      <c r="AA30" s="2"/>
    </row>
    <row r="31" spans="1:27" x14ac:dyDescent="0.25">
      <c r="A31">
        <f t="shared" si="14"/>
        <v>40</v>
      </c>
      <c r="B31" s="2">
        <f t="shared" si="0"/>
        <v>1.6666666666666667</v>
      </c>
      <c r="C31" s="2">
        <f t="shared" si="15"/>
        <v>400</v>
      </c>
      <c r="D31" s="2">
        <f t="shared" si="1"/>
        <v>400</v>
      </c>
      <c r="E31" s="2"/>
      <c r="F31" s="1">
        <f t="shared" si="2"/>
        <v>0.33333333333333331</v>
      </c>
      <c r="G31" s="1">
        <f>+N31/B$10</f>
        <v>0.33333333333333331</v>
      </c>
      <c r="H31" s="5">
        <f t="shared" si="3"/>
        <v>0.2309401076758503</v>
      </c>
      <c r="I31" s="5">
        <f t="shared" si="4"/>
        <v>0.2309401076758503</v>
      </c>
      <c r="J31" s="5"/>
      <c r="K31" s="2">
        <f t="shared" si="5"/>
        <v>34.641016151377549</v>
      </c>
      <c r="L31" s="2">
        <f t="shared" si="6"/>
        <v>311769.14536239789</v>
      </c>
      <c r="M31" s="2"/>
      <c r="N31" s="2">
        <f t="shared" si="16"/>
        <v>400</v>
      </c>
      <c r="O31" s="2">
        <f t="shared" si="7"/>
        <v>1000</v>
      </c>
      <c r="P31" s="5">
        <f t="shared" si="8"/>
        <v>3600000</v>
      </c>
      <c r="Q31" s="5"/>
      <c r="R31" s="4">
        <f t="shared" si="9"/>
        <v>86.602540378443877</v>
      </c>
      <c r="S31" s="4">
        <f t="shared" si="10"/>
        <v>779422.86340599472</v>
      </c>
      <c r="T31" s="5"/>
      <c r="U31" s="1">
        <f t="shared" si="11"/>
        <v>37412.297443487747</v>
      </c>
      <c r="V31" s="1"/>
      <c r="W31" s="1">
        <f t="shared" si="12"/>
        <v>17926.725858337879</v>
      </c>
      <c r="X31" s="1">
        <f t="shared" si="13"/>
        <v>55339.023301825626</v>
      </c>
      <c r="Y31" s="2"/>
      <c r="Z31" s="2"/>
      <c r="AA31" s="2"/>
    </row>
    <row r="32" spans="1:27" x14ac:dyDescent="0.25">
      <c r="A32">
        <f t="shared" si="14"/>
        <v>42.5</v>
      </c>
      <c r="B32" s="2">
        <f t="shared" si="0"/>
        <v>1.7708333333333333</v>
      </c>
      <c r="C32" s="2">
        <f t="shared" si="15"/>
        <v>400</v>
      </c>
      <c r="D32" s="2">
        <f t="shared" si="1"/>
        <v>400</v>
      </c>
      <c r="E32" s="2"/>
      <c r="F32" s="1">
        <f t="shared" si="2"/>
        <v>0.33333333333333331</v>
      </c>
      <c r="G32" s="1">
        <f>+N32/B$10</f>
        <v>0.33333333333333331</v>
      </c>
      <c r="H32" s="5">
        <f t="shared" si="3"/>
        <v>0.2309401076758503</v>
      </c>
      <c r="I32" s="5">
        <f t="shared" si="4"/>
        <v>0.2309401076758503</v>
      </c>
      <c r="J32" s="5"/>
      <c r="K32" s="2">
        <f t="shared" si="5"/>
        <v>34.641016151377549</v>
      </c>
      <c r="L32" s="2">
        <f t="shared" si="6"/>
        <v>311769.14536239789</v>
      </c>
      <c r="M32" s="2"/>
      <c r="N32" s="2">
        <f t="shared" si="16"/>
        <v>400</v>
      </c>
      <c r="O32" s="2">
        <f t="shared" si="7"/>
        <v>1000</v>
      </c>
      <c r="P32" s="5">
        <f t="shared" si="8"/>
        <v>3600000</v>
      </c>
      <c r="Q32" s="5"/>
      <c r="R32" s="4">
        <f t="shared" si="9"/>
        <v>86.602540378443877</v>
      </c>
      <c r="S32" s="4">
        <f t="shared" si="10"/>
        <v>779422.86340599472</v>
      </c>
      <c r="T32" s="5"/>
      <c r="U32" s="1">
        <f t="shared" si="11"/>
        <v>37412.297443487747</v>
      </c>
      <c r="V32" s="1"/>
      <c r="W32" s="1">
        <f t="shared" si="12"/>
        <v>17926.725858337879</v>
      </c>
      <c r="X32" s="1">
        <f t="shared" si="13"/>
        <v>55339.023301825626</v>
      </c>
      <c r="Y32" s="2"/>
      <c r="Z32" s="2"/>
      <c r="AA32" s="2"/>
    </row>
    <row r="33" spans="1:30" x14ac:dyDescent="0.25">
      <c r="A33">
        <f t="shared" si="14"/>
        <v>45</v>
      </c>
      <c r="B33" s="2">
        <f t="shared" si="0"/>
        <v>1.875</v>
      </c>
      <c r="C33" s="2">
        <f t="shared" si="15"/>
        <v>400</v>
      </c>
      <c r="D33" s="2">
        <f t="shared" si="1"/>
        <v>400</v>
      </c>
      <c r="E33" s="2"/>
      <c r="F33" s="1">
        <f t="shared" si="2"/>
        <v>0.33333333333333331</v>
      </c>
      <c r="G33" s="1">
        <f>+N33/B$10</f>
        <v>0.33333333333333331</v>
      </c>
      <c r="H33" s="5">
        <f t="shared" si="3"/>
        <v>0.2309401076758503</v>
      </c>
      <c r="I33" s="5">
        <f t="shared" si="4"/>
        <v>0.2309401076758503</v>
      </c>
      <c r="J33" s="5"/>
      <c r="K33" s="2">
        <f t="shared" si="5"/>
        <v>34.641016151377549</v>
      </c>
      <c r="L33" s="2">
        <f t="shared" si="6"/>
        <v>311769.14536239789</v>
      </c>
      <c r="M33" s="2"/>
      <c r="N33" s="2">
        <f t="shared" si="16"/>
        <v>400</v>
      </c>
      <c r="O33" s="2">
        <f t="shared" si="7"/>
        <v>1000</v>
      </c>
      <c r="P33" s="5">
        <f t="shared" si="8"/>
        <v>3600000</v>
      </c>
      <c r="Q33" s="5"/>
      <c r="R33" s="4">
        <f t="shared" si="9"/>
        <v>86.602540378443877</v>
      </c>
      <c r="S33" s="4">
        <f t="shared" si="10"/>
        <v>779422.86340599472</v>
      </c>
      <c r="T33" s="5"/>
      <c r="U33" s="1">
        <f t="shared" si="11"/>
        <v>37412.297443487747</v>
      </c>
      <c r="V33" s="1"/>
      <c r="W33" s="1">
        <f t="shared" si="12"/>
        <v>17926.725858337879</v>
      </c>
      <c r="X33" s="1">
        <f t="shared" si="13"/>
        <v>55339.023301825626</v>
      </c>
      <c r="Y33" s="2"/>
      <c r="Z33" s="2"/>
      <c r="AA33" s="2"/>
    </row>
    <row r="34" spans="1:30" x14ac:dyDescent="0.25">
      <c r="A34">
        <f t="shared" si="14"/>
        <v>47.5</v>
      </c>
      <c r="B34" s="2">
        <f t="shared" si="0"/>
        <v>1.9791666666666667</v>
      </c>
      <c r="C34" s="2">
        <f t="shared" si="15"/>
        <v>400</v>
      </c>
      <c r="D34" s="2">
        <f t="shared" si="1"/>
        <v>400</v>
      </c>
      <c r="E34" s="2"/>
      <c r="F34" s="1">
        <f t="shared" si="2"/>
        <v>0.33333333333333331</v>
      </c>
      <c r="G34" s="1">
        <f>+N34/B$10</f>
        <v>0.33333333333333331</v>
      </c>
      <c r="H34" s="5">
        <f t="shared" si="3"/>
        <v>0.2309401076758503</v>
      </c>
      <c r="I34" s="5">
        <f t="shared" si="4"/>
        <v>0.2309401076758503</v>
      </c>
      <c r="J34" s="5"/>
      <c r="K34" s="2">
        <f t="shared" si="5"/>
        <v>34.641016151377549</v>
      </c>
      <c r="L34" s="2">
        <f t="shared" si="6"/>
        <v>311769.14536239789</v>
      </c>
      <c r="M34" s="2"/>
      <c r="N34" s="2">
        <f t="shared" si="16"/>
        <v>400</v>
      </c>
      <c r="O34" s="2">
        <f t="shared" si="7"/>
        <v>1000</v>
      </c>
      <c r="P34" s="5">
        <f t="shared" si="8"/>
        <v>3600000</v>
      </c>
      <c r="Q34" s="5"/>
      <c r="R34" s="4">
        <f t="shared" si="9"/>
        <v>86.602540378443877</v>
      </c>
      <c r="S34" s="4">
        <f t="shared" si="10"/>
        <v>779422.86340599472</v>
      </c>
      <c r="T34" s="5"/>
      <c r="U34" s="1">
        <f t="shared" si="11"/>
        <v>37412.297443487747</v>
      </c>
      <c r="V34" s="1"/>
      <c r="W34" s="1">
        <f t="shared" si="12"/>
        <v>17926.725858337879</v>
      </c>
      <c r="X34" s="1">
        <f t="shared" si="13"/>
        <v>55339.023301825626</v>
      </c>
      <c r="Y34" s="2"/>
      <c r="Z34" s="2"/>
      <c r="AA34" s="2"/>
    </row>
    <row r="35" spans="1:30" x14ac:dyDescent="0.25">
      <c r="A35">
        <f t="shared" si="14"/>
        <v>50</v>
      </c>
      <c r="B35" s="2">
        <f t="shared" si="0"/>
        <v>2.0833333333333335</v>
      </c>
      <c r="C35" s="2">
        <f t="shared" si="15"/>
        <v>400</v>
      </c>
      <c r="D35" s="2">
        <f t="shared" si="1"/>
        <v>400</v>
      </c>
      <c r="E35" s="2"/>
      <c r="F35" s="1">
        <f t="shared" si="2"/>
        <v>0.33333333333333331</v>
      </c>
      <c r="G35" s="1">
        <f>+N35/B$10</f>
        <v>0.33333333333333331</v>
      </c>
      <c r="H35" s="5">
        <f t="shared" si="3"/>
        <v>0.2309401076758503</v>
      </c>
      <c r="I35" s="5">
        <f t="shared" si="4"/>
        <v>0.2309401076758503</v>
      </c>
      <c r="J35" s="5"/>
      <c r="K35" s="2">
        <f t="shared" si="5"/>
        <v>34.641016151377549</v>
      </c>
      <c r="L35" s="2">
        <f t="shared" si="6"/>
        <v>311769.14536239789</v>
      </c>
      <c r="M35" s="2"/>
      <c r="N35" s="2">
        <f t="shared" si="16"/>
        <v>400</v>
      </c>
      <c r="O35" s="2">
        <f t="shared" si="7"/>
        <v>1000</v>
      </c>
      <c r="P35" s="5">
        <f t="shared" si="8"/>
        <v>3600000</v>
      </c>
      <c r="Q35" s="5"/>
      <c r="R35" s="4">
        <f t="shared" si="9"/>
        <v>86.602540378443877</v>
      </c>
      <c r="S35" s="4">
        <f t="shared" si="10"/>
        <v>779422.86340599472</v>
      </c>
      <c r="T35" s="5"/>
      <c r="U35" s="1">
        <f t="shared" si="11"/>
        <v>37412.297443487747</v>
      </c>
      <c r="V35" s="1"/>
      <c r="W35" s="1">
        <f t="shared" si="12"/>
        <v>17926.725858337879</v>
      </c>
      <c r="X35" s="1">
        <f t="shared" si="13"/>
        <v>55339.023301825626</v>
      </c>
      <c r="Y35" s="2"/>
      <c r="Z35" s="2"/>
      <c r="AA35" s="2"/>
    </row>
    <row r="36" spans="1:30" x14ac:dyDescent="0.25">
      <c r="A36">
        <f t="shared" si="14"/>
        <v>52.5</v>
      </c>
      <c r="B36" s="2">
        <f t="shared" si="0"/>
        <v>2.1875</v>
      </c>
      <c r="C36" s="2">
        <f t="shared" si="15"/>
        <v>400</v>
      </c>
      <c r="D36" s="2">
        <f t="shared" si="1"/>
        <v>400</v>
      </c>
      <c r="E36" s="2"/>
      <c r="F36" s="1">
        <f t="shared" si="2"/>
        <v>0.33333333333333331</v>
      </c>
      <c r="G36" s="1">
        <f>+N36/B$10</f>
        <v>0.33333333333333331</v>
      </c>
      <c r="H36" s="5">
        <f t="shared" si="3"/>
        <v>0.2309401076758503</v>
      </c>
      <c r="I36" s="5">
        <f t="shared" si="4"/>
        <v>0.2309401076758503</v>
      </c>
      <c r="J36" s="5"/>
      <c r="K36" s="2">
        <f t="shared" si="5"/>
        <v>34.641016151377549</v>
      </c>
      <c r="L36" s="2">
        <f t="shared" si="6"/>
        <v>311769.14536239789</v>
      </c>
      <c r="M36" s="2"/>
      <c r="N36" s="2">
        <f t="shared" si="16"/>
        <v>400</v>
      </c>
      <c r="O36" s="2">
        <f t="shared" si="7"/>
        <v>1000</v>
      </c>
      <c r="P36" s="5">
        <f t="shared" si="8"/>
        <v>3600000</v>
      </c>
      <c r="Q36" s="5"/>
      <c r="R36" s="4">
        <f t="shared" si="9"/>
        <v>86.602540378443877</v>
      </c>
      <c r="S36" s="4">
        <f t="shared" si="10"/>
        <v>779422.86340599472</v>
      </c>
      <c r="T36" s="5"/>
      <c r="U36" s="1">
        <f t="shared" si="11"/>
        <v>37412.297443487747</v>
      </c>
      <c r="V36" s="1"/>
      <c r="W36" s="1">
        <f t="shared" si="12"/>
        <v>17926.725858337879</v>
      </c>
      <c r="X36" s="1">
        <f t="shared" si="13"/>
        <v>55339.023301825626</v>
      </c>
      <c r="Y36" s="2"/>
      <c r="Z36" s="2"/>
      <c r="AA36" s="2"/>
    </row>
    <row r="37" spans="1:30" x14ac:dyDescent="0.25">
      <c r="A37">
        <f t="shared" si="14"/>
        <v>55</v>
      </c>
      <c r="B37" s="2">
        <f t="shared" si="0"/>
        <v>2.2916666666666665</v>
      </c>
      <c r="C37" s="2">
        <f t="shared" si="15"/>
        <v>400</v>
      </c>
      <c r="D37" s="2">
        <f t="shared" si="1"/>
        <v>400</v>
      </c>
      <c r="E37" s="2"/>
      <c r="F37" s="1">
        <f t="shared" si="2"/>
        <v>0.33333333333333331</v>
      </c>
      <c r="G37" s="1">
        <f>+N37/B$10</f>
        <v>0.33333333333333331</v>
      </c>
      <c r="H37" s="5">
        <f t="shared" si="3"/>
        <v>0.2309401076758503</v>
      </c>
      <c r="I37" s="5">
        <f t="shared" si="4"/>
        <v>0.2309401076758503</v>
      </c>
      <c r="J37" s="5"/>
      <c r="K37" s="2">
        <f t="shared" si="5"/>
        <v>34.641016151377549</v>
      </c>
      <c r="L37" s="2">
        <f t="shared" si="6"/>
        <v>311769.14536239789</v>
      </c>
      <c r="M37" s="2"/>
      <c r="N37" s="2">
        <f t="shared" si="16"/>
        <v>400</v>
      </c>
      <c r="O37" s="2">
        <f t="shared" si="7"/>
        <v>1000</v>
      </c>
      <c r="P37" s="5">
        <f t="shared" si="8"/>
        <v>3600000</v>
      </c>
      <c r="Q37" s="5"/>
      <c r="R37" s="4">
        <f t="shared" si="9"/>
        <v>86.602540378443877</v>
      </c>
      <c r="S37" s="4">
        <f t="shared" si="10"/>
        <v>779422.86340599472</v>
      </c>
      <c r="T37" s="5"/>
      <c r="U37" s="1">
        <f t="shared" si="11"/>
        <v>37412.297443487747</v>
      </c>
      <c r="V37" s="1"/>
      <c r="W37" s="1">
        <f t="shared" si="12"/>
        <v>17926.725858337879</v>
      </c>
      <c r="X37" s="1">
        <f t="shared" si="13"/>
        <v>55339.023301825626</v>
      </c>
      <c r="Y37" s="2"/>
      <c r="Z37" s="2"/>
      <c r="AA37" s="2"/>
    </row>
    <row r="38" spans="1:30" x14ac:dyDescent="0.25">
      <c r="A38">
        <f t="shared" si="14"/>
        <v>57.5</v>
      </c>
      <c r="B38" s="2">
        <f t="shared" si="0"/>
        <v>2.3958333333333335</v>
      </c>
      <c r="C38" s="2">
        <f t="shared" si="15"/>
        <v>400</v>
      </c>
      <c r="D38" s="2">
        <f t="shared" si="1"/>
        <v>400</v>
      </c>
      <c r="E38" s="2"/>
      <c r="F38" s="1">
        <f t="shared" si="2"/>
        <v>0.33333333333333331</v>
      </c>
      <c r="G38" s="1">
        <f>+N38/B$10</f>
        <v>0.33333333333333331</v>
      </c>
      <c r="H38" s="5">
        <f t="shared" si="3"/>
        <v>0.2309401076758503</v>
      </c>
      <c r="I38" s="5">
        <f t="shared" si="4"/>
        <v>0.2309401076758503</v>
      </c>
      <c r="J38" s="5"/>
      <c r="K38" s="2">
        <f t="shared" si="5"/>
        <v>34.641016151377549</v>
      </c>
      <c r="L38" s="2">
        <f t="shared" si="6"/>
        <v>311769.14536239789</v>
      </c>
      <c r="M38" s="2"/>
      <c r="N38" s="2">
        <f t="shared" si="16"/>
        <v>400</v>
      </c>
      <c r="O38" s="2">
        <f t="shared" si="7"/>
        <v>1000</v>
      </c>
      <c r="P38" s="5">
        <f t="shared" si="8"/>
        <v>3600000</v>
      </c>
      <c r="Q38" s="5"/>
      <c r="R38" s="4">
        <f t="shared" si="9"/>
        <v>86.602540378443877</v>
      </c>
      <c r="S38" s="4">
        <f t="shared" si="10"/>
        <v>779422.86340599472</v>
      </c>
      <c r="T38" s="5"/>
      <c r="U38" s="1">
        <f t="shared" si="11"/>
        <v>37412.297443487747</v>
      </c>
      <c r="V38" s="1"/>
      <c r="W38" s="1">
        <f t="shared" si="12"/>
        <v>17926.725858337879</v>
      </c>
      <c r="X38" s="1">
        <f t="shared" si="13"/>
        <v>55339.023301825626</v>
      </c>
      <c r="Y38" s="2"/>
      <c r="Z38" s="2"/>
      <c r="AA38" s="2"/>
    </row>
    <row r="39" spans="1:30" x14ac:dyDescent="0.25">
      <c r="A39">
        <f t="shared" si="14"/>
        <v>60</v>
      </c>
      <c r="B39" s="2">
        <f t="shared" si="0"/>
        <v>2.5</v>
      </c>
      <c r="C39" s="2">
        <f t="shared" si="15"/>
        <v>400</v>
      </c>
      <c r="D39" s="2">
        <f t="shared" si="1"/>
        <v>400</v>
      </c>
      <c r="E39" s="2"/>
      <c r="F39" s="1">
        <f t="shared" si="2"/>
        <v>0.33333333333333331</v>
      </c>
      <c r="G39" s="1">
        <f>+N39/B$10</f>
        <v>0.33333333333333331</v>
      </c>
      <c r="H39" s="5">
        <f t="shared" si="3"/>
        <v>0.2309401076758503</v>
      </c>
      <c r="I39" s="5">
        <f t="shared" si="4"/>
        <v>0.2309401076758503</v>
      </c>
      <c r="J39" s="5"/>
      <c r="K39" s="2">
        <f t="shared" si="5"/>
        <v>34.641016151377549</v>
      </c>
      <c r="L39" s="2">
        <f t="shared" si="6"/>
        <v>311769.14536239789</v>
      </c>
      <c r="M39" s="2"/>
      <c r="N39" s="2">
        <f t="shared" si="16"/>
        <v>400</v>
      </c>
      <c r="O39" s="2">
        <f t="shared" si="7"/>
        <v>1000</v>
      </c>
      <c r="P39" s="5">
        <f t="shared" si="8"/>
        <v>3600000</v>
      </c>
      <c r="Q39" s="5"/>
      <c r="R39" s="4">
        <f t="shared" si="9"/>
        <v>86.602540378443877</v>
      </c>
      <c r="S39" s="4">
        <f t="shared" si="10"/>
        <v>779422.86340599472</v>
      </c>
      <c r="T39" s="5"/>
      <c r="U39" s="1">
        <f t="shared" si="11"/>
        <v>37412.297443487747</v>
      </c>
      <c r="V39" s="1"/>
      <c r="W39" s="1">
        <f t="shared" si="12"/>
        <v>17926.725858337879</v>
      </c>
      <c r="X39" s="1">
        <f t="shared" si="13"/>
        <v>55339.023301825626</v>
      </c>
      <c r="Y39" s="2"/>
      <c r="Z39" s="2"/>
      <c r="AA39" s="2"/>
    </row>
    <row r="40" spans="1:30" x14ac:dyDescent="0.25">
      <c r="A40">
        <f t="shared" si="14"/>
        <v>62.5</v>
      </c>
      <c r="B40" s="2">
        <f t="shared" si="0"/>
        <v>2.6041666666666665</v>
      </c>
      <c r="C40" s="2">
        <f t="shared" si="15"/>
        <v>400</v>
      </c>
      <c r="D40" s="2">
        <f t="shared" si="1"/>
        <v>400</v>
      </c>
      <c r="E40" s="2"/>
      <c r="F40" s="1">
        <f t="shared" si="2"/>
        <v>0.33333333333333331</v>
      </c>
      <c r="G40" s="1">
        <f>+N40/B$10</f>
        <v>0.33333333333333331</v>
      </c>
      <c r="H40" s="5">
        <f t="shared" si="3"/>
        <v>0.2309401076758503</v>
      </c>
      <c r="I40" s="5">
        <f t="shared" si="4"/>
        <v>0.2309401076758503</v>
      </c>
      <c r="J40" s="5"/>
      <c r="K40" s="2">
        <f t="shared" si="5"/>
        <v>34.641016151377549</v>
      </c>
      <c r="L40" s="2">
        <f t="shared" si="6"/>
        <v>311769.14536239789</v>
      </c>
      <c r="M40" s="2"/>
      <c r="N40" s="2">
        <f t="shared" si="16"/>
        <v>400</v>
      </c>
      <c r="O40" s="2">
        <f t="shared" si="7"/>
        <v>1000</v>
      </c>
      <c r="P40" s="5">
        <f t="shared" si="8"/>
        <v>3600000</v>
      </c>
      <c r="Q40" s="5"/>
      <c r="R40" s="4">
        <f t="shared" si="9"/>
        <v>86.602540378443877</v>
      </c>
      <c r="S40" s="4">
        <f t="shared" si="10"/>
        <v>779422.86340599472</v>
      </c>
      <c r="T40" s="5"/>
      <c r="U40" s="1">
        <f t="shared" si="11"/>
        <v>37412.297443487747</v>
      </c>
      <c r="V40" s="1"/>
      <c r="W40" s="1">
        <f t="shared" si="12"/>
        <v>17926.725858337879</v>
      </c>
      <c r="X40" s="1">
        <f t="shared" si="13"/>
        <v>55339.023301825626</v>
      </c>
      <c r="Y40" s="2"/>
      <c r="Z40" s="2"/>
      <c r="AA40" s="2"/>
    </row>
    <row r="41" spans="1:30" x14ac:dyDescent="0.25">
      <c r="A41">
        <f t="shared" si="14"/>
        <v>65</v>
      </c>
      <c r="B41" s="2">
        <f t="shared" si="0"/>
        <v>2.7083333333333335</v>
      </c>
      <c r="C41" s="2">
        <f t="shared" si="15"/>
        <v>400</v>
      </c>
      <c r="D41" s="2">
        <f t="shared" si="1"/>
        <v>400</v>
      </c>
      <c r="E41" s="2"/>
      <c r="F41" s="1">
        <f t="shared" si="2"/>
        <v>0.33333333333333331</v>
      </c>
      <c r="G41" s="1">
        <f>+N41/B$10</f>
        <v>0.33333333333333331</v>
      </c>
      <c r="H41" s="5">
        <f t="shared" si="3"/>
        <v>0.2309401076758503</v>
      </c>
      <c r="I41" s="5">
        <f t="shared" si="4"/>
        <v>0.2309401076758503</v>
      </c>
      <c r="J41" s="5"/>
      <c r="K41" s="2">
        <f t="shared" si="5"/>
        <v>34.641016151377549</v>
      </c>
      <c r="L41" s="2">
        <f t="shared" si="6"/>
        <v>311769.14536239789</v>
      </c>
      <c r="M41" s="2"/>
      <c r="N41" s="2">
        <f t="shared" si="16"/>
        <v>400</v>
      </c>
      <c r="O41" s="2">
        <f t="shared" si="7"/>
        <v>1000</v>
      </c>
      <c r="P41" s="5">
        <f t="shared" si="8"/>
        <v>3600000</v>
      </c>
      <c r="Q41" s="5"/>
      <c r="R41" s="4">
        <f t="shared" si="9"/>
        <v>86.602540378443877</v>
      </c>
      <c r="S41" s="4">
        <f t="shared" si="10"/>
        <v>779422.86340599472</v>
      </c>
      <c r="T41" s="5"/>
      <c r="U41" s="1">
        <f t="shared" si="11"/>
        <v>37412.297443487747</v>
      </c>
      <c r="V41" s="1"/>
      <c r="W41" s="1">
        <f t="shared" si="12"/>
        <v>17926.725858337879</v>
      </c>
      <c r="X41" s="1">
        <f t="shared" si="13"/>
        <v>55339.023301825626</v>
      </c>
      <c r="Y41" s="2"/>
      <c r="Z41" s="2"/>
      <c r="AA41" s="2"/>
    </row>
    <row r="42" spans="1:30" x14ac:dyDescent="0.25">
      <c r="A42">
        <f t="shared" si="14"/>
        <v>67.5</v>
      </c>
      <c r="B42" s="2">
        <f t="shared" si="0"/>
        <v>2.8125</v>
      </c>
      <c r="C42" s="2">
        <f t="shared" si="15"/>
        <v>400</v>
      </c>
      <c r="D42" s="2">
        <f t="shared" si="1"/>
        <v>400</v>
      </c>
      <c r="E42" s="2"/>
      <c r="F42" s="1">
        <f t="shared" si="2"/>
        <v>0.33333333333333331</v>
      </c>
      <c r="G42" s="1">
        <f>+N42/B$10</f>
        <v>0.33333333333333331</v>
      </c>
      <c r="H42" s="5">
        <f t="shared" si="3"/>
        <v>0.2309401076758503</v>
      </c>
      <c r="I42" s="5">
        <f t="shared" si="4"/>
        <v>0.2309401076758503</v>
      </c>
      <c r="J42" s="5"/>
      <c r="K42" s="2">
        <f t="shared" si="5"/>
        <v>34.641016151377549</v>
      </c>
      <c r="L42" s="2">
        <f t="shared" si="6"/>
        <v>311769.14536239789</v>
      </c>
      <c r="M42" s="2"/>
      <c r="N42" s="2">
        <f t="shared" si="16"/>
        <v>400</v>
      </c>
      <c r="O42" s="2">
        <f t="shared" si="7"/>
        <v>1000</v>
      </c>
      <c r="P42" s="5">
        <f t="shared" si="8"/>
        <v>3600000</v>
      </c>
      <c r="Q42" s="5"/>
      <c r="R42" s="4">
        <f t="shared" si="9"/>
        <v>86.602540378443877</v>
      </c>
      <c r="S42" s="4">
        <f t="shared" si="10"/>
        <v>779422.86340599472</v>
      </c>
      <c r="T42" s="5"/>
      <c r="U42" s="1">
        <f t="shared" si="11"/>
        <v>37412.297443487747</v>
      </c>
      <c r="V42" s="1"/>
      <c r="W42" s="1">
        <f t="shared" si="12"/>
        <v>17926.725858337879</v>
      </c>
      <c r="X42" s="1">
        <f t="shared" si="13"/>
        <v>55339.023301825626</v>
      </c>
      <c r="Y42" s="2"/>
      <c r="Z42" s="2"/>
      <c r="AA42" s="2"/>
    </row>
    <row r="43" spans="1:30" x14ac:dyDescent="0.25">
      <c r="A43">
        <f t="shared" si="14"/>
        <v>70</v>
      </c>
      <c r="B43" s="2">
        <f t="shared" si="0"/>
        <v>2.9166666666666665</v>
      </c>
      <c r="C43" s="2">
        <f t="shared" si="15"/>
        <v>400</v>
      </c>
      <c r="D43" s="2">
        <f t="shared" si="1"/>
        <v>400</v>
      </c>
      <c r="E43" s="2"/>
      <c r="F43" s="1">
        <f t="shared" si="2"/>
        <v>0.33333333333333331</v>
      </c>
      <c r="G43" s="1">
        <f>+N43/B$10</f>
        <v>0.33333333333333331</v>
      </c>
      <c r="H43" s="5">
        <f t="shared" si="3"/>
        <v>0.2309401076758503</v>
      </c>
      <c r="I43" s="5">
        <f t="shared" si="4"/>
        <v>0.2309401076758503</v>
      </c>
      <c r="J43" s="5"/>
      <c r="K43" s="2">
        <f t="shared" si="5"/>
        <v>34.641016151377549</v>
      </c>
      <c r="L43" s="2">
        <f t="shared" si="6"/>
        <v>311769.14536239789</v>
      </c>
      <c r="M43" s="2"/>
      <c r="N43" s="2">
        <f t="shared" si="16"/>
        <v>400</v>
      </c>
      <c r="O43" s="2">
        <f t="shared" si="7"/>
        <v>1000</v>
      </c>
      <c r="P43" s="5">
        <f t="shared" si="8"/>
        <v>3600000</v>
      </c>
      <c r="Q43" s="5"/>
      <c r="R43" s="4">
        <f t="shared" si="9"/>
        <v>86.602540378443877</v>
      </c>
      <c r="S43" s="4">
        <f t="shared" si="10"/>
        <v>779422.86340599472</v>
      </c>
      <c r="T43" s="5"/>
      <c r="U43" s="1">
        <f t="shared" si="11"/>
        <v>37412.297443487747</v>
      </c>
      <c r="V43" s="1"/>
      <c r="W43" s="1">
        <f t="shared" si="12"/>
        <v>17926.725858337879</v>
      </c>
      <c r="X43" s="1">
        <f t="shared" si="13"/>
        <v>55339.023301825626</v>
      </c>
      <c r="Y43" s="2"/>
      <c r="Z43" s="2"/>
      <c r="AA43" s="2"/>
    </row>
    <row r="44" spans="1:30" x14ac:dyDescent="0.25">
      <c r="A44">
        <f t="shared" si="14"/>
        <v>72.5</v>
      </c>
      <c r="B44" s="2">
        <f t="shared" si="0"/>
        <v>3.0208333333333335</v>
      </c>
      <c r="C44" s="2">
        <f t="shared" si="15"/>
        <v>400</v>
      </c>
      <c r="D44" s="2">
        <f t="shared" si="1"/>
        <v>400</v>
      </c>
      <c r="E44" s="2"/>
      <c r="F44" s="1">
        <f t="shared" si="2"/>
        <v>0.33333333333333331</v>
      </c>
      <c r="G44" s="1">
        <f>+N44/B$10</f>
        <v>0.33333333333333331</v>
      </c>
      <c r="H44" s="5">
        <f t="shared" si="3"/>
        <v>0.2309401076758503</v>
      </c>
      <c r="I44" s="5">
        <f t="shared" si="4"/>
        <v>0.2309401076758503</v>
      </c>
      <c r="J44" s="5"/>
      <c r="K44" s="2">
        <f t="shared" si="5"/>
        <v>34.641016151377549</v>
      </c>
      <c r="L44" s="2">
        <f t="shared" si="6"/>
        <v>311769.14536239789</v>
      </c>
      <c r="M44" s="2"/>
      <c r="N44" s="2">
        <f t="shared" si="16"/>
        <v>400</v>
      </c>
      <c r="O44" s="2">
        <f t="shared" si="7"/>
        <v>1000</v>
      </c>
      <c r="P44" s="5">
        <f t="shared" si="8"/>
        <v>3600000</v>
      </c>
      <c r="Q44" s="5"/>
      <c r="R44" s="4">
        <f t="shared" si="9"/>
        <v>86.602540378443877</v>
      </c>
      <c r="S44" s="4">
        <f t="shared" si="10"/>
        <v>779422.86340599472</v>
      </c>
      <c r="T44" s="5"/>
      <c r="U44" s="1">
        <f t="shared" si="11"/>
        <v>37412.297443487747</v>
      </c>
      <c r="V44" s="1"/>
      <c r="W44" s="1">
        <f t="shared" si="12"/>
        <v>17926.725858337879</v>
      </c>
      <c r="X44" s="1">
        <f t="shared" si="13"/>
        <v>55339.023301825626</v>
      </c>
      <c r="Y44" s="2"/>
      <c r="Z44" s="2"/>
      <c r="AA44" s="2"/>
    </row>
    <row r="45" spans="1:30" x14ac:dyDescent="0.25">
      <c r="A45">
        <f t="shared" si="14"/>
        <v>75</v>
      </c>
      <c r="B45" s="2">
        <f t="shared" si="0"/>
        <v>3.125</v>
      </c>
      <c r="C45" s="2">
        <f t="shared" si="15"/>
        <v>400</v>
      </c>
      <c r="D45" s="2">
        <f t="shared" si="1"/>
        <v>400</v>
      </c>
      <c r="E45" s="2"/>
      <c r="F45" s="1">
        <f t="shared" si="2"/>
        <v>0.33333333333333331</v>
      </c>
      <c r="G45" s="1">
        <f>+N45/B$10</f>
        <v>0.33333333333333331</v>
      </c>
      <c r="H45" s="5">
        <f t="shared" si="3"/>
        <v>0.2309401076758503</v>
      </c>
      <c r="I45" s="5">
        <f t="shared" si="4"/>
        <v>0.2309401076758503</v>
      </c>
      <c r="J45" s="5"/>
      <c r="K45" s="2">
        <f t="shared" si="5"/>
        <v>34.641016151377549</v>
      </c>
      <c r="L45" s="2">
        <f t="shared" si="6"/>
        <v>311769.14536239789</v>
      </c>
      <c r="M45" s="2"/>
      <c r="N45" s="2">
        <f t="shared" si="16"/>
        <v>400</v>
      </c>
      <c r="O45" s="2">
        <f t="shared" si="7"/>
        <v>1000</v>
      </c>
      <c r="P45" s="5">
        <f t="shared" si="8"/>
        <v>3600000</v>
      </c>
      <c r="Q45" s="5"/>
      <c r="R45" s="4">
        <f t="shared" si="9"/>
        <v>86.602540378443877</v>
      </c>
      <c r="S45" s="4">
        <f t="shared" si="10"/>
        <v>779422.86340599472</v>
      </c>
      <c r="T45" s="5"/>
      <c r="U45" s="1">
        <f t="shared" si="11"/>
        <v>37412.297443487747</v>
      </c>
      <c r="V45" s="1"/>
      <c r="W45" s="1">
        <f t="shared" si="12"/>
        <v>17926.725858337879</v>
      </c>
      <c r="X45" s="1">
        <f t="shared" si="13"/>
        <v>55339.023301825626</v>
      </c>
      <c r="Y45" s="2"/>
      <c r="Z45" s="2"/>
      <c r="AA45" s="2"/>
    </row>
    <row r="46" spans="1:30" x14ac:dyDescent="0.25">
      <c r="A46">
        <f t="shared" si="14"/>
        <v>77.5</v>
      </c>
      <c r="B46" s="2">
        <f t="shared" si="0"/>
        <v>3.2291666666666665</v>
      </c>
      <c r="C46" s="2">
        <f>+AC46</f>
        <v>700</v>
      </c>
      <c r="D46" s="2">
        <f t="shared" si="1"/>
        <v>700</v>
      </c>
      <c r="E46" s="2"/>
      <c r="F46" s="1">
        <f t="shared" si="2"/>
        <v>0.58333333333333337</v>
      </c>
      <c r="G46" s="1">
        <f>+N46/B$10</f>
        <v>0.58332198335089269</v>
      </c>
      <c r="H46" s="5">
        <f t="shared" si="3"/>
        <v>0.30550504633038938</v>
      </c>
      <c r="I46" s="5">
        <f t="shared" si="4"/>
        <v>0.30549910208425557</v>
      </c>
      <c r="J46" s="5"/>
      <c r="K46" s="2">
        <f t="shared" si="5"/>
        <v>45.825756949558397</v>
      </c>
      <c r="L46" s="2">
        <f t="shared" si="6"/>
        <v>412431.81254602561</v>
      </c>
      <c r="M46" s="2"/>
      <c r="N46" s="2">
        <f t="shared" si="16"/>
        <v>699.98638002107123</v>
      </c>
      <c r="O46" s="2">
        <f t="shared" si="7"/>
        <v>1749.9659500526782</v>
      </c>
      <c r="P46" s="5">
        <f t="shared" si="8"/>
        <v>6299877.4201896414</v>
      </c>
      <c r="Q46" s="5"/>
      <c r="R46" s="4">
        <f t="shared" si="9"/>
        <v>114.564392373896</v>
      </c>
      <c r="S46" s="4">
        <f t="shared" si="10"/>
        <v>1031079.531365064</v>
      </c>
      <c r="T46" s="5"/>
      <c r="U46" s="1">
        <f t="shared" si="11"/>
        <v>49491.817505523075</v>
      </c>
      <c r="V46" s="1"/>
      <c r="W46" s="1">
        <f t="shared" si="12"/>
        <v>23714.829221396471</v>
      </c>
      <c r="X46" s="1">
        <f t="shared" si="13"/>
        <v>73206.646726919542</v>
      </c>
      <c r="Y46" s="2"/>
      <c r="Z46" s="2"/>
      <c r="AA46" s="2"/>
      <c r="AB46" t="s">
        <v>4</v>
      </c>
      <c r="AC46">
        <v>700</v>
      </c>
      <c r="AD46" t="s">
        <v>5</v>
      </c>
    </row>
    <row r="47" spans="1:30" x14ac:dyDescent="0.25">
      <c r="A47">
        <f t="shared" si="14"/>
        <v>80</v>
      </c>
      <c r="B47" s="2">
        <f t="shared" si="0"/>
        <v>3.3333333333333335</v>
      </c>
      <c r="C47" s="2">
        <f t="shared" si="15"/>
        <v>700</v>
      </c>
      <c r="D47" s="2">
        <f t="shared" si="1"/>
        <v>700</v>
      </c>
      <c r="E47" s="2"/>
      <c r="F47" s="1">
        <f t="shared" si="2"/>
        <v>0.58333333333333337</v>
      </c>
      <c r="G47" s="1">
        <f>+N47/B$10</f>
        <v>0.58333333281804489</v>
      </c>
      <c r="H47" s="5">
        <f t="shared" si="3"/>
        <v>0.30550504633038938</v>
      </c>
      <c r="I47" s="5">
        <f t="shared" si="4"/>
        <v>0.30550504606052098</v>
      </c>
      <c r="J47" s="5"/>
      <c r="K47" s="2">
        <f t="shared" si="5"/>
        <v>45.825756949558397</v>
      </c>
      <c r="L47" s="2">
        <f t="shared" si="6"/>
        <v>412431.81254602561</v>
      </c>
      <c r="M47" s="2"/>
      <c r="N47" s="2">
        <f t="shared" si="16"/>
        <v>699.99999938165388</v>
      </c>
      <c r="O47" s="2">
        <f t="shared" si="7"/>
        <v>1749.9999984541346</v>
      </c>
      <c r="P47" s="5">
        <f t="shared" si="8"/>
        <v>6299999.9944348838</v>
      </c>
      <c r="Q47" s="5"/>
      <c r="R47" s="4">
        <f t="shared" si="9"/>
        <v>114.564392373896</v>
      </c>
      <c r="S47" s="4">
        <f t="shared" si="10"/>
        <v>1031079.531365064</v>
      </c>
      <c r="T47" s="5"/>
      <c r="U47" s="1">
        <f t="shared" si="11"/>
        <v>49491.817505523075</v>
      </c>
      <c r="V47" s="1"/>
      <c r="W47" s="1">
        <f t="shared" si="12"/>
        <v>23714.829221396471</v>
      </c>
      <c r="X47" s="1">
        <f t="shared" si="13"/>
        <v>73206.646726919542</v>
      </c>
      <c r="Y47" s="2"/>
      <c r="Z47" s="2"/>
      <c r="AA47" s="2"/>
    </row>
    <row r="48" spans="1:30" x14ac:dyDescent="0.25">
      <c r="A48">
        <f t="shared" si="14"/>
        <v>82.5</v>
      </c>
      <c r="B48" s="2">
        <f t="shared" si="0"/>
        <v>3.4375</v>
      </c>
      <c r="C48" s="2">
        <f t="shared" si="15"/>
        <v>700</v>
      </c>
      <c r="D48" s="2">
        <f t="shared" si="1"/>
        <v>700</v>
      </c>
      <c r="E48" s="2"/>
      <c r="F48" s="1">
        <f t="shared" si="2"/>
        <v>0.58333333333333337</v>
      </c>
      <c r="G48" s="1">
        <f>+N48/B$10</f>
        <v>0.58333333333330994</v>
      </c>
      <c r="H48" s="5">
        <f t="shared" si="3"/>
        <v>0.30550504633038938</v>
      </c>
      <c r="I48" s="5">
        <f t="shared" si="4"/>
        <v>0.30550504633037706</v>
      </c>
      <c r="J48" s="5"/>
      <c r="K48" s="2">
        <f t="shared" si="5"/>
        <v>45.825756949558397</v>
      </c>
      <c r="L48" s="2">
        <f t="shared" si="6"/>
        <v>412431.81254602561</v>
      </c>
      <c r="M48" s="2"/>
      <c r="N48" s="2">
        <f t="shared" si="16"/>
        <v>699.99999999997192</v>
      </c>
      <c r="O48" s="2">
        <f t="shared" si="7"/>
        <v>1749.9999999999297</v>
      </c>
      <c r="P48" s="5">
        <f t="shared" si="8"/>
        <v>6299999.9999997467</v>
      </c>
      <c r="Q48" s="5"/>
      <c r="R48" s="4">
        <f t="shared" si="9"/>
        <v>114.564392373896</v>
      </c>
      <c r="S48" s="4">
        <f t="shared" si="10"/>
        <v>1031079.531365064</v>
      </c>
      <c r="T48" s="5"/>
      <c r="U48" s="1">
        <f t="shared" si="11"/>
        <v>49491.817505523075</v>
      </c>
      <c r="V48" s="1"/>
      <c r="W48" s="1">
        <f t="shared" si="12"/>
        <v>23714.829221396471</v>
      </c>
      <c r="X48" s="1">
        <f t="shared" si="13"/>
        <v>73206.646726919542</v>
      </c>
      <c r="Y48" s="2"/>
      <c r="Z48" s="2"/>
      <c r="AA48" s="2"/>
    </row>
    <row r="49" spans="1:27" x14ac:dyDescent="0.25">
      <c r="A49">
        <f t="shared" si="14"/>
        <v>85</v>
      </c>
      <c r="B49" s="2">
        <f t="shared" si="0"/>
        <v>3.5416666666666665</v>
      </c>
      <c r="C49" s="2">
        <f t="shared" si="15"/>
        <v>700</v>
      </c>
      <c r="D49" s="2">
        <f t="shared" si="1"/>
        <v>700</v>
      </c>
      <c r="E49" s="2"/>
      <c r="F49" s="1">
        <f t="shared" si="2"/>
        <v>0.58333333333333337</v>
      </c>
      <c r="G49" s="1">
        <f>+N49/B$10</f>
        <v>0.58333333333333337</v>
      </c>
      <c r="H49" s="5">
        <f t="shared" si="3"/>
        <v>0.30550504633038938</v>
      </c>
      <c r="I49" s="5">
        <f t="shared" si="4"/>
        <v>0.30550504633038933</v>
      </c>
      <c r="J49" s="5"/>
      <c r="K49" s="2">
        <f t="shared" si="5"/>
        <v>45.825756949558397</v>
      </c>
      <c r="L49" s="2">
        <f t="shared" si="6"/>
        <v>412431.81254602561</v>
      </c>
      <c r="M49" s="2"/>
      <c r="N49" s="2">
        <f t="shared" si="16"/>
        <v>700</v>
      </c>
      <c r="O49" s="2">
        <f t="shared" si="7"/>
        <v>1750</v>
      </c>
      <c r="P49" s="5">
        <f t="shared" si="8"/>
        <v>6300000</v>
      </c>
      <c r="Q49" s="5"/>
      <c r="R49" s="4">
        <f t="shared" si="9"/>
        <v>114.564392373896</v>
      </c>
      <c r="S49" s="4">
        <f t="shared" si="10"/>
        <v>1031079.531365064</v>
      </c>
      <c r="T49" s="5"/>
      <c r="U49" s="1">
        <f t="shared" si="11"/>
        <v>49491.817505523075</v>
      </c>
      <c r="V49" s="1"/>
      <c r="W49" s="1">
        <f t="shared" si="12"/>
        <v>23714.829221396471</v>
      </c>
      <c r="X49" s="1">
        <f t="shared" si="13"/>
        <v>73206.646726919542</v>
      </c>
      <c r="Y49" s="2"/>
      <c r="Z49" s="2"/>
      <c r="AA49" s="2"/>
    </row>
    <row r="50" spans="1:27" x14ac:dyDescent="0.25">
      <c r="A50">
        <f t="shared" si="14"/>
        <v>87.5</v>
      </c>
      <c r="B50" s="2">
        <f t="shared" si="0"/>
        <v>3.6458333333333335</v>
      </c>
      <c r="C50" s="2">
        <f t="shared" si="15"/>
        <v>700</v>
      </c>
      <c r="D50" s="2">
        <f t="shared" si="1"/>
        <v>700</v>
      </c>
      <c r="E50" s="2"/>
      <c r="F50" s="1">
        <f t="shared" si="2"/>
        <v>0.58333333333333337</v>
      </c>
      <c r="G50" s="1">
        <f>+N50/B$10</f>
        <v>0.58333333333333337</v>
      </c>
      <c r="H50" s="5">
        <f t="shared" si="3"/>
        <v>0.30550504633038938</v>
      </c>
      <c r="I50" s="5">
        <f t="shared" si="4"/>
        <v>0.30550504633038933</v>
      </c>
      <c r="J50" s="5"/>
      <c r="K50" s="2">
        <f t="shared" si="5"/>
        <v>45.825756949558397</v>
      </c>
      <c r="L50" s="2">
        <f t="shared" si="6"/>
        <v>412431.81254602561</v>
      </c>
      <c r="M50" s="2"/>
      <c r="N50" s="2">
        <f t="shared" si="16"/>
        <v>700</v>
      </c>
      <c r="O50" s="2">
        <f t="shared" si="7"/>
        <v>1750</v>
      </c>
      <c r="P50" s="5">
        <f t="shared" si="8"/>
        <v>6300000</v>
      </c>
      <c r="Q50" s="5"/>
      <c r="R50" s="4">
        <f t="shared" si="9"/>
        <v>114.564392373896</v>
      </c>
      <c r="S50" s="4">
        <f t="shared" si="10"/>
        <v>1031079.531365064</v>
      </c>
      <c r="T50" s="5"/>
      <c r="U50" s="1">
        <f t="shared" si="11"/>
        <v>49491.817505523075</v>
      </c>
      <c r="V50" s="1"/>
      <c r="W50" s="1">
        <f t="shared" si="12"/>
        <v>23714.829221396471</v>
      </c>
      <c r="X50" s="1">
        <f t="shared" si="13"/>
        <v>73206.646726919542</v>
      </c>
      <c r="Y50" s="2"/>
      <c r="Z50" s="2"/>
      <c r="AA50" s="2"/>
    </row>
    <row r="51" spans="1:27" x14ac:dyDescent="0.25">
      <c r="A51">
        <f t="shared" si="14"/>
        <v>90</v>
      </c>
      <c r="B51" s="2">
        <f t="shared" si="0"/>
        <v>3.75</v>
      </c>
      <c r="C51" s="2">
        <f t="shared" si="15"/>
        <v>700</v>
      </c>
      <c r="D51" s="2">
        <f t="shared" si="1"/>
        <v>700</v>
      </c>
      <c r="E51" s="2"/>
      <c r="F51" s="1">
        <f t="shared" si="2"/>
        <v>0.58333333333333337</v>
      </c>
      <c r="G51" s="1">
        <f>+N51/B$10</f>
        <v>0.58333333333333337</v>
      </c>
      <c r="H51" s="5">
        <f t="shared" si="3"/>
        <v>0.30550504633038938</v>
      </c>
      <c r="I51" s="5">
        <f t="shared" si="4"/>
        <v>0.30550504633038933</v>
      </c>
      <c r="J51" s="5"/>
      <c r="K51" s="2">
        <f t="shared" si="5"/>
        <v>45.825756949558397</v>
      </c>
      <c r="L51" s="2">
        <f t="shared" si="6"/>
        <v>412431.81254602561</v>
      </c>
      <c r="M51" s="2"/>
      <c r="N51" s="2">
        <f t="shared" si="16"/>
        <v>700</v>
      </c>
      <c r="O51" s="2">
        <f t="shared" si="7"/>
        <v>1750</v>
      </c>
      <c r="P51" s="5">
        <f t="shared" si="8"/>
        <v>6300000</v>
      </c>
      <c r="Q51" s="5"/>
      <c r="R51" s="4">
        <f t="shared" si="9"/>
        <v>114.564392373896</v>
      </c>
      <c r="S51" s="4">
        <f t="shared" si="10"/>
        <v>1031079.531365064</v>
      </c>
      <c r="T51" s="5"/>
      <c r="U51" s="1">
        <f t="shared" si="11"/>
        <v>49491.817505523075</v>
      </c>
      <c r="V51" s="1"/>
      <c r="W51" s="1">
        <f t="shared" si="12"/>
        <v>23714.829221396471</v>
      </c>
      <c r="X51" s="1">
        <f t="shared" si="13"/>
        <v>73206.646726919542</v>
      </c>
      <c r="Y51" s="2"/>
      <c r="Z51" s="2"/>
      <c r="AA51" s="2"/>
    </row>
    <row r="52" spans="1:27" x14ac:dyDescent="0.25">
      <c r="A52">
        <f t="shared" si="14"/>
        <v>92.5</v>
      </c>
      <c r="B52" s="2">
        <f t="shared" si="0"/>
        <v>3.8541666666666665</v>
      </c>
      <c r="C52" s="2">
        <f t="shared" si="15"/>
        <v>700</v>
      </c>
      <c r="D52" s="2">
        <f t="shared" si="1"/>
        <v>700</v>
      </c>
      <c r="E52" s="2"/>
      <c r="F52" s="1">
        <f t="shared" si="2"/>
        <v>0.58333333333333337</v>
      </c>
      <c r="G52" s="1">
        <f>+N52/B$10</f>
        <v>0.58333333333333337</v>
      </c>
      <c r="H52" s="5">
        <f t="shared" si="3"/>
        <v>0.30550504633038938</v>
      </c>
      <c r="I52" s="5">
        <f t="shared" si="4"/>
        <v>0.30550504633038933</v>
      </c>
      <c r="J52" s="5"/>
      <c r="K52" s="2">
        <f t="shared" si="5"/>
        <v>45.825756949558397</v>
      </c>
      <c r="L52" s="2">
        <f t="shared" si="6"/>
        <v>412431.81254602561</v>
      </c>
      <c r="M52" s="2"/>
      <c r="N52" s="2">
        <f t="shared" si="16"/>
        <v>700</v>
      </c>
      <c r="O52" s="2">
        <f t="shared" si="7"/>
        <v>1750</v>
      </c>
      <c r="P52" s="5">
        <f t="shared" si="8"/>
        <v>6300000</v>
      </c>
      <c r="Q52" s="5"/>
      <c r="R52" s="4">
        <f t="shared" si="9"/>
        <v>114.564392373896</v>
      </c>
      <c r="S52" s="4">
        <f t="shared" si="10"/>
        <v>1031079.531365064</v>
      </c>
      <c r="T52" s="5"/>
      <c r="U52" s="1">
        <f t="shared" si="11"/>
        <v>49491.817505523075</v>
      </c>
      <c r="V52" s="1"/>
      <c r="W52" s="1">
        <f t="shared" si="12"/>
        <v>23714.829221396471</v>
      </c>
      <c r="X52" s="1">
        <f t="shared" si="13"/>
        <v>73206.646726919542</v>
      </c>
      <c r="Y52" s="2"/>
      <c r="Z52" s="2"/>
      <c r="AA52" s="2"/>
    </row>
    <row r="53" spans="1:27" x14ac:dyDescent="0.25">
      <c r="A53">
        <f t="shared" si="14"/>
        <v>95</v>
      </c>
      <c r="B53" s="2">
        <f t="shared" si="0"/>
        <v>3.9583333333333335</v>
      </c>
      <c r="C53" s="2">
        <f t="shared" si="15"/>
        <v>700</v>
      </c>
      <c r="D53" s="2">
        <f t="shared" si="1"/>
        <v>700</v>
      </c>
      <c r="E53" s="2"/>
      <c r="F53" s="1">
        <f t="shared" si="2"/>
        <v>0.58333333333333337</v>
      </c>
      <c r="G53" s="1">
        <f>+N53/B$10</f>
        <v>0.58333333333333337</v>
      </c>
      <c r="H53" s="5">
        <f t="shared" si="3"/>
        <v>0.30550504633038938</v>
      </c>
      <c r="I53" s="5">
        <f t="shared" si="4"/>
        <v>0.30550504633038933</v>
      </c>
      <c r="J53" s="5"/>
      <c r="K53" s="2">
        <f t="shared" si="5"/>
        <v>45.825756949558397</v>
      </c>
      <c r="L53" s="2">
        <f t="shared" si="6"/>
        <v>412431.81254602561</v>
      </c>
      <c r="M53" s="2"/>
      <c r="N53" s="2">
        <f t="shared" si="16"/>
        <v>700</v>
      </c>
      <c r="O53" s="2">
        <f t="shared" si="7"/>
        <v>1750</v>
      </c>
      <c r="P53" s="5">
        <f t="shared" si="8"/>
        <v>6300000</v>
      </c>
      <c r="Q53" s="5"/>
      <c r="R53" s="4">
        <f t="shared" si="9"/>
        <v>114.564392373896</v>
      </c>
      <c r="S53" s="4">
        <f t="shared" si="10"/>
        <v>1031079.531365064</v>
      </c>
      <c r="T53" s="5"/>
      <c r="U53" s="1">
        <f t="shared" si="11"/>
        <v>49491.817505523075</v>
      </c>
      <c r="V53" s="1"/>
      <c r="W53" s="1">
        <f t="shared" si="12"/>
        <v>23714.829221396471</v>
      </c>
      <c r="X53" s="1">
        <f t="shared" si="13"/>
        <v>73206.646726919542</v>
      </c>
      <c r="Y53" s="2"/>
      <c r="Z53" s="2"/>
      <c r="AA53" s="2"/>
    </row>
    <row r="54" spans="1:27" x14ac:dyDescent="0.25">
      <c r="A54">
        <f t="shared" si="14"/>
        <v>97.5</v>
      </c>
      <c r="B54" s="2">
        <f t="shared" si="0"/>
        <v>4.0625</v>
      </c>
      <c r="C54" s="2">
        <f t="shared" si="15"/>
        <v>700</v>
      </c>
      <c r="D54" s="2">
        <f t="shared" si="1"/>
        <v>700</v>
      </c>
      <c r="E54" s="2"/>
      <c r="F54" s="1">
        <f t="shared" si="2"/>
        <v>0.58333333333333337</v>
      </c>
      <c r="G54" s="1">
        <f>+N54/B$10</f>
        <v>0.58333333333333337</v>
      </c>
      <c r="H54" s="5">
        <f t="shared" si="3"/>
        <v>0.30550504633038938</v>
      </c>
      <c r="I54" s="5">
        <f t="shared" si="4"/>
        <v>0.30550504633038933</v>
      </c>
      <c r="J54" s="5"/>
      <c r="K54" s="2">
        <f t="shared" si="5"/>
        <v>45.825756949558397</v>
      </c>
      <c r="L54" s="2">
        <f t="shared" si="6"/>
        <v>412431.81254602561</v>
      </c>
      <c r="M54" s="2"/>
      <c r="N54" s="2">
        <f t="shared" si="16"/>
        <v>700</v>
      </c>
      <c r="O54" s="2">
        <f t="shared" si="7"/>
        <v>1750</v>
      </c>
      <c r="P54" s="5">
        <f t="shared" si="8"/>
        <v>6300000</v>
      </c>
      <c r="Q54" s="5"/>
      <c r="R54" s="4">
        <f t="shared" si="9"/>
        <v>114.564392373896</v>
      </c>
      <c r="S54" s="4">
        <f t="shared" si="10"/>
        <v>1031079.531365064</v>
      </c>
      <c r="T54" s="5"/>
      <c r="U54" s="1">
        <f t="shared" si="11"/>
        <v>49491.817505523075</v>
      </c>
      <c r="V54" s="1"/>
      <c r="W54" s="1">
        <f t="shared" si="12"/>
        <v>23714.829221396471</v>
      </c>
      <c r="X54" s="1">
        <f t="shared" si="13"/>
        <v>73206.646726919542</v>
      </c>
      <c r="Y54" s="2"/>
      <c r="Z54" s="2"/>
      <c r="AA54" s="2"/>
    </row>
    <row r="55" spans="1:27" x14ac:dyDescent="0.25">
      <c r="A55">
        <f t="shared" si="14"/>
        <v>100</v>
      </c>
      <c r="B55" s="2">
        <f t="shared" si="0"/>
        <v>4.166666666666667</v>
      </c>
      <c r="C55" s="2">
        <f t="shared" si="15"/>
        <v>700</v>
      </c>
      <c r="D55" s="2">
        <f t="shared" si="1"/>
        <v>700</v>
      </c>
      <c r="E55" s="2"/>
      <c r="F55" s="1">
        <f t="shared" si="2"/>
        <v>0.58333333333333337</v>
      </c>
      <c r="G55" s="1">
        <f>+N55/B$10</f>
        <v>0.58333333333333337</v>
      </c>
      <c r="H55" s="5">
        <f t="shared" si="3"/>
        <v>0.30550504633038938</v>
      </c>
      <c r="I55" s="5">
        <f t="shared" si="4"/>
        <v>0.30550504633038933</v>
      </c>
      <c r="J55" s="5"/>
      <c r="K55" s="2">
        <f t="shared" si="5"/>
        <v>45.825756949558397</v>
      </c>
      <c r="L55" s="2">
        <f t="shared" si="6"/>
        <v>412431.81254602561</v>
      </c>
      <c r="M55" s="2"/>
      <c r="N55" s="2">
        <f t="shared" si="16"/>
        <v>700</v>
      </c>
      <c r="O55" s="2">
        <f t="shared" si="7"/>
        <v>1750</v>
      </c>
      <c r="P55" s="5">
        <f t="shared" si="8"/>
        <v>6300000</v>
      </c>
      <c r="Q55" s="5"/>
      <c r="R55" s="4">
        <f t="shared" si="9"/>
        <v>114.564392373896</v>
      </c>
      <c r="S55" s="4">
        <f t="shared" si="10"/>
        <v>1031079.531365064</v>
      </c>
      <c r="T55" s="5"/>
      <c r="U55" s="1">
        <f t="shared" si="11"/>
        <v>49491.817505523075</v>
      </c>
      <c r="V55" s="1"/>
      <c r="W55" s="1">
        <f t="shared" si="12"/>
        <v>23714.829221396471</v>
      </c>
      <c r="X55" s="1">
        <f t="shared" si="13"/>
        <v>73206.646726919542</v>
      </c>
      <c r="Y55" s="2"/>
      <c r="Z55" s="2"/>
      <c r="AA55" s="2"/>
    </row>
    <row r="56" spans="1:27" x14ac:dyDescent="0.25">
      <c r="A56">
        <f t="shared" si="14"/>
        <v>102.5</v>
      </c>
      <c r="B56" s="2">
        <f t="shared" si="0"/>
        <v>4.270833333333333</v>
      </c>
      <c r="C56" s="2">
        <f t="shared" si="15"/>
        <v>700</v>
      </c>
      <c r="D56" s="2">
        <f t="shared" si="1"/>
        <v>700</v>
      </c>
      <c r="E56" s="2"/>
      <c r="F56" s="1">
        <f t="shared" si="2"/>
        <v>0.58333333333333337</v>
      </c>
      <c r="G56" s="1">
        <f>+N56/B$10</f>
        <v>0.58333333333333337</v>
      </c>
      <c r="H56" s="5">
        <f t="shared" si="3"/>
        <v>0.30550504633038938</v>
      </c>
      <c r="I56" s="5">
        <f t="shared" si="4"/>
        <v>0.30550504633038933</v>
      </c>
      <c r="J56" s="5"/>
      <c r="K56" s="2">
        <f t="shared" si="5"/>
        <v>45.825756949558397</v>
      </c>
      <c r="L56" s="2">
        <f t="shared" si="6"/>
        <v>412431.81254602561</v>
      </c>
      <c r="M56" s="2"/>
      <c r="N56" s="2">
        <f t="shared" si="16"/>
        <v>700</v>
      </c>
      <c r="O56" s="2">
        <f t="shared" si="7"/>
        <v>1750</v>
      </c>
      <c r="P56" s="5">
        <f t="shared" si="8"/>
        <v>6300000</v>
      </c>
      <c r="Q56" s="5"/>
      <c r="R56" s="4">
        <f t="shared" si="9"/>
        <v>114.564392373896</v>
      </c>
      <c r="S56" s="4">
        <f t="shared" si="10"/>
        <v>1031079.531365064</v>
      </c>
      <c r="T56" s="5"/>
      <c r="U56" s="1">
        <f t="shared" si="11"/>
        <v>49491.817505523075</v>
      </c>
      <c r="V56" s="1"/>
      <c r="W56" s="1">
        <f t="shared" si="12"/>
        <v>23714.829221396471</v>
      </c>
      <c r="X56" s="1">
        <f t="shared" si="13"/>
        <v>73206.646726919542</v>
      </c>
      <c r="Y56" s="2"/>
      <c r="Z56" s="2"/>
      <c r="AA56" s="2"/>
    </row>
    <row r="57" spans="1:27" x14ac:dyDescent="0.25">
      <c r="A57">
        <f t="shared" si="14"/>
        <v>105</v>
      </c>
      <c r="B57" s="2">
        <f t="shared" si="0"/>
        <v>4.375</v>
      </c>
      <c r="C57" s="2">
        <f t="shared" si="15"/>
        <v>700</v>
      </c>
      <c r="D57" s="2">
        <f t="shared" si="1"/>
        <v>700</v>
      </c>
      <c r="E57" s="2"/>
      <c r="F57" s="1">
        <f t="shared" si="2"/>
        <v>0.58333333333333337</v>
      </c>
      <c r="G57" s="1">
        <f>+N57/B$10</f>
        <v>0.58333333333333337</v>
      </c>
      <c r="H57" s="5">
        <f t="shared" si="3"/>
        <v>0.30550504633038938</v>
      </c>
      <c r="I57" s="5">
        <f t="shared" si="4"/>
        <v>0.30550504633038933</v>
      </c>
      <c r="J57" s="5"/>
      <c r="K57" s="2">
        <f t="shared" si="5"/>
        <v>45.825756949558397</v>
      </c>
      <c r="L57" s="2">
        <f t="shared" si="6"/>
        <v>412431.81254602561</v>
      </c>
      <c r="M57" s="2"/>
      <c r="N57" s="2">
        <f t="shared" si="16"/>
        <v>700</v>
      </c>
      <c r="O57" s="2">
        <f t="shared" si="7"/>
        <v>1750</v>
      </c>
      <c r="P57" s="5">
        <f t="shared" si="8"/>
        <v>6300000</v>
      </c>
      <c r="Q57" s="5"/>
      <c r="R57" s="4">
        <f t="shared" si="9"/>
        <v>114.564392373896</v>
      </c>
      <c r="S57" s="4">
        <f t="shared" si="10"/>
        <v>1031079.531365064</v>
      </c>
      <c r="T57" s="5"/>
      <c r="U57" s="1">
        <f t="shared" si="11"/>
        <v>49491.817505523075</v>
      </c>
      <c r="V57" s="1"/>
      <c r="W57" s="1">
        <f t="shared" si="12"/>
        <v>23714.829221396471</v>
      </c>
      <c r="X57" s="1">
        <f t="shared" si="13"/>
        <v>73206.646726919542</v>
      </c>
      <c r="Y57" s="2"/>
      <c r="Z57" s="2"/>
      <c r="AA57" s="2"/>
    </row>
    <row r="58" spans="1:27" x14ac:dyDescent="0.25">
      <c r="A58">
        <f t="shared" si="14"/>
        <v>107.5</v>
      </c>
      <c r="B58" s="2">
        <f t="shared" si="0"/>
        <v>4.479166666666667</v>
      </c>
      <c r="C58" s="2">
        <f t="shared" si="15"/>
        <v>700</v>
      </c>
      <c r="D58" s="2">
        <f t="shared" si="1"/>
        <v>700</v>
      </c>
      <c r="E58" s="2"/>
      <c r="F58" s="1">
        <f t="shared" si="2"/>
        <v>0.58333333333333337</v>
      </c>
      <c r="G58" s="1">
        <f>+N58/B$10</f>
        <v>0.58333333333333337</v>
      </c>
      <c r="H58" s="5">
        <f t="shared" si="3"/>
        <v>0.30550504633038938</v>
      </c>
      <c r="I58" s="5">
        <f t="shared" si="4"/>
        <v>0.30550504633038933</v>
      </c>
      <c r="J58" s="5"/>
      <c r="K58" s="2">
        <f t="shared" si="5"/>
        <v>45.825756949558397</v>
      </c>
      <c r="L58" s="2">
        <f t="shared" si="6"/>
        <v>412431.81254602561</v>
      </c>
      <c r="M58" s="2"/>
      <c r="N58" s="2">
        <f t="shared" si="16"/>
        <v>700</v>
      </c>
      <c r="O58" s="2">
        <f t="shared" si="7"/>
        <v>1750</v>
      </c>
      <c r="P58" s="5">
        <f t="shared" si="8"/>
        <v>6300000</v>
      </c>
      <c r="Q58" s="5"/>
      <c r="R58" s="4">
        <f t="shared" si="9"/>
        <v>114.564392373896</v>
      </c>
      <c r="S58" s="4">
        <f t="shared" si="10"/>
        <v>1031079.531365064</v>
      </c>
      <c r="T58" s="5"/>
      <c r="U58" s="1">
        <f t="shared" si="11"/>
        <v>49491.817505523075</v>
      </c>
      <c r="V58" s="1"/>
      <c r="W58" s="1">
        <f t="shared" si="12"/>
        <v>23714.829221396471</v>
      </c>
      <c r="X58" s="1">
        <f t="shared" si="13"/>
        <v>73206.646726919542</v>
      </c>
      <c r="Y58" s="2"/>
      <c r="Z58" s="2"/>
      <c r="AA58" s="2"/>
    </row>
    <row r="59" spans="1:27" x14ac:dyDescent="0.25">
      <c r="A59">
        <f t="shared" si="14"/>
        <v>110</v>
      </c>
      <c r="B59" s="2">
        <f t="shared" si="0"/>
        <v>4.583333333333333</v>
      </c>
      <c r="C59" s="2">
        <f t="shared" si="15"/>
        <v>700</v>
      </c>
      <c r="D59" s="2">
        <f t="shared" si="1"/>
        <v>700</v>
      </c>
      <c r="E59" s="2"/>
      <c r="F59" s="1">
        <f t="shared" si="2"/>
        <v>0.58333333333333337</v>
      </c>
      <c r="G59" s="1">
        <f>+N59/B$10</f>
        <v>0.58333333333333337</v>
      </c>
      <c r="H59" s="5">
        <f t="shared" si="3"/>
        <v>0.30550504633038938</v>
      </c>
      <c r="I59" s="5">
        <f t="shared" si="4"/>
        <v>0.30550504633038933</v>
      </c>
      <c r="J59" s="5"/>
      <c r="K59" s="2">
        <f t="shared" si="5"/>
        <v>45.825756949558397</v>
      </c>
      <c r="L59" s="2">
        <f t="shared" si="6"/>
        <v>412431.81254602561</v>
      </c>
      <c r="M59" s="2"/>
      <c r="N59" s="2">
        <f t="shared" si="16"/>
        <v>700</v>
      </c>
      <c r="O59" s="2">
        <f t="shared" si="7"/>
        <v>1750</v>
      </c>
      <c r="P59" s="5">
        <f t="shared" si="8"/>
        <v>6300000</v>
      </c>
      <c r="Q59" s="5"/>
      <c r="R59" s="4">
        <f t="shared" si="9"/>
        <v>114.564392373896</v>
      </c>
      <c r="S59" s="4">
        <f t="shared" si="10"/>
        <v>1031079.531365064</v>
      </c>
      <c r="T59" s="5"/>
      <c r="U59" s="1">
        <f t="shared" si="11"/>
        <v>49491.817505523075</v>
      </c>
      <c r="V59" s="1"/>
      <c r="W59" s="1">
        <f t="shared" si="12"/>
        <v>23714.829221396471</v>
      </c>
      <c r="X59" s="1">
        <f t="shared" si="13"/>
        <v>73206.646726919542</v>
      </c>
      <c r="Y59" s="2"/>
      <c r="Z59" s="2"/>
      <c r="AA59" s="2"/>
    </row>
    <row r="60" spans="1:27" x14ac:dyDescent="0.25">
      <c r="A60">
        <f t="shared" si="14"/>
        <v>112.5</v>
      </c>
      <c r="B60" s="2">
        <f t="shared" si="0"/>
        <v>4.6875</v>
      </c>
      <c r="C60" s="2">
        <f t="shared" si="15"/>
        <v>700</v>
      </c>
      <c r="D60" s="2">
        <f t="shared" si="1"/>
        <v>700</v>
      </c>
      <c r="E60" s="2"/>
      <c r="F60" s="1">
        <f t="shared" si="2"/>
        <v>0.58333333333333337</v>
      </c>
      <c r="G60" s="1">
        <f>+N60/B$10</f>
        <v>0.58333333333333337</v>
      </c>
      <c r="H60" s="5">
        <f t="shared" si="3"/>
        <v>0.30550504633038938</v>
      </c>
      <c r="I60" s="5">
        <f t="shared" si="4"/>
        <v>0.30550504633038933</v>
      </c>
      <c r="J60" s="5"/>
      <c r="K60" s="2">
        <f t="shared" si="5"/>
        <v>45.825756949558397</v>
      </c>
      <c r="L60" s="2">
        <f t="shared" si="6"/>
        <v>412431.81254602561</v>
      </c>
      <c r="M60" s="2"/>
      <c r="N60" s="2">
        <f t="shared" si="16"/>
        <v>700</v>
      </c>
      <c r="O60" s="2">
        <f t="shared" si="7"/>
        <v>1750</v>
      </c>
      <c r="P60" s="5">
        <f t="shared" si="8"/>
        <v>6300000</v>
      </c>
      <c r="Q60" s="5"/>
      <c r="R60" s="4">
        <f t="shared" si="9"/>
        <v>114.564392373896</v>
      </c>
      <c r="S60" s="4">
        <f t="shared" si="10"/>
        <v>1031079.531365064</v>
      </c>
      <c r="T60" s="5"/>
      <c r="U60" s="1">
        <f t="shared" si="11"/>
        <v>49491.817505523075</v>
      </c>
      <c r="V60" s="1"/>
      <c r="W60" s="1">
        <f t="shared" si="12"/>
        <v>23714.829221396471</v>
      </c>
      <c r="X60" s="1">
        <f t="shared" si="13"/>
        <v>73206.646726919542</v>
      </c>
      <c r="Y60" s="2"/>
      <c r="Z60" s="2"/>
      <c r="AA60" s="2"/>
    </row>
    <row r="61" spans="1:27" x14ac:dyDescent="0.25">
      <c r="A61">
        <f t="shared" si="14"/>
        <v>115</v>
      </c>
      <c r="B61" s="2">
        <f t="shared" si="0"/>
        <v>4.791666666666667</v>
      </c>
      <c r="C61" s="2">
        <f t="shared" si="15"/>
        <v>700</v>
      </c>
      <c r="D61" s="2">
        <f t="shared" si="1"/>
        <v>700</v>
      </c>
      <c r="E61" s="2"/>
      <c r="F61" s="1">
        <f t="shared" si="2"/>
        <v>0.58333333333333337</v>
      </c>
      <c r="G61" s="1">
        <f>+N61/B$10</f>
        <v>0.58333333333333337</v>
      </c>
      <c r="H61" s="5">
        <f t="shared" si="3"/>
        <v>0.30550504633038938</v>
      </c>
      <c r="I61" s="5">
        <f t="shared" si="4"/>
        <v>0.30550504633038933</v>
      </c>
      <c r="J61" s="5"/>
      <c r="K61" s="2">
        <f t="shared" si="5"/>
        <v>45.825756949558397</v>
      </c>
      <c r="L61" s="2">
        <f t="shared" si="6"/>
        <v>412431.81254602561</v>
      </c>
      <c r="M61" s="2"/>
      <c r="N61" s="2">
        <f t="shared" si="16"/>
        <v>700</v>
      </c>
      <c r="O61" s="2">
        <f t="shared" si="7"/>
        <v>1750</v>
      </c>
      <c r="P61" s="5">
        <f t="shared" si="8"/>
        <v>6300000</v>
      </c>
      <c r="Q61" s="5"/>
      <c r="R61" s="4">
        <f t="shared" si="9"/>
        <v>114.564392373896</v>
      </c>
      <c r="S61" s="4">
        <f t="shared" si="10"/>
        <v>1031079.531365064</v>
      </c>
      <c r="T61" s="5"/>
      <c r="U61" s="1">
        <f t="shared" si="11"/>
        <v>49491.817505523075</v>
      </c>
      <c r="V61" s="1"/>
      <c r="W61" s="1">
        <f t="shared" si="12"/>
        <v>23714.829221396471</v>
      </c>
      <c r="X61" s="1">
        <f t="shared" si="13"/>
        <v>73206.646726919542</v>
      </c>
      <c r="Y61" s="2"/>
      <c r="Z61" s="2"/>
      <c r="AA61" s="2"/>
    </row>
    <row r="62" spans="1:27" x14ac:dyDescent="0.25">
      <c r="A62">
        <f t="shared" si="14"/>
        <v>117.5</v>
      </c>
      <c r="B62" s="2">
        <f t="shared" si="0"/>
        <v>4.895833333333333</v>
      </c>
      <c r="C62" s="2">
        <f t="shared" si="15"/>
        <v>700</v>
      </c>
      <c r="D62" s="2">
        <f t="shared" si="1"/>
        <v>700</v>
      </c>
      <c r="E62" s="2"/>
      <c r="F62" s="1">
        <f t="shared" si="2"/>
        <v>0.58333333333333337</v>
      </c>
      <c r="G62" s="1">
        <f>+N62/B$10</f>
        <v>0.58333333333333337</v>
      </c>
      <c r="H62" s="5">
        <f t="shared" si="3"/>
        <v>0.30550504633038938</v>
      </c>
      <c r="I62" s="5">
        <f t="shared" si="4"/>
        <v>0.30550504633038933</v>
      </c>
      <c r="J62" s="5"/>
      <c r="K62" s="2">
        <f t="shared" si="5"/>
        <v>45.825756949558397</v>
      </c>
      <c r="L62" s="2">
        <f t="shared" si="6"/>
        <v>412431.81254602561</v>
      </c>
      <c r="M62" s="2"/>
      <c r="N62" s="2">
        <f t="shared" si="16"/>
        <v>700</v>
      </c>
      <c r="O62" s="2">
        <f t="shared" si="7"/>
        <v>1750</v>
      </c>
      <c r="P62" s="5">
        <f t="shared" si="8"/>
        <v>6300000</v>
      </c>
      <c r="Q62" s="5"/>
      <c r="R62" s="4">
        <f t="shared" si="9"/>
        <v>114.564392373896</v>
      </c>
      <c r="S62" s="4">
        <f t="shared" si="10"/>
        <v>1031079.531365064</v>
      </c>
      <c r="T62" s="5"/>
      <c r="U62" s="1">
        <f t="shared" si="11"/>
        <v>49491.817505523075</v>
      </c>
      <c r="V62" s="1"/>
      <c r="W62" s="1">
        <f t="shared" si="12"/>
        <v>23714.829221396471</v>
      </c>
      <c r="X62" s="1">
        <f t="shared" si="13"/>
        <v>73206.646726919542</v>
      </c>
      <c r="Y62" s="2"/>
      <c r="Z62" s="2"/>
      <c r="AA62" s="2"/>
    </row>
    <row r="63" spans="1:27" x14ac:dyDescent="0.25">
      <c r="A63">
        <f t="shared" si="14"/>
        <v>120</v>
      </c>
      <c r="B63" s="2">
        <f t="shared" si="0"/>
        <v>5</v>
      </c>
      <c r="C63" s="2">
        <f t="shared" si="15"/>
        <v>700</v>
      </c>
      <c r="D63" s="2">
        <f t="shared" si="1"/>
        <v>700</v>
      </c>
      <c r="E63" s="2"/>
      <c r="F63" s="1">
        <f t="shared" si="2"/>
        <v>0.58333333333333337</v>
      </c>
      <c r="G63" s="1">
        <f>+N63/B$10</f>
        <v>0.58333333333333337</v>
      </c>
      <c r="H63" s="5">
        <f t="shared" si="3"/>
        <v>0.30550504633038938</v>
      </c>
      <c r="I63" s="5">
        <f t="shared" si="4"/>
        <v>0.30550504633038933</v>
      </c>
      <c r="J63" s="5"/>
      <c r="K63" s="2">
        <f t="shared" si="5"/>
        <v>45.825756949558397</v>
      </c>
      <c r="L63" s="2">
        <f t="shared" si="6"/>
        <v>412431.81254602561</v>
      </c>
      <c r="M63" s="2"/>
      <c r="N63" s="2">
        <f t="shared" si="16"/>
        <v>700</v>
      </c>
      <c r="O63" s="2">
        <f t="shared" si="7"/>
        <v>1750</v>
      </c>
      <c r="P63" s="5">
        <f t="shared" si="8"/>
        <v>6300000</v>
      </c>
      <c r="Q63" s="5"/>
      <c r="R63" s="4">
        <f t="shared" si="9"/>
        <v>114.564392373896</v>
      </c>
      <c r="S63" s="4">
        <f t="shared" si="10"/>
        <v>1031079.531365064</v>
      </c>
      <c r="T63" s="5"/>
      <c r="U63" s="1">
        <f t="shared" si="11"/>
        <v>49491.817505523075</v>
      </c>
      <c r="V63" s="1"/>
      <c r="W63" s="1">
        <f t="shared" si="12"/>
        <v>23714.829221396471</v>
      </c>
      <c r="X63" s="1">
        <f t="shared" si="13"/>
        <v>73206.646726919542</v>
      </c>
      <c r="Y63" s="2"/>
      <c r="Z63" s="2"/>
      <c r="AA63" s="2"/>
    </row>
    <row r="64" spans="1:27" x14ac:dyDescent="0.25">
      <c r="A64">
        <f t="shared" si="14"/>
        <v>122.5</v>
      </c>
      <c r="B64" s="2">
        <f t="shared" si="0"/>
        <v>5.104166666666667</v>
      </c>
      <c r="C64" s="2">
        <f t="shared" si="15"/>
        <v>700</v>
      </c>
      <c r="D64" s="2">
        <f t="shared" si="1"/>
        <v>700</v>
      </c>
      <c r="E64" s="2"/>
      <c r="F64" s="1">
        <f t="shared" si="2"/>
        <v>0.58333333333333337</v>
      </c>
      <c r="G64" s="1">
        <f>+N64/B$10</f>
        <v>0.58333333333333337</v>
      </c>
      <c r="H64" s="5">
        <f t="shared" si="3"/>
        <v>0.30550504633038938</v>
      </c>
      <c r="I64" s="5">
        <f t="shared" si="4"/>
        <v>0.30550504633038933</v>
      </c>
      <c r="J64" s="5"/>
      <c r="K64" s="2">
        <f t="shared" si="5"/>
        <v>45.825756949558397</v>
      </c>
      <c r="L64" s="2">
        <f t="shared" si="6"/>
        <v>412431.81254602561</v>
      </c>
      <c r="M64" s="2"/>
      <c r="N64" s="2">
        <f t="shared" si="16"/>
        <v>700</v>
      </c>
      <c r="O64" s="2">
        <f t="shared" si="7"/>
        <v>1750</v>
      </c>
      <c r="P64" s="5">
        <f t="shared" si="8"/>
        <v>6300000</v>
      </c>
      <c r="Q64" s="5"/>
      <c r="R64" s="4">
        <f t="shared" si="9"/>
        <v>114.564392373896</v>
      </c>
      <c r="S64" s="4">
        <f t="shared" si="10"/>
        <v>1031079.531365064</v>
      </c>
      <c r="T64" s="5"/>
      <c r="U64" s="1">
        <f t="shared" si="11"/>
        <v>49491.817505523075</v>
      </c>
      <c r="V64" s="1"/>
      <c r="W64" s="1">
        <f t="shared" si="12"/>
        <v>23714.829221396471</v>
      </c>
      <c r="X64" s="1">
        <f t="shared" si="13"/>
        <v>73206.646726919542</v>
      </c>
      <c r="Y64" s="2"/>
      <c r="Z64" s="2"/>
      <c r="AA64" s="2"/>
    </row>
    <row r="65" spans="1:30" x14ac:dyDescent="0.25">
      <c r="A65">
        <f t="shared" si="14"/>
        <v>125</v>
      </c>
      <c r="B65" s="2">
        <f t="shared" si="0"/>
        <v>5.208333333333333</v>
      </c>
      <c r="C65" s="2">
        <f t="shared" si="15"/>
        <v>700</v>
      </c>
      <c r="D65" s="2">
        <f t="shared" si="1"/>
        <v>700</v>
      </c>
      <c r="E65" s="2"/>
      <c r="F65" s="1">
        <f t="shared" si="2"/>
        <v>0.58333333333333337</v>
      </c>
      <c r="G65" s="1">
        <f>+N65/B$10</f>
        <v>0.58333333333333337</v>
      </c>
      <c r="H65" s="5">
        <f t="shared" si="3"/>
        <v>0.30550504633038938</v>
      </c>
      <c r="I65" s="5">
        <f t="shared" si="4"/>
        <v>0.30550504633038933</v>
      </c>
      <c r="J65" s="5"/>
      <c r="K65" s="2">
        <f t="shared" si="5"/>
        <v>45.825756949558397</v>
      </c>
      <c r="L65" s="2">
        <f t="shared" si="6"/>
        <v>412431.81254602561</v>
      </c>
      <c r="M65" s="2"/>
      <c r="N65" s="2">
        <f t="shared" si="16"/>
        <v>700</v>
      </c>
      <c r="O65" s="2">
        <f t="shared" si="7"/>
        <v>1750</v>
      </c>
      <c r="P65" s="5">
        <f t="shared" si="8"/>
        <v>6300000</v>
      </c>
      <c r="Q65" s="5"/>
      <c r="R65" s="4">
        <f t="shared" si="9"/>
        <v>114.564392373896</v>
      </c>
      <c r="S65" s="4">
        <f t="shared" si="10"/>
        <v>1031079.531365064</v>
      </c>
      <c r="T65" s="5"/>
      <c r="U65" s="1">
        <f t="shared" si="11"/>
        <v>49491.817505523075</v>
      </c>
      <c r="V65" s="1"/>
      <c r="W65" s="1">
        <f t="shared" si="12"/>
        <v>23714.829221396471</v>
      </c>
      <c r="X65" s="1">
        <f t="shared" si="13"/>
        <v>73206.646726919542</v>
      </c>
      <c r="Y65" s="2"/>
      <c r="Z65" s="2"/>
      <c r="AA65" s="2"/>
    </row>
    <row r="66" spans="1:30" x14ac:dyDescent="0.25">
      <c r="A66">
        <f t="shared" si="14"/>
        <v>127.5</v>
      </c>
      <c r="B66" s="2">
        <f t="shared" si="0"/>
        <v>5.3125</v>
      </c>
      <c r="C66" s="2">
        <f t="shared" si="15"/>
        <v>700</v>
      </c>
      <c r="D66" s="2">
        <f t="shared" si="1"/>
        <v>700</v>
      </c>
      <c r="E66" s="2"/>
      <c r="F66" s="1">
        <f t="shared" si="2"/>
        <v>0.58333333333333337</v>
      </c>
      <c r="G66" s="1">
        <f>+N66/B$10</f>
        <v>0.58333333333333337</v>
      </c>
      <c r="H66" s="5">
        <f t="shared" si="3"/>
        <v>0.30550504633038938</v>
      </c>
      <c r="I66" s="5">
        <f t="shared" si="4"/>
        <v>0.30550504633038933</v>
      </c>
      <c r="J66" s="5"/>
      <c r="K66" s="2">
        <f t="shared" si="5"/>
        <v>45.825756949558397</v>
      </c>
      <c r="L66" s="2">
        <f t="shared" si="6"/>
        <v>412431.81254602561</v>
      </c>
      <c r="M66" s="2"/>
      <c r="N66" s="2">
        <f t="shared" si="16"/>
        <v>700</v>
      </c>
      <c r="O66" s="2">
        <f t="shared" si="7"/>
        <v>1750</v>
      </c>
      <c r="P66" s="5">
        <f t="shared" si="8"/>
        <v>6300000</v>
      </c>
      <c r="Q66" s="5"/>
      <c r="R66" s="4">
        <f t="shared" si="9"/>
        <v>114.564392373896</v>
      </c>
      <c r="S66" s="4">
        <f t="shared" si="10"/>
        <v>1031079.531365064</v>
      </c>
      <c r="T66" s="5"/>
      <c r="U66" s="1">
        <f t="shared" si="11"/>
        <v>49491.817505523075</v>
      </c>
      <c r="V66" s="1"/>
      <c r="W66" s="1">
        <f t="shared" si="12"/>
        <v>23714.829221396471</v>
      </c>
      <c r="X66" s="1">
        <f t="shared" si="13"/>
        <v>73206.646726919542</v>
      </c>
      <c r="Y66" s="2"/>
      <c r="Z66" s="2"/>
      <c r="AA66" s="2"/>
    </row>
    <row r="67" spans="1:30" x14ac:dyDescent="0.25">
      <c r="A67">
        <f t="shared" si="14"/>
        <v>130</v>
      </c>
      <c r="B67" s="2">
        <f t="shared" si="0"/>
        <v>5.416666666666667</v>
      </c>
      <c r="C67" s="2">
        <f t="shared" si="15"/>
        <v>700</v>
      </c>
      <c r="D67" s="2">
        <f t="shared" si="1"/>
        <v>700</v>
      </c>
      <c r="E67" s="2"/>
      <c r="F67" s="1">
        <f t="shared" si="2"/>
        <v>0.58333333333333337</v>
      </c>
      <c r="G67" s="1">
        <f>+N67/B$10</f>
        <v>0.58333333333333337</v>
      </c>
      <c r="H67" s="5">
        <f t="shared" si="3"/>
        <v>0.30550504633038938</v>
      </c>
      <c r="I67" s="5">
        <f t="shared" si="4"/>
        <v>0.30550504633038933</v>
      </c>
      <c r="J67" s="5"/>
      <c r="K67" s="2">
        <f t="shared" si="5"/>
        <v>45.825756949558397</v>
      </c>
      <c r="L67" s="2">
        <f t="shared" si="6"/>
        <v>412431.81254602561</v>
      </c>
      <c r="M67" s="2"/>
      <c r="N67" s="2">
        <f t="shared" si="16"/>
        <v>700</v>
      </c>
      <c r="O67" s="2">
        <f t="shared" si="7"/>
        <v>1750</v>
      </c>
      <c r="P67" s="5">
        <f t="shared" si="8"/>
        <v>6300000</v>
      </c>
      <c r="Q67" s="5"/>
      <c r="R67" s="4">
        <f t="shared" si="9"/>
        <v>114.564392373896</v>
      </c>
      <c r="S67" s="4">
        <f t="shared" si="10"/>
        <v>1031079.531365064</v>
      </c>
      <c r="T67" s="5"/>
      <c r="U67" s="1">
        <f t="shared" si="11"/>
        <v>49491.817505523075</v>
      </c>
      <c r="V67" s="1"/>
      <c r="W67" s="1">
        <f t="shared" si="12"/>
        <v>23714.829221396471</v>
      </c>
      <c r="X67" s="1">
        <f t="shared" si="13"/>
        <v>73206.646726919542</v>
      </c>
      <c r="Y67" s="2"/>
      <c r="Z67" s="2"/>
      <c r="AA67" s="2"/>
    </row>
    <row r="68" spans="1:30" x14ac:dyDescent="0.25">
      <c r="A68">
        <f t="shared" si="14"/>
        <v>132.5</v>
      </c>
      <c r="B68" s="2">
        <f t="shared" si="0"/>
        <v>5.520833333333333</v>
      </c>
      <c r="C68" s="2">
        <f t="shared" si="15"/>
        <v>700</v>
      </c>
      <c r="D68" s="2">
        <f t="shared" si="1"/>
        <v>700</v>
      </c>
      <c r="E68" s="2"/>
      <c r="F68" s="1">
        <f t="shared" si="2"/>
        <v>0.58333333333333337</v>
      </c>
      <c r="G68" s="1">
        <f>+N68/B$10</f>
        <v>0.58333333333333337</v>
      </c>
      <c r="H68" s="5">
        <f t="shared" si="3"/>
        <v>0.30550504633038938</v>
      </c>
      <c r="I68" s="5">
        <f t="shared" si="4"/>
        <v>0.30550504633038933</v>
      </c>
      <c r="J68" s="5"/>
      <c r="K68" s="2">
        <f t="shared" si="5"/>
        <v>45.825756949558397</v>
      </c>
      <c r="L68" s="2">
        <f t="shared" si="6"/>
        <v>412431.81254602561</v>
      </c>
      <c r="M68" s="2"/>
      <c r="N68" s="2">
        <f t="shared" si="16"/>
        <v>700</v>
      </c>
      <c r="O68" s="2">
        <f t="shared" si="7"/>
        <v>1750</v>
      </c>
      <c r="P68" s="5">
        <f t="shared" si="8"/>
        <v>6300000</v>
      </c>
      <c r="Q68" s="5"/>
      <c r="R68" s="4">
        <f t="shared" si="9"/>
        <v>114.564392373896</v>
      </c>
      <c r="S68" s="4">
        <f t="shared" si="10"/>
        <v>1031079.531365064</v>
      </c>
      <c r="T68" s="5"/>
      <c r="U68" s="1">
        <f t="shared" si="11"/>
        <v>49491.817505523075</v>
      </c>
      <c r="V68" s="1"/>
      <c r="W68" s="1">
        <f t="shared" si="12"/>
        <v>23714.829221396471</v>
      </c>
      <c r="X68" s="1">
        <f t="shared" si="13"/>
        <v>73206.646726919542</v>
      </c>
      <c r="Y68" s="2"/>
      <c r="Z68" s="2"/>
      <c r="AA68" s="2"/>
    </row>
    <row r="69" spans="1:30" x14ac:dyDescent="0.25">
      <c r="A69">
        <f t="shared" si="14"/>
        <v>135</v>
      </c>
      <c r="B69" s="2">
        <f t="shared" si="0"/>
        <v>5.625</v>
      </c>
      <c r="C69" s="2">
        <f t="shared" si="15"/>
        <v>700</v>
      </c>
      <c r="D69" s="2">
        <f t="shared" si="1"/>
        <v>700</v>
      </c>
      <c r="E69" s="2"/>
      <c r="F69" s="1">
        <f t="shared" si="2"/>
        <v>0.58333333333333337</v>
      </c>
      <c r="G69" s="1">
        <f>+N69/B$10</f>
        <v>0.58333333333333337</v>
      </c>
      <c r="H69" s="5">
        <f t="shared" si="3"/>
        <v>0.30550504633038938</v>
      </c>
      <c r="I69" s="5">
        <f t="shared" si="4"/>
        <v>0.30550504633038933</v>
      </c>
      <c r="J69" s="5"/>
      <c r="K69" s="2">
        <f t="shared" si="5"/>
        <v>45.825756949558397</v>
      </c>
      <c r="L69" s="2">
        <f t="shared" si="6"/>
        <v>412431.81254602561</v>
      </c>
      <c r="M69" s="2"/>
      <c r="N69" s="2">
        <f t="shared" si="16"/>
        <v>700</v>
      </c>
      <c r="O69" s="2">
        <f t="shared" si="7"/>
        <v>1750</v>
      </c>
      <c r="P69" s="5">
        <f t="shared" si="8"/>
        <v>6300000</v>
      </c>
      <c r="Q69" s="5"/>
      <c r="R69" s="4">
        <f t="shared" si="9"/>
        <v>114.564392373896</v>
      </c>
      <c r="S69" s="4">
        <f t="shared" si="10"/>
        <v>1031079.531365064</v>
      </c>
      <c r="T69" s="5"/>
      <c r="U69" s="1">
        <f t="shared" si="11"/>
        <v>49491.817505523075</v>
      </c>
      <c r="V69" s="1"/>
      <c r="W69" s="1">
        <f t="shared" si="12"/>
        <v>23714.829221396471</v>
      </c>
      <c r="X69" s="1">
        <f t="shared" si="13"/>
        <v>73206.646726919542</v>
      </c>
      <c r="Y69" s="2"/>
      <c r="Z69" s="2"/>
      <c r="AA69" s="2"/>
    </row>
    <row r="70" spans="1:30" x14ac:dyDescent="0.25">
      <c r="A70">
        <f t="shared" si="14"/>
        <v>137.5</v>
      </c>
      <c r="B70" s="2">
        <f t="shared" si="0"/>
        <v>5.729166666666667</v>
      </c>
      <c r="C70" s="2">
        <f t="shared" si="15"/>
        <v>700</v>
      </c>
      <c r="D70" s="2">
        <f t="shared" si="1"/>
        <v>700</v>
      </c>
      <c r="E70" s="2"/>
      <c r="F70" s="1">
        <f t="shared" si="2"/>
        <v>0.58333333333333337</v>
      </c>
      <c r="G70" s="1">
        <f>+N70/B$10</f>
        <v>0.58333333333333337</v>
      </c>
      <c r="H70" s="5">
        <f t="shared" si="3"/>
        <v>0.30550504633038938</v>
      </c>
      <c r="I70" s="5">
        <f t="shared" si="4"/>
        <v>0.30550504633038933</v>
      </c>
      <c r="J70" s="5"/>
      <c r="K70" s="2">
        <f t="shared" si="5"/>
        <v>45.825756949558397</v>
      </c>
      <c r="L70" s="2">
        <f t="shared" si="6"/>
        <v>412431.81254602561</v>
      </c>
      <c r="M70" s="2"/>
      <c r="N70" s="2">
        <f t="shared" si="16"/>
        <v>700</v>
      </c>
      <c r="O70" s="2">
        <f t="shared" si="7"/>
        <v>1750</v>
      </c>
      <c r="P70" s="5">
        <f t="shared" si="8"/>
        <v>6300000</v>
      </c>
      <c r="Q70" s="5"/>
      <c r="R70" s="4">
        <f t="shared" si="9"/>
        <v>114.564392373896</v>
      </c>
      <c r="S70" s="4">
        <f t="shared" si="10"/>
        <v>1031079.531365064</v>
      </c>
      <c r="T70" s="5"/>
      <c r="U70" s="1">
        <f t="shared" si="11"/>
        <v>49491.817505523075</v>
      </c>
      <c r="V70" s="1"/>
      <c r="W70" s="1">
        <f t="shared" si="12"/>
        <v>23714.829221396471</v>
      </c>
      <c r="X70" s="1">
        <f t="shared" si="13"/>
        <v>73206.646726919542</v>
      </c>
      <c r="Y70" s="2"/>
      <c r="Z70" s="2"/>
      <c r="AA70" s="2"/>
    </row>
    <row r="71" spans="1:30" x14ac:dyDescent="0.25">
      <c r="A71">
        <f t="shared" si="14"/>
        <v>140</v>
      </c>
      <c r="B71" s="2">
        <f t="shared" si="0"/>
        <v>5.833333333333333</v>
      </c>
      <c r="C71" s="2">
        <f t="shared" si="15"/>
        <v>700</v>
      </c>
      <c r="D71" s="2">
        <f t="shared" si="1"/>
        <v>700</v>
      </c>
      <c r="E71" s="2"/>
      <c r="F71" s="1">
        <f t="shared" si="2"/>
        <v>0.58333333333333337</v>
      </c>
      <c r="G71" s="1">
        <f>+N71/B$10</f>
        <v>0.58333333333333337</v>
      </c>
      <c r="H71" s="5">
        <f t="shared" si="3"/>
        <v>0.30550504633038938</v>
      </c>
      <c r="I71" s="5">
        <f t="shared" si="4"/>
        <v>0.30550504633038933</v>
      </c>
      <c r="J71" s="5"/>
      <c r="K71" s="2">
        <f t="shared" si="5"/>
        <v>45.825756949558397</v>
      </c>
      <c r="L71" s="2">
        <f t="shared" si="6"/>
        <v>412431.81254602561</v>
      </c>
      <c r="M71" s="2"/>
      <c r="N71" s="2">
        <f t="shared" si="16"/>
        <v>700</v>
      </c>
      <c r="O71" s="2">
        <f t="shared" si="7"/>
        <v>1750</v>
      </c>
      <c r="P71" s="5">
        <f t="shared" si="8"/>
        <v>6300000</v>
      </c>
      <c r="Q71" s="5"/>
      <c r="R71" s="4">
        <f t="shared" si="9"/>
        <v>114.564392373896</v>
      </c>
      <c r="S71" s="4">
        <f t="shared" si="10"/>
        <v>1031079.531365064</v>
      </c>
      <c r="T71" s="5"/>
      <c r="U71" s="1">
        <f t="shared" si="11"/>
        <v>49491.817505523075</v>
      </c>
      <c r="V71" s="1"/>
      <c r="W71" s="1">
        <f t="shared" si="12"/>
        <v>23714.829221396471</v>
      </c>
      <c r="X71" s="1">
        <f t="shared" si="13"/>
        <v>73206.646726919542</v>
      </c>
      <c r="Y71" s="2"/>
      <c r="Z71" s="2"/>
      <c r="AA71" s="2"/>
    </row>
    <row r="72" spans="1:30" x14ac:dyDescent="0.25">
      <c r="A72">
        <f t="shared" si="14"/>
        <v>142.5</v>
      </c>
      <c r="B72" s="2">
        <f t="shared" si="0"/>
        <v>5.9375</v>
      </c>
      <c r="C72" s="2">
        <f t="shared" si="15"/>
        <v>700</v>
      </c>
      <c r="D72" s="2">
        <f t="shared" si="1"/>
        <v>700</v>
      </c>
      <c r="E72" s="2"/>
      <c r="F72" s="1">
        <f t="shared" si="2"/>
        <v>0.58333333333333337</v>
      </c>
      <c r="G72" s="1">
        <f>+N72/B$10</f>
        <v>0.58333333333333337</v>
      </c>
      <c r="H72" s="5">
        <f t="shared" si="3"/>
        <v>0.30550504633038938</v>
      </c>
      <c r="I72" s="5">
        <f t="shared" si="4"/>
        <v>0.30550504633038933</v>
      </c>
      <c r="J72" s="5"/>
      <c r="K72" s="2">
        <f t="shared" si="5"/>
        <v>45.825756949558397</v>
      </c>
      <c r="L72" s="2">
        <f t="shared" si="6"/>
        <v>412431.81254602561</v>
      </c>
      <c r="M72" s="2"/>
      <c r="N72" s="2">
        <f t="shared" si="16"/>
        <v>700</v>
      </c>
      <c r="O72" s="2">
        <f t="shared" si="7"/>
        <v>1750</v>
      </c>
      <c r="P72" s="5">
        <f t="shared" si="8"/>
        <v>6300000</v>
      </c>
      <c r="Q72" s="5"/>
      <c r="R72" s="4">
        <f t="shared" si="9"/>
        <v>114.564392373896</v>
      </c>
      <c r="S72" s="4">
        <f t="shared" si="10"/>
        <v>1031079.531365064</v>
      </c>
      <c r="T72" s="5"/>
      <c r="U72" s="1">
        <f t="shared" si="11"/>
        <v>49491.817505523075</v>
      </c>
      <c r="V72" s="1"/>
      <c r="W72" s="1">
        <f t="shared" si="12"/>
        <v>23714.829221396471</v>
      </c>
      <c r="X72" s="1">
        <f t="shared" si="13"/>
        <v>73206.646726919542</v>
      </c>
      <c r="Y72" s="2"/>
      <c r="Z72" s="2"/>
      <c r="AA72" s="2"/>
    </row>
    <row r="73" spans="1:30" x14ac:dyDescent="0.25">
      <c r="A73">
        <f t="shared" si="14"/>
        <v>145</v>
      </c>
      <c r="B73" s="2">
        <f t="shared" si="0"/>
        <v>6.041666666666667</v>
      </c>
      <c r="C73" s="2">
        <f t="shared" si="15"/>
        <v>700</v>
      </c>
      <c r="D73" s="2">
        <f t="shared" si="1"/>
        <v>700</v>
      </c>
      <c r="E73" s="2"/>
      <c r="F73" s="1">
        <f t="shared" si="2"/>
        <v>0.58333333333333337</v>
      </c>
      <c r="G73" s="1">
        <f>+N73/B$10</f>
        <v>0.58333333333333337</v>
      </c>
      <c r="H73" s="5">
        <f t="shared" si="3"/>
        <v>0.30550504633038938</v>
      </c>
      <c r="I73" s="5">
        <f t="shared" si="4"/>
        <v>0.30550504633038933</v>
      </c>
      <c r="J73" s="5"/>
      <c r="K73" s="2">
        <f t="shared" si="5"/>
        <v>45.825756949558397</v>
      </c>
      <c r="L73" s="2">
        <f t="shared" si="6"/>
        <v>412431.81254602561</v>
      </c>
      <c r="M73" s="2"/>
      <c r="N73" s="2">
        <f t="shared" si="16"/>
        <v>700</v>
      </c>
      <c r="O73" s="2">
        <f t="shared" si="7"/>
        <v>1750</v>
      </c>
      <c r="P73" s="5">
        <f t="shared" si="8"/>
        <v>6300000</v>
      </c>
      <c r="Q73" s="5"/>
      <c r="R73" s="4">
        <f t="shared" si="9"/>
        <v>114.564392373896</v>
      </c>
      <c r="S73" s="4">
        <f t="shared" si="10"/>
        <v>1031079.531365064</v>
      </c>
      <c r="T73" s="5"/>
      <c r="U73" s="1">
        <f t="shared" si="11"/>
        <v>49491.817505523075</v>
      </c>
      <c r="V73" s="1"/>
      <c r="W73" s="1">
        <f t="shared" si="12"/>
        <v>23714.829221396471</v>
      </c>
      <c r="X73" s="1">
        <f t="shared" si="13"/>
        <v>73206.646726919542</v>
      </c>
      <c r="Y73" s="2"/>
      <c r="Z73" s="2"/>
      <c r="AA73" s="2"/>
    </row>
    <row r="74" spans="1:30" x14ac:dyDescent="0.25">
      <c r="A74">
        <f t="shared" si="14"/>
        <v>147.5</v>
      </c>
      <c r="B74" s="2">
        <f t="shared" si="0"/>
        <v>6.145833333333333</v>
      </c>
      <c r="C74" s="2">
        <f t="shared" si="15"/>
        <v>700</v>
      </c>
      <c r="D74" s="2">
        <f t="shared" si="1"/>
        <v>700</v>
      </c>
      <c r="E74" s="2"/>
      <c r="F74" s="1">
        <f t="shared" si="2"/>
        <v>0.58333333333333337</v>
      </c>
      <c r="G74" s="1">
        <f>+N74/B$10</f>
        <v>0.58333333333333337</v>
      </c>
      <c r="H74" s="5">
        <f t="shared" si="3"/>
        <v>0.30550504633038938</v>
      </c>
      <c r="I74" s="5">
        <f t="shared" si="4"/>
        <v>0.30550504633038933</v>
      </c>
      <c r="J74" s="5"/>
      <c r="K74" s="2">
        <f t="shared" si="5"/>
        <v>45.825756949558397</v>
      </c>
      <c r="L74" s="2">
        <f t="shared" si="6"/>
        <v>412431.81254602561</v>
      </c>
      <c r="M74" s="2"/>
      <c r="N74" s="2">
        <f t="shared" si="16"/>
        <v>700</v>
      </c>
      <c r="O74" s="2">
        <f t="shared" si="7"/>
        <v>1750</v>
      </c>
      <c r="P74" s="5">
        <f t="shared" si="8"/>
        <v>6300000</v>
      </c>
      <c r="Q74" s="5"/>
      <c r="R74" s="4">
        <f t="shared" si="9"/>
        <v>114.564392373896</v>
      </c>
      <c r="S74" s="4">
        <f t="shared" si="10"/>
        <v>1031079.531365064</v>
      </c>
      <c r="T74" s="5"/>
      <c r="U74" s="1">
        <f t="shared" si="11"/>
        <v>49491.817505523075</v>
      </c>
      <c r="V74" s="1"/>
      <c r="W74" s="1">
        <f t="shared" si="12"/>
        <v>23714.829221396471</v>
      </c>
      <c r="X74" s="1">
        <f t="shared" si="13"/>
        <v>73206.646726919542</v>
      </c>
      <c r="Y74" s="2"/>
      <c r="Z74" s="2"/>
      <c r="AA74" s="2"/>
    </row>
    <row r="75" spans="1:30" x14ac:dyDescent="0.25">
      <c r="A75">
        <f t="shared" si="14"/>
        <v>150</v>
      </c>
      <c r="B75" s="2">
        <f t="shared" si="0"/>
        <v>6.25</v>
      </c>
      <c r="C75" s="2">
        <f t="shared" si="15"/>
        <v>700</v>
      </c>
      <c r="D75" s="2">
        <f t="shared" si="1"/>
        <v>700</v>
      </c>
      <c r="E75" s="2"/>
      <c r="F75" s="1">
        <f t="shared" si="2"/>
        <v>0.58333333333333337</v>
      </c>
      <c r="G75" s="1">
        <f>+N75/B$10</f>
        <v>0.58333333333333337</v>
      </c>
      <c r="H75" s="5">
        <f t="shared" si="3"/>
        <v>0.30550504633038938</v>
      </c>
      <c r="I75" s="5">
        <f t="shared" si="4"/>
        <v>0.30550504633038933</v>
      </c>
      <c r="J75" s="5"/>
      <c r="K75" s="2">
        <f t="shared" si="5"/>
        <v>45.825756949558397</v>
      </c>
      <c r="L75" s="2">
        <f t="shared" si="6"/>
        <v>412431.81254602561</v>
      </c>
      <c r="M75" s="2"/>
      <c r="N75" s="2">
        <f t="shared" si="16"/>
        <v>700</v>
      </c>
      <c r="O75" s="2">
        <f t="shared" si="7"/>
        <v>1750</v>
      </c>
      <c r="P75" s="5">
        <f t="shared" si="8"/>
        <v>6300000</v>
      </c>
      <c r="Q75" s="5"/>
      <c r="R75" s="4">
        <f t="shared" si="9"/>
        <v>114.564392373896</v>
      </c>
      <c r="S75" s="4">
        <f t="shared" si="10"/>
        <v>1031079.531365064</v>
      </c>
      <c r="T75" s="5"/>
      <c r="U75" s="1">
        <f t="shared" si="11"/>
        <v>49491.817505523075</v>
      </c>
      <c r="V75" s="1"/>
      <c r="W75" s="1">
        <f t="shared" si="12"/>
        <v>23714.829221396471</v>
      </c>
      <c r="X75" s="1">
        <f t="shared" si="13"/>
        <v>73206.646726919542</v>
      </c>
      <c r="Y75" s="2"/>
      <c r="Z75" s="2"/>
      <c r="AA75" s="2"/>
    </row>
    <row r="76" spans="1:30" x14ac:dyDescent="0.25">
      <c r="A76">
        <f t="shared" si="14"/>
        <v>152.5</v>
      </c>
      <c r="B76" s="2">
        <f t="shared" si="0"/>
        <v>6.354166666666667</v>
      </c>
      <c r="C76" s="2">
        <f>+AC76</f>
        <v>1300</v>
      </c>
      <c r="D76" s="2">
        <f t="shared" si="1"/>
        <v>1200</v>
      </c>
      <c r="E76" s="2"/>
      <c r="F76" s="1">
        <f t="shared" si="2"/>
        <v>1</v>
      </c>
      <c r="G76" s="1">
        <f>+N76/B$10</f>
        <v>0.99998108336259894</v>
      </c>
      <c r="H76" s="5">
        <f t="shared" si="3"/>
        <v>0.4</v>
      </c>
      <c r="I76" s="5">
        <f t="shared" si="4"/>
        <v>0.39999243334503959</v>
      </c>
      <c r="J76" s="5"/>
      <c r="K76" s="2">
        <f t="shared" si="5"/>
        <v>60</v>
      </c>
      <c r="L76" s="2">
        <f t="shared" si="6"/>
        <v>540000</v>
      </c>
      <c r="M76" s="2"/>
      <c r="N76" s="2">
        <f t="shared" si="16"/>
        <v>1199.9773000351188</v>
      </c>
      <c r="O76" s="2">
        <f t="shared" si="7"/>
        <v>2999.943250087797</v>
      </c>
      <c r="P76" s="5">
        <f t="shared" si="8"/>
        <v>10799795.70031607</v>
      </c>
      <c r="Q76" s="5"/>
      <c r="R76" s="4">
        <f t="shared" si="9"/>
        <v>150</v>
      </c>
      <c r="S76" s="4">
        <f t="shared" si="10"/>
        <v>1350000</v>
      </c>
      <c r="T76" s="5"/>
      <c r="U76" s="1">
        <f t="shared" si="11"/>
        <v>64800</v>
      </c>
      <c r="V76" s="1"/>
      <c r="W76" s="1">
        <f t="shared" si="12"/>
        <v>31050</v>
      </c>
      <c r="X76" s="1">
        <f t="shared" si="13"/>
        <v>95850</v>
      </c>
      <c r="Y76" s="2"/>
      <c r="Z76" s="2"/>
      <c r="AA76" s="2"/>
      <c r="AB76" t="s">
        <v>4</v>
      </c>
      <c r="AC76">
        <v>1300</v>
      </c>
      <c r="AD76" t="s">
        <v>5</v>
      </c>
    </row>
    <row r="77" spans="1:30" x14ac:dyDescent="0.25">
      <c r="A77">
        <f t="shared" si="14"/>
        <v>155</v>
      </c>
      <c r="B77" s="2">
        <f t="shared" si="0"/>
        <v>6.458333333333333</v>
      </c>
      <c r="C77" s="2">
        <f t="shared" si="15"/>
        <v>1300</v>
      </c>
      <c r="D77" s="2">
        <f t="shared" si="1"/>
        <v>1200</v>
      </c>
      <c r="E77" s="2"/>
      <c r="F77" s="1">
        <f t="shared" si="2"/>
        <v>1</v>
      </c>
      <c r="G77" s="1">
        <f>+N77/B$10</f>
        <v>0.99999999914118598</v>
      </c>
      <c r="H77" s="5">
        <f t="shared" si="3"/>
        <v>0.4</v>
      </c>
      <c r="I77" s="5">
        <f t="shared" si="4"/>
        <v>0.39999999965647437</v>
      </c>
      <c r="J77" s="5"/>
      <c r="K77" s="2">
        <f t="shared" si="5"/>
        <v>60</v>
      </c>
      <c r="L77" s="2">
        <f t="shared" si="6"/>
        <v>540000</v>
      </c>
      <c r="M77" s="2"/>
      <c r="N77" s="2">
        <f t="shared" si="16"/>
        <v>1199.9999989694231</v>
      </c>
      <c r="O77" s="2">
        <f t="shared" si="7"/>
        <v>2999.9999974235579</v>
      </c>
      <c r="P77" s="5">
        <f t="shared" si="8"/>
        <v>10799999.990724809</v>
      </c>
      <c r="Q77" s="5"/>
      <c r="R77" s="4">
        <f t="shared" si="9"/>
        <v>150</v>
      </c>
      <c r="S77" s="4">
        <f t="shared" si="10"/>
        <v>1350000</v>
      </c>
      <c r="T77" s="5"/>
      <c r="U77" s="1">
        <f t="shared" si="11"/>
        <v>64800</v>
      </c>
      <c r="V77" s="1"/>
      <c r="W77" s="1">
        <f t="shared" si="12"/>
        <v>31050</v>
      </c>
      <c r="X77" s="1">
        <f t="shared" si="13"/>
        <v>95850</v>
      </c>
      <c r="Y77" s="2"/>
      <c r="Z77" s="2"/>
      <c r="AA77" s="2"/>
    </row>
    <row r="78" spans="1:30" x14ac:dyDescent="0.25">
      <c r="A78">
        <f t="shared" si="14"/>
        <v>157.5</v>
      </c>
      <c r="B78" s="2">
        <f t="shared" si="0"/>
        <v>6.5625</v>
      </c>
      <c r="C78" s="2">
        <f t="shared" si="15"/>
        <v>1300</v>
      </c>
      <c r="D78" s="2">
        <f t="shared" si="1"/>
        <v>1200</v>
      </c>
      <c r="E78" s="2"/>
      <c r="F78" s="1">
        <f t="shared" si="2"/>
        <v>1</v>
      </c>
      <c r="G78" s="1">
        <f>+N78/B$10</f>
        <v>0.99999999999996092</v>
      </c>
      <c r="H78" s="5">
        <f t="shared" si="3"/>
        <v>0.4</v>
      </c>
      <c r="I78" s="5">
        <f t="shared" si="4"/>
        <v>0.39999999999998437</v>
      </c>
      <c r="J78" s="5"/>
      <c r="K78" s="2">
        <f t="shared" si="5"/>
        <v>60</v>
      </c>
      <c r="L78" s="2">
        <f t="shared" si="6"/>
        <v>540000</v>
      </c>
      <c r="M78" s="2"/>
      <c r="N78" s="2">
        <f t="shared" si="16"/>
        <v>1199.9999999999532</v>
      </c>
      <c r="O78" s="2">
        <f t="shared" si="7"/>
        <v>2999.9999999998827</v>
      </c>
      <c r="P78" s="5">
        <f t="shared" si="8"/>
        <v>10799999.999999577</v>
      </c>
      <c r="Q78" s="5"/>
      <c r="R78" s="4">
        <f t="shared" si="9"/>
        <v>150</v>
      </c>
      <c r="S78" s="4">
        <f t="shared" si="10"/>
        <v>1350000</v>
      </c>
      <c r="T78" s="5"/>
      <c r="U78" s="1">
        <f t="shared" si="11"/>
        <v>64800</v>
      </c>
      <c r="V78" s="1"/>
      <c r="W78" s="1">
        <f t="shared" si="12"/>
        <v>31050</v>
      </c>
      <c r="X78" s="1">
        <f t="shared" si="13"/>
        <v>95850</v>
      </c>
      <c r="Y78" s="2"/>
      <c r="Z78" s="2"/>
      <c r="AA78" s="2"/>
    </row>
    <row r="79" spans="1:30" x14ac:dyDescent="0.25">
      <c r="A79">
        <f t="shared" si="14"/>
        <v>160</v>
      </c>
      <c r="B79" s="2">
        <f t="shared" si="0"/>
        <v>6.666666666666667</v>
      </c>
      <c r="C79" s="2">
        <f t="shared" si="15"/>
        <v>1300</v>
      </c>
      <c r="D79" s="2">
        <f t="shared" si="1"/>
        <v>1200</v>
      </c>
      <c r="E79" s="2"/>
      <c r="F79" s="1">
        <f t="shared" si="2"/>
        <v>1</v>
      </c>
      <c r="G79" s="1">
        <f>+N79/B$10</f>
        <v>1</v>
      </c>
      <c r="H79" s="5">
        <f t="shared" si="3"/>
        <v>0.4</v>
      </c>
      <c r="I79" s="5">
        <f t="shared" si="4"/>
        <v>0.4</v>
      </c>
      <c r="J79" s="5"/>
      <c r="K79" s="2">
        <f t="shared" si="5"/>
        <v>60</v>
      </c>
      <c r="L79" s="2">
        <f t="shared" si="6"/>
        <v>540000</v>
      </c>
      <c r="M79" s="2"/>
      <c r="N79" s="2">
        <f t="shared" si="16"/>
        <v>1200</v>
      </c>
      <c r="O79" s="2">
        <f t="shared" si="7"/>
        <v>3000</v>
      </c>
      <c r="P79" s="5">
        <f t="shared" si="8"/>
        <v>10800000</v>
      </c>
      <c r="Q79" s="5"/>
      <c r="R79" s="4">
        <f t="shared" si="9"/>
        <v>150</v>
      </c>
      <c r="S79" s="4">
        <f t="shared" si="10"/>
        <v>1350000</v>
      </c>
      <c r="T79" s="5"/>
      <c r="U79" s="1">
        <f t="shared" si="11"/>
        <v>64800</v>
      </c>
      <c r="V79" s="1"/>
      <c r="W79" s="1">
        <f t="shared" si="12"/>
        <v>31050</v>
      </c>
      <c r="X79" s="1">
        <f t="shared" si="13"/>
        <v>95850</v>
      </c>
      <c r="Y79" s="2"/>
      <c r="Z79" s="2"/>
      <c r="AA79" s="2"/>
    </row>
    <row r="80" spans="1:30" x14ac:dyDescent="0.25">
      <c r="A80">
        <f t="shared" si="14"/>
        <v>162.5</v>
      </c>
      <c r="B80" s="2">
        <f t="shared" ref="B80:B135" si="17">A80/24</f>
        <v>6.770833333333333</v>
      </c>
      <c r="C80" s="2">
        <f t="shared" si="15"/>
        <v>1300</v>
      </c>
      <c r="D80" s="2">
        <f t="shared" ref="D80:D135" si="18">IF(C80&lt;0,0,IF(C80&gt;$B$10,$B$10,C80))</f>
        <v>1200</v>
      </c>
      <c r="E80" s="2"/>
      <c r="F80" s="1">
        <f t="shared" ref="F80:F135" si="19">+D80/B$10</f>
        <v>1</v>
      </c>
      <c r="G80" s="1">
        <f>+N80/B$10</f>
        <v>1</v>
      </c>
      <c r="H80" s="5">
        <f t="shared" ref="H80:H135" si="20">+B$9*SQRT(D80/B$10)</f>
        <v>0.4</v>
      </c>
      <c r="I80" s="5">
        <f t="shared" ref="I80:I135" si="21">+N80/(B$11*K80)</f>
        <v>0.4</v>
      </c>
      <c r="J80" s="5"/>
      <c r="K80" s="2">
        <f t="shared" ref="K80:K135" si="22">+D80/(B$11*H80)</f>
        <v>60</v>
      </c>
      <c r="L80" s="2">
        <f t="shared" ref="L80:L135" si="23">K80*60*60*$B$5</f>
        <v>540000</v>
      </c>
      <c r="M80" s="2"/>
      <c r="N80" s="2">
        <f t="shared" si="16"/>
        <v>1200</v>
      </c>
      <c r="O80" s="2">
        <f t="shared" ref="O80:O135" si="24">N80*$B$5</f>
        <v>3000</v>
      </c>
      <c r="P80" s="5">
        <f t="shared" ref="P80:P135" si="25">O80*60*60</f>
        <v>10800000</v>
      </c>
      <c r="Q80" s="5"/>
      <c r="R80" s="4">
        <f t="shared" ref="R80:R135" si="26">K80*$B$4</f>
        <v>150</v>
      </c>
      <c r="S80" s="4">
        <f t="shared" ref="S80:S135" si="27">L80*$B$4</f>
        <v>1350000</v>
      </c>
      <c r="T80" s="5"/>
      <c r="U80" s="1">
        <f t="shared" ref="U80:U135" si="28">L80/10^3*$B$2</f>
        <v>64800</v>
      </c>
      <c r="V80" s="1"/>
      <c r="W80" s="1">
        <f t="shared" ref="W80:W135" si="29">S80/10^3*$B$3</f>
        <v>31050</v>
      </c>
      <c r="X80" s="1">
        <f t="shared" ref="X80:X136" si="30">U80+W80</f>
        <v>95850</v>
      </c>
      <c r="Y80" s="2"/>
      <c r="Z80" s="2"/>
      <c r="AA80" s="2"/>
    </row>
    <row r="81" spans="1:27" x14ac:dyDescent="0.25">
      <c r="A81">
        <f t="shared" ref="A81:A135" si="31">A80+$B$5</f>
        <v>165</v>
      </c>
      <c r="B81" s="2">
        <f t="shared" si="17"/>
        <v>6.875</v>
      </c>
      <c r="C81" s="2">
        <f t="shared" ref="C81:C105" si="32">+C80</f>
        <v>1300</v>
      </c>
      <c r="D81" s="2">
        <f t="shared" si="18"/>
        <v>1200</v>
      </c>
      <c r="E81" s="2"/>
      <c r="F81" s="1">
        <f t="shared" si="19"/>
        <v>1</v>
      </c>
      <c r="G81" s="1">
        <f>+N81/B$10</f>
        <v>1</v>
      </c>
      <c r="H81" s="5">
        <f t="shared" si="20"/>
        <v>0.4</v>
      </c>
      <c r="I81" s="5">
        <f t="shared" si="21"/>
        <v>0.4</v>
      </c>
      <c r="J81" s="5"/>
      <c r="K81" s="2">
        <f t="shared" si="22"/>
        <v>60</v>
      </c>
      <c r="L81" s="2">
        <f t="shared" si="23"/>
        <v>540000</v>
      </c>
      <c r="M81" s="2"/>
      <c r="N81" s="2">
        <f t="shared" ref="N81:N135" si="33">+N80+(D81-N80)*(1-EXP(-(A81-A80)/B$7))</f>
        <v>1200</v>
      </c>
      <c r="O81" s="2">
        <f t="shared" si="24"/>
        <v>3000</v>
      </c>
      <c r="P81" s="5">
        <f t="shared" si="25"/>
        <v>10800000</v>
      </c>
      <c r="Q81" s="5"/>
      <c r="R81" s="4">
        <f t="shared" si="26"/>
        <v>150</v>
      </c>
      <c r="S81" s="4">
        <f t="shared" si="27"/>
        <v>1350000</v>
      </c>
      <c r="T81" s="5"/>
      <c r="U81" s="1">
        <f t="shared" si="28"/>
        <v>64800</v>
      </c>
      <c r="V81" s="1"/>
      <c r="W81" s="1">
        <f t="shared" si="29"/>
        <v>31050</v>
      </c>
      <c r="X81" s="1">
        <f t="shared" si="30"/>
        <v>95850</v>
      </c>
      <c r="Y81" s="2"/>
      <c r="Z81" s="2"/>
      <c r="AA81" s="2"/>
    </row>
    <row r="82" spans="1:27" x14ac:dyDescent="0.25">
      <c r="A82">
        <f t="shared" si="31"/>
        <v>167.5</v>
      </c>
      <c r="B82" s="2">
        <f t="shared" si="17"/>
        <v>6.979166666666667</v>
      </c>
      <c r="C82" s="2">
        <f t="shared" si="32"/>
        <v>1300</v>
      </c>
      <c r="D82" s="2">
        <f t="shared" si="18"/>
        <v>1200</v>
      </c>
      <c r="E82" s="2"/>
      <c r="F82" s="1">
        <f t="shared" si="19"/>
        <v>1</v>
      </c>
      <c r="G82" s="1">
        <f>+N82/B$10</f>
        <v>1</v>
      </c>
      <c r="H82" s="5">
        <f t="shared" si="20"/>
        <v>0.4</v>
      </c>
      <c r="I82" s="5">
        <f t="shared" si="21"/>
        <v>0.4</v>
      </c>
      <c r="J82" s="5"/>
      <c r="K82" s="2">
        <f t="shared" si="22"/>
        <v>60</v>
      </c>
      <c r="L82" s="2">
        <f t="shared" si="23"/>
        <v>540000</v>
      </c>
      <c r="M82" s="2"/>
      <c r="N82" s="2">
        <f t="shared" si="33"/>
        <v>1200</v>
      </c>
      <c r="O82" s="2">
        <f t="shared" si="24"/>
        <v>3000</v>
      </c>
      <c r="P82" s="5">
        <f t="shared" si="25"/>
        <v>10800000</v>
      </c>
      <c r="Q82" s="5"/>
      <c r="R82" s="4">
        <f t="shared" si="26"/>
        <v>150</v>
      </c>
      <c r="S82" s="4">
        <f t="shared" si="27"/>
        <v>1350000</v>
      </c>
      <c r="T82" s="5"/>
      <c r="U82" s="1">
        <f t="shared" si="28"/>
        <v>64800</v>
      </c>
      <c r="V82" s="1"/>
      <c r="W82" s="1">
        <f t="shared" si="29"/>
        <v>31050</v>
      </c>
      <c r="X82" s="1">
        <f t="shared" si="30"/>
        <v>95850</v>
      </c>
      <c r="Y82" s="2"/>
      <c r="Z82" s="2"/>
      <c r="AA82" s="2"/>
    </row>
    <row r="83" spans="1:27" x14ac:dyDescent="0.25">
      <c r="A83">
        <f t="shared" si="31"/>
        <v>170</v>
      </c>
      <c r="B83" s="2">
        <f t="shared" si="17"/>
        <v>7.083333333333333</v>
      </c>
      <c r="C83" s="2">
        <f t="shared" si="32"/>
        <v>1300</v>
      </c>
      <c r="D83" s="2">
        <f t="shared" si="18"/>
        <v>1200</v>
      </c>
      <c r="E83" s="2"/>
      <c r="F83" s="1">
        <f t="shared" si="19"/>
        <v>1</v>
      </c>
      <c r="G83" s="1">
        <f>+N83/B$10</f>
        <v>1</v>
      </c>
      <c r="H83" s="5">
        <f t="shared" si="20"/>
        <v>0.4</v>
      </c>
      <c r="I83" s="5">
        <f t="shared" si="21"/>
        <v>0.4</v>
      </c>
      <c r="J83" s="5"/>
      <c r="K83" s="2">
        <f t="shared" si="22"/>
        <v>60</v>
      </c>
      <c r="L83" s="2">
        <f t="shared" si="23"/>
        <v>540000</v>
      </c>
      <c r="M83" s="2"/>
      <c r="N83" s="2">
        <f t="shared" si="33"/>
        <v>1200</v>
      </c>
      <c r="O83" s="2">
        <f t="shared" si="24"/>
        <v>3000</v>
      </c>
      <c r="P83" s="5">
        <f t="shared" si="25"/>
        <v>10800000</v>
      </c>
      <c r="Q83" s="5"/>
      <c r="R83" s="4">
        <f t="shared" si="26"/>
        <v>150</v>
      </c>
      <c r="S83" s="4">
        <f t="shared" si="27"/>
        <v>1350000</v>
      </c>
      <c r="T83" s="5"/>
      <c r="U83" s="1">
        <f t="shared" si="28"/>
        <v>64800</v>
      </c>
      <c r="V83" s="1"/>
      <c r="W83" s="1">
        <f t="shared" si="29"/>
        <v>31050</v>
      </c>
      <c r="X83" s="1">
        <f t="shared" si="30"/>
        <v>95850</v>
      </c>
      <c r="Y83" s="2"/>
      <c r="Z83" s="2"/>
      <c r="AA83" s="2"/>
    </row>
    <row r="84" spans="1:27" x14ac:dyDescent="0.25">
      <c r="A84">
        <f t="shared" si="31"/>
        <v>172.5</v>
      </c>
      <c r="B84" s="2">
        <f t="shared" si="17"/>
        <v>7.1875</v>
      </c>
      <c r="C84" s="2">
        <f t="shared" si="32"/>
        <v>1300</v>
      </c>
      <c r="D84" s="2">
        <f t="shared" si="18"/>
        <v>1200</v>
      </c>
      <c r="E84" s="2"/>
      <c r="F84" s="1">
        <f t="shared" si="19"/>
        <v>1</v>
      </c>
      <c r="G84" s="1">
        <f>+N84/B$10</f>
        <v>1</v>
      </c>
      <c r="H84" s="5">
        <f t="shared" si="20"/>
        <v>0.4</v>
      </c>
      <c r="I84" s="5">
        <f t="shared" si="21"/>
        <v>0.4</v>
      </c>
      <c r="J84" s="5"/>
      <c r="K84" s="2">
        <f t="shared" si="22"/>
        <v>60</v>
      </c>
      <c r="L84" s="2">
        <f t="shared" si="23"/>
        <v>540000</v>
      </c>
      <c r="M84" s="2"/>
      <c r="N84" s="2">
        <f t="shared" si="33"/>
        <v>1200</v>
      </c>
      <c r="O84" s="2">
        <f t="shared" si="24"/>
        <v>3000</v>
      </c>
      <c r="P84" s="5">
        <f t="shared" si="25"/>
        <v>10800000</v>
      </c>
      <c r="Q84" s="5"/>
      <c r="R84" s="4">
        <f t="shared" si="26"/>
        <v>150</v>
      </c>
      <c r="S84" s="4">
        <f t="shared" si="27"/>
        <v>1350000</v>
      </c>
      <c r="T84" s="5"/>
      <c r="U84" s="1">
        <f t="shared" si="28"/>
        <v>64800</v>
      </c>
      <c r="V84" s="1"/>
      <c r="W84" s="1">
        <f t="shared" si="29"/>
        <v>31050</v>
      </c>
      <c r="X84" s="1">
        <f t="shared" si="30"/>
        <v>95850</v>
      </c>
      <c r="Y84" s="2"/>
      <c r="Z84" s="2"/>
      <c r="AA84" s="2"/>
    </row>
    <row r="85" spans="1:27" x14ac:dyDescent="0.25">
      <c r="A85">
        <f t="shared" si="31"/>
        <v>175</v>
      </c>
      <c r="B85" s="2">
        <f t="shared" si="17"/>
        <v>7.291666666666667</v>
      </c>
      <c r="C85" s="2">
        <f t="shared" si="32"/>
        <v>1300</v>
      </c>
      <c r="D85" s="2">
        <f t="shared" si="18"/>
        <v>1200</v>
      </c>
      <c r="E85" s="2"/>
      <c r="F85" s="1">
        <f t="shared" si="19"/>
        <v>1</v>
      </c>
      <c r="G85" s="1">
        <f>+N85/B$10</f>
        <v>1</v>
      </c>
      <c r="H85" s="5">
        <f t="shared" si="20"/>
        <v>0.4</v>
      </c>
      <c r="I85" s="5">
        <f t="shared" si="21"/>
        <v>0.4</v>
      </c>
      <c r="J85" s="5"/>
      <c r="K85" s="2">
        <f t="shared" si="22"/>
        <v>60</v>
      </c>
      <c r="L85" s="2">
        <f t="shared" si="23"/>
        <v>540000</v>
      </c>
      <c r="M85" s="2"/>
      <c r="N85" s="2">
        <f t="shared" si="33"/>
        <v>1200</v>
      </c>
      <c r="O85" s="2">
        <f t="shared" si="24"/>
        <v>3000</v>
      </c>
      <c r="P85" s="5">
        <f t="shared" si="25"/>
        <v>10800000</v>
      </c>
      <c r="Q85" s="5"/>
      <c r="R85" s="4">
        <f t="shared" si="26"/>
        <v>150</v>
      </c>
      <c r="S85" s="4">
        <f t="shared" si="27"/>
        <v>1350000</v>
      </c>
      <c r="T85" s="5"/>
      <c r="U85" s="1">
        <f t="shared" si="28"/>
        <v>64800</v>
      </c>
      <c r="V85" s="1"/>
      <c r="W85" s="1">
        <f t="shared" si="29"/>
        <v>31050</v>
      </c>
      <c r="X85" s="1">
        <f t="shared" si="30"/>
        <v>95850</v>
      </c>
      <c r="Y85" s="2"/>
      <c r="Z85" s="2"/>
      <c r="AA85" s="2"/>
    </row>
    <row r="86" spans="1:27" x14ac:dyDescent="0.25">
      <c r="A86">
        <f t="shared" si="31"/>
        <v>177.5</v>
      </c>
      <c r="B86" s="2">
        <f t="shared" si="17"/>
        <v>7.395833333333333</v>
      </c>
      <c r="C86" s="2">
        <f t="shared" si="32"/>
        <v>1300</v>
      </c>
      <c r="D86" s="2">
        <f t="shared" si="18"/>
        <v>1200</v>
      </c>
      <c r="E86" s="2"/>
      <c r="F86" s="1">
        <f t="shared" si="19"/>
        <v>1</v>
      </c>
      <c r="G86" s="1">
        <f>+N86/B$10</f>
        <v>1</v>
      </c>
      <c r="H86" s="5">
        <f t="shared" si="20"/>
        <v>0.4</v>
      </c>
      <c r="I86" s="5">
        <f t="shared" si="21"/>
        <v>0.4</v>
      </c>
      <c r="J86" s="5"/>
      <c r="K86" s="2">
        <f t="shared" si="22"/>
        <v>60</v>
      </c>
      <c r="L86" s="2">
        <f t="shared" si="23"/>
        <v>540000</v>
      </c>
      <c r="M86" s="2"/>
      <c r="N86" s="2">
        <f t="shared" si="33"/>
        <v>1200</v>
      </c>
      <c r="O86" s="2">
        <f t="shared" si="24"/>
        <v>3000</v>
      </c>
      <c r="P86" s="5">
        <f t="shared" si="25"/>
        <v>10800000</v>
      </c>
      <c r="Q86" s="5"/>
      <c r="R86" s="4">
        <f t="shared" si="26"/>
        <v>150</v>
      </c>
      <c r="S86" s="4">
        <f t="shared" si="27"/>
        <v>1350000</v>
      </c>
      <c r="T86" s="5"/>
      <c r="U86" s="1">
        <f t="shared" si="28"/>
        <v>64800</v>
      </c>
      <c r="V86" s="1"/>
      <c r="W86" s="1">
        <f t="shared" si="29"/>
        <v>31050</v>
      </c>
      <c r="X86" s="1">
        <f t="shared" si="30"/>
        <v>95850</v>
      </c>
      <c r="Y86" s="2"/>
      <c r="Z86" s="2"/>
      <c r="AA86" s="2"/>
    </row>
    <row r="87" spans="1:27" x14ac:dyDescent="0.25">
      <c r="A87">
        <f t="shared" si="31"/>
        <v>180</v>
      </c>
      <c r="B87" s="2">
        <f t="shared" si="17"/>
        <v>7.5</v>
      </c>
      <c r="C87" s="2">
        <f t="shared" si="32"/>
        <v>1300</v>
      </c>
      <c r="D87" s="2">
        <f t="shared" si="18"/>
        <v>1200</v>
      </c>
      <c r="E87" s="2"/>
      <c r="F87" s="1">
        <f t="shared" si="19"/>
        <v>1</v>
      </c>
      <c r="G87" s="1">
        <f>+N87/B$10</f>
        <v>1</v>
      </c>
      <c r="H87" s="5">
        <f t="shared" si="20"/>
        <v>0.4</v>
      </c>
      <c r="I87" s="5">
        <f t="shared" si="21"/>
        <v>0.4</v>
      </c>
      <c r="J87" s="5"/>
      <c r="K87" s="2">
        <f t="shared" si="22"/>
        <v>60</v>
      </c>
      <c r="L87" s="2">
        <f t="shared" si="23"/>
        <v>540000</v>
      </c>
      <c r="M87" s="2"/>
      <c r="N87" s="2">
        <f t="shared" si="33"/>
        <v>1200</v>
      </c>
      <c r="O87" s="2">
        <f t="shared" si="24"/>
        <v>3000</v>
      </c>
      <c r="P87" s="5">
        <f t="shared" si="25"/>
        <v>10800000</v>
      </c>
      <c r="Q87" s="5"/>
      <c r="R87" s="4">
        <f t="shared" si="26"/>
        <v>150</v>
      </c>
      <c r="S87" s="4">
        <f t="shared" si="27"/>
        <v>1350000</v>
      </c>
      <c r="T87" s="5"/>
      <c r="U87" s="1">
        <f t="shared" si="28"/>
        <v>64800</v>
      </c>
      <c r="V87" s="1"/>
      <c r="W87" s="1">
        <f t="shared" si="29"/>
        <v>31050</v>
      </c>
      <c r="X87" s="1">
        <f t="shared" si="30"/>
        <v>95850</v>
      </c>
      <c r="Y87" s="2"/>
      <c r="Z87" s="2"/>
      <c r="AA87" s="2"/>
    </row>
    <row r="88" spans="1:27" x14ac:dyDescent="0.25">
      <c r="A88">
        <f t="shared" si="31"/>
        <v>182.5</v>
      </c>
      <c r="B88" s="2">
        <f t="shared" si="17"/>
        <v>7.604166666666667</v>
      </c>
      <c r="C88" s="2">
        <f t="shared" si="32"/>
        <v>1300</v>
      </c>
      <c r="D88" s="2">
        <f t="shared" si="18"/>
        <v>1200</v>
      </c>
      <c r="E88" s="2"/>
      <c r="F88" s="1">
        <f t="shared" si="19"/>
        <v>1</v>
      </c>
      <c r="G88" s="1">
        <f>+N88/B$10</f>
        <v>1</v>
      </c>
      <c r="H88" s="5">
        <f t="shared" si="20"/>
        <v>0.4</v>
      </c>
      <c r="I88" s="5">
        <f t="shared" si="21"/>
        <v>0.4</v>
      </c>
      <c r="J88" s="5"/>
      <c r="K88" s="2">
        <f t="shared" si="22"/>
        <v>60</v>
      </c>
      <c r="L88" s="2">
        <f t="shared" si="23"/>
        <v>540000</v>
      </c>
      <c r="M88" s="2"/>
      <c r="N88" s="2">
        <f t="shared" si="33"/>
        <v>1200</v>
      </c>
      <c r="O88" s="2">
        <f t="shared" si="24"/>
        <v>3000</v>
      </c>
      <c r="P88" s="5">
        <f t="shared" si="25"/>
        <v>10800000</v>
      </c>
      <c r="Q88" s="5"/>
      <c r="R88" s="4">
        <f t="shared" si="26"/>
        <v>150</v>
      </c>
      <c r="S88" s="4">
        <f t="shared" si="27"/>
        <v>1350000</v>
      </c>
      <c r="T88" s="5"/>
      <c r="U88" s="1">
        <f t="shared" si="28"/>
        <v>64800</v>
      </c>
      <c r="V88" s="1"/>
      <c r="W88" s="1">
        <f t="shared" si="29"/>
        <v>31050</v>
      </c>
      <c r="X88" s="1">
        <f t="shared" si="30"/>
        <v>95850</v>
      </c>
      <c r="Y88" s="2"/>
      <c r="Z88" s="2"/>
      <c r="AA88" s="2"/>
    </row>
    <row r="89" spans="1:27" x14ac:dyDescent="0.25">
      <c r="A89">
        <f t="shared" si="31"/>
        <v>185</v>
      </c>
      <c r="B89" s="2">
        <f t="shared" si="17"/>
        <v>7.708333333333333</v>
      </c>
      <c r="C89" s="2">
        <f t="shared" si="32"/>
        <v>1300</v>
      </c>
      <c r="D89" s="2">
        <f t="shared" si="18"/>
        <v>1200</v>
      </c>
      <c r="E89" s="2"/>
      <c r="F89" s="1">
        <f t="shared" si="19"/>
        <v>1</v>
      </c>
      <c r="G89" s="1">
        <f>+N89/B$10</f>
        <v>1</v>
      </c>
      <c r="H89" s="5">
        <f t="shared" si="20"/>
        <v>0.4</v>
      </c>
      <c r="I89" s="5">
        <f t="shared" si="21"/>
        <v>0.4</v>
      </c>
      <c r="J89" s="5"/>
      <c r="K89" s="2">
        <f t="shared" si="22"/>
        <v>60</v>
      </c>
      <c r="L89" s="2">
        <f t="shared" si="23"/>
        <v>540000</v>
      </c>
      <c r="M89" s="2"/>
      <c r="N89" s="2">
        <f t="shared" si="33"/>
        <v>1200</v>
      </c>
      <c r="O89" s="2">
        <f t="shared" si="24"/>
        <v>3000</v>
      </c>
      <c r="P89" s="5">
        <f t="shared" si="25"/>
        <v>10800000</v>
      </c>
      <c r="Q89" s="5"/>
      <c r="R89" s="4">
        <f t="shared" si="26"/>
        <v>150</v>
      </c>
      <c r="S89" s="4">
        <f t="shared" si="27"/>
        <v>1350000</v>
      </c>
      <c r="T89" s="5"/>
      <c r="U89" s="1">
        <f t="shared" si="28"/>
        <v>64800</v>
      </c>
      <c r="V89" s="1"/>
      <c r="W89" s="1">
        <f t="shared" si="29"/>
        <v>31050</v>
      </c>
      <c r="X89" s="1">
        <f t="shared" si="30"/>
        <v>95850</v>
      </c>
      <c r="Y89" s="2"/>
      <c r="Z89" s="2"/>
      <c r="AA89" s="2"/>
    </row>
    <row r="90" spans="1:27" x14ac:dyDescent="0.25">
      <c r="A90">
        <f t="shared" si="31"/>
        <v>187.5</v>
      </c>
      <c r="B90" s="2">
        <f t="shared" si="17"/>
        <v>7.8125</v>
      </c>
      <c r="C90" s="2">
        <f t="shared" si="32"/>
        <v>1300</v>
      </c>
      <c r="D90" s="2">
        <f t="shared" si="18"/>
        <v>1200</v>
      </c>
      <c r="E90" s="2"/>
      <c r="F90" s="1">
        <f t="shared" si="19"/>
        <v>1</v>
      </c>
      <c r="G90" s="1">
        <f>+N90/B$10</f>
        <v>1</v>
      </c>
      <c r="H90" s="5">
        <f t="shared" si="20"/>
        <v>0.4</v>
      </c>
      <c r="I90" s="5">
        <f t="shared" si="21"/>
        <v>0.4</v>
      </c>
      <c r="J90" s="5"/>
      <c r="K90" s="2">
        <f t="shared" si="22"/>
        <v>60</v>
      </c>
      <c r="L90" s="2">
        <f t="shared" si="23"/>
        <v>540000</v>
      </c>
      <c r="M90" s="2"/>
      <c r="N90" s="2">
        <f t="shared" si="33"/>
        <v>1200</v>
      </c>
      <c r="O90" s="2">
        <f t="shared" si="24"/>
        <v>3000</v>
      </c>
      <c r="P90" s="5">
        <f t="shared" si="25"/>
        <v>10800000</v>
      </c>
      <c r="Q90" s="5"/>
      <c r="R90" s="4">
        <f t="shared" si="26"/>
        <v>150</v>
      </c>
      <c r="S90" s="4">
        <f t="shared" si="27"/>
        <v>1350000</v>
      </c>
      <c r="T90" s="5"/>
      <c r="U90" s="1">
        <f t="shared" si="28"/>
        <v>64800</v>
      </c>
      <c r="V90" s="1"/>
      <c r="W90" s="1">
        <f t="shared" si="29"/>
        <v>31050</v>
      </c>
      <c r="X90" s="1">
        <f t="shared" si="30"/>
        <v>95850</v>
      </c>
      <c r="Y90" s="2"/>
      <c r="Z90" s="2"/>
      <c r="AA90" s="2"/>
    </row>
    <row r="91" spans="1:27" x14ac:dyDescent="0.25">
      <c r="A91">
        <f t="shared" si="31"/>
        <v>190</v>
      </c>
      <c r="B91" s="2">
        <f t="shared" si="17"/>
        <v>7.916666666666667</v>
      </c>
      <c r="C91" s="2">
        <f t="shared" si="32"/>
        <v>1300</v>
      </c>
      <c r="D91" s="2">
        <f t="shared" si="18"/>
        <v>1200</v>
      </c>
      <c r="E91" s="2"/>
      <c r="F91" s="1">
        <f t="shared" si="19"/>
        <v>1</v>
      </c>
      <c r="G91" s="1">
        <f>+N91/B$10</f>
        <v>1</v>
      </c>
      <c r="H91" s="5">
        <f t="shared" si="20"/>
        <v>0.4</v>
      </c>
      <c r="I91" s="5">
        <f t="shared" si="21"/>
        <v>0.4</v>
      </c>
      <c r="J91" s="5"/>
      <c r="K91" s="2">
        <f t="shared" si="22"/>
        <v>60</v>
      </c>
      <c r="L91" s="2">
        <f t="shared" si="23"/>
        <v>540000</v>
      </c>
      <c r="M91" s="2"/>
      <c r="N91" s="2">
        <f t="shared" si="33"/>
        <v>1200</v>
      </c>
      <c r="O91" s="2">
        <f t="shared" si="24"/>
        <v>3000</v>
      </c>
      <c r="P91" s="5">
        <f t="shared" si="25"/>
        <v>10800000</v>
      </c>
      <c r="Q91" s="5"/>
      <c r="R91" s="4">
        <f t="shared" si="26"/>
        <v>150</v>
      </c>
      <c r="S91" s="4">
        <f t="shared" si="27"/>
        <v>1350000</v>
      </c>
      <c r="T91" s="5"/>
      <c r="U91" s="1">
        <f t="shared" si="28"/>
        <v>64800</v>
      </c>
      <c r="V91" s="1"/>
      <c r="W91" s="1">
        <f t="shared" si="29"/>
        <v>31050</v>
      </c>
      <c r="X91" s="1">
        <f t="shared" si="30"/>
        <v>95850</v>
      </c>
      <c r="Y91" s="2"/>
      <c r="Z91" s="2"/>
      <c r="AA91" s="2"/>
    </row>
    <row r="92" spans="1:27" x14ac:dyDescent="0.25">
      <c r="A92">
        <f t="shared" si="31"/>
        <v>192.5</v>
      </c>
      <c r="B92" s="2">
        <f t="shared" si="17"/>
        <v>8.0208333333333339</v>
      </c>
      <c r="C92" s="2">
        <f t="shared" si="32"/>
        <v>1300</v>
      </c>
      <c r="D92" s="2">
        <f t="shared" si="18"/>
        <v>1200</v>
      </c>
      <c r="E92" s="2"/>
      <c r="F92" s="1">
        <f t="shared" si="19"/>
        <v>1</v>
      </c>
      <c r="G92" s="1">
        <f>+N92/B$10</f>
        <v>1</v>
      </c>
      <c r="H92" s="5">
        <f t="shared" si="20"/>
        <v>0.4</v>
      </c>
      <c r="I92" s="5">
        <f t="shared" si="21"/>
        <v>0.4</v>
      </c>
      <c r="J92" s="5"/>
      <c r="K92" s="2">
        <f t="shared" si="22"/>
        <v>60</v>
      </c>
      <c r="L92" s="2">
        <f t="shared" si="23"/>
        <v>540000</v>
      </c>
      <c r="M92" s="2"/>
      <c r="N92" s="2">
        <f t="shared" si="33"/>
        <v>1200</v>
      </c>
      <c r="O92" s="2">
        <f t="shared" si="24"/>
        <v>3000</v>
      </c>
      <c r="P92" s="5">
        <f t="shared" si="25"/>
        <v>10800000</v>
      </c>
      <c r="Q92" s="5"/>
      <c r="R92" s="4">
        <f t="shared" si="26"/>
        <v>150</v>
      </c>
      <c r="S92" s="4">
        <f t="shared" si="27"/>
        <v>1350000</v>
      </c>
      <c r="T92" s="5"/>
      <c r="U92" s="1">
        <f t="shared" si="28"/>
        <v>64800</v>
      </c>
      <c r="V92" s="1"/>
      <c r="W92" s="1">
        <f t="shared" si="29"/>
        <v>31050</v>
      </c>
      <c r="X92" s="1">
        <f t="shared" si="30"/>
        <v>95850</v>
      </c>
      <c r="Y92" s="2"/>
      <c r="Z92" s="2"/>
      <c r="AA92" s="2"/>
    </row>
    <row r="93" spans="1:27" x14ac:dyDescent="0.25">
      <c r="A93">
        <f t="shared" si="31"/>
        <v>195</v>
      </c>
      <c r="B93" s="2">
        <f t="shared" si="17"/>
        <v>8.125</v>
      </c>
      <c r="C93" s="2">
        <f t="shared" si="32"/>
        <v>1300</v>
      </c>
      <c r="D93" s="2">
        <f t="shared" si="18"/>
        <v>1200</v>
      </c>
      <c r="E93" s="2"/>
      <c r="F93" s="1">
        <f t="shared" si="19"/>
        <v>1</v>
      </c>
      <c r="G93" s="1">
        <f>+N93/B$10</f>
        <v>1</v>
      </c>
      <c r="H93" s="5">
        <f t="shared" si="20"/>
        <v>0.4</v>
      </c>
      <c r="I93" s="5">
        <f t="shared" si="21"/>
        <v>0.4</v>
      </c>
      <c r="J93" s="5"/>
      <c r="K93" s="2">
        <f t="shared" si="22"/>
        <v>60</v>
      </c>
      <c r="L93" s="2">
        <f t="shared" si="23"/>
        <v>540000</v>
      </c>
      <c r="M93" s="2"/>
      <c r="N93" s="2">
        <f t="shared" si="33"/>
        <v>1200</v>
      </c>
      <c r="O93" s="2">
        <f t="shared" si="24"/>
        <v>3000</v>
      </c>
      <c r="P93" s="5">
        <f t="shared" si="25"/>
        <v>10800000</v>
      </c>
      <c r="Q93" s="5"/>
      <c r="R93" s="4">
        <f t="shared" si="26"/>
        <v>150</v>
      </c>
      <c r="S93" s="4">
        <f t="shared" si="27"/>
        <v>1350000</v>
      </c>
      <c r="T93" s="5"/>
      <c r="U93" s="1">
        <f t="shared" si="28"/>
        <v>64800</v>
      </c>
      <c r="V93" s="1"/>
      <c r="W93" s="1">
        <f t="shared" si="29"/>
        <v>31050</v>
      </c>
      <c r="X93" s="1">
        <f t="shared" si="30"/>
        <v>95850</v>
      </c>
      <c r="Y93" s="2"/>
      <c r="Z93" s="2"/>
      <c r="AA93" s="2"/>
    </row>
    <row r="94" spans="1:27" x14ac:dyDescent="0.25">
      <c r="A94">
        <f t="shared" si="31"/>
        <v>197.5</v>
      </c>
      <c r="B94" s="2">
        <f t="shared" si="17"/>
        <v>8.2291666666666661</v>
      </c>
      <c r="C94" s="2">
        <f t="shared" si="32"/>
        <v>1300</v>
      </c>
      <c r="D94" s="2">
        <f t="shared" si="18"/>
        <v>1200</v>
      </c>
      <c r="E94" s="2"/>
      <c r="F94" s="1">
        <f t="shared" si="19"/>
        <v>1</v>
      </c>
      <c r="G94" s="1">
        <f>+N94/B$10</f>
        <v>1</v>
      </c>
      <c r="H94" s="5">
        <f t="shared" si="20"/>
        <v>0.4</v>
      </c>
      <c r="I94" s="5">
        <f t="shared" si="21"/>
        <v>0.4</v>
      </c>
      <c r="J94" s="5"/>
      <c r="K94" s="2">
        <f t="shared" si="22"/>
        <v>60</v>
      </c>
      <c r="L94" s="2">
        <f t="shared" si="23"/>
        <v>540000</v>
      </c>
      <c r="M94" s="2"/>
      <c r="N94" s="2">
        <f t="shared" si="33"/>
        <v>1200</v>
      </c>
      <c r="O94" s="2">
        <f t="shared" si="24"/>
        <v>3000</v>
      </c>
      <c r="P94" s="5">
        <f t="shared" si="25"/>
        <v>10800000</v>
      </c>
      <c r="Q94" s="5"/>
      <c r="R94" s="4">
        <f t="shared" si="26"/>
        <v>150</v>
      </c>
      <c r="S94" s="4">
        <f t="shared" si="27"/>
        <v>1350000</v>
      </c>
      <c r="T94" s="5"/>
      <c r="U94" s="1">
        <f t="shared" si="28"/>
        <v>64800</v>
      </c>
      <c r="V94" s="1"/>
      <c r="W94" s="1">
        <f t="shared" si="29"/>
        <v>31050</v>
      </c>
      <c r="X94" s="1">
        <f t="shared" si="30"/>
        <v>95850</v>
      </c>
      <c r="Y94" s="2"/>
      <c r="Z94" s="2"/>
      <c r="AA94" s="2"/>
    </row>
    <row r="95" spans="1:27" x14ac:dyDescent="0.25">
      <c r="A95">
        <f t="shared" si="31"/>
        <v>200</v>
      </c>
      <c r="B95" s="2">
        <f t="shared" si="17"/>
        <v>8.3333333333333339</v>
      </c>
      <c r="C95" s="2">
        <f t="shared" si="32"/>
        <v>1300</v>
      </c>
      <c r="D95" s="2">
        <f t="shared" si="18"/>
        <v>1200</v>
      </c>
      <c r="E95" s="2"/>
      <c r="F95" s="1">
        <f t="shared" si="19"/>
        <v>1</v>
      </c>
      <c r="G95" s="1">
        <f>+N95/B$10</f>
        <v>1</v>
      </c>
      <c r="H95" s="5">
        <f t="shared" si="20"/>
        <v>0.4</v>
      </c>
      <c r="I95" s="5">
        <f t="shared" si="21"/>
        <v>0.4</v>
      </c>
      <c r="J95" s="5"/>
      <c r="K95" s="2">
        <f t="shared" si="22"/>
        <v>60</v>
      </c>
      <c r="L95" s="2">
        <f t="shared" si="23"/>
        <v>540000</v>
      </c>
      <c r="M95" s="2"/>
      <c r="N95" s="2">
        <f t="shared" si="33"/>
        <v>1200</v>
      </c>
      <c r="O95" s="2">
        <f t="shared" si="24"/>
        <v>3000</v>
      </c>
      <c r="P95" s="5">
        <f t="shared" si="25"/>
        <v>10800000</v>
      </c>
      <c r="Q95" s="5"/>
      <c r="R95" s="4">
        <f t="shared" si="26"/>
        <v>150</v>
      </c>
      <c r="S95" s="4">
        <f t="shared" si="27"/>
        <v>1350000</v>
      </c>
      <c r="T95" s="5"/>
      <c r="U95" s="1">
        <f t="shared" si="28"/>
        <v>64800</v>
      </c>
      <c r="V95" s="1"/>
      <c r="W95" s="1">
        <f t="shared" si="29"/>
        <v>31050</v>
      </c>
      <c r="X95" s="1">
        <f t="shared" si="30"/>
        <v>95850</v>
      </c>
      <c r="Y95" s="2"/>
      <c r="Z95" s="2"/>
      <c r="AA95" s="2"/>
    </row>
    <row r="96" spans="1:27" x14ac:dyDescent="0.25">
      <c r="A96">
        <f t="shared" si="31"/>
        <v>202.5</v>
      </c>
      <c r="B96" s="2">
        <f t="shared" si="17"/>
        <v>8.4375</v>
      </c>
      <c r="C96" s="2">
        <f t="shared" si="32"/>
        <v>1300</v>
      </c>
      <c r="D96" s="2">
        <f t="shared" si="18"/>
        <v>1200</v>
      </c>
      <c r="E96" s="2"/>
      <c r="F96" s="1">
        <f t="shared" si="19"/>
        <v>1</v>
      </c>
      <c r="G96" s="1">
        <f>+N96/B$10</f>
        <v>1</v>
      </c>
      <c r="H96" s="5">
        <f t="shared" si="20"/>
        <v>0.4</v>
      </c>
      <c r="I96" s="5">
        <f t="shared" si="21"/>
        <v>0.4</v>
      </c>
      <c r="J96" s="5"/>
      <c r="K96" s="2">
        <f t="shared" si="22"/>
        <v>60</v>
      </c>
      <c r="L96" s="2">
        <f t="shared" si="23"/>
        <v>540000</v>
      </c>
      <c r="M96" s="2"/>
      <c r="N96" s="2">
        <f t="shared" si="33"/>
        <v>1200</v>
      </c>
      <c r="O96" s="2">
        <f t="shared" si="24"/>
        <v>3000</v>
      </c>
      <c r="P96" s="5">
        <f t="shared" si="25"/>
        <v>10800000</v>
      </c>
      <c r="Q96" s="5"/>
      <c r="R96" s="4">
        <f t="shared" si="26"/>
        <v>150</v>
      </c>
      <c r="S96" s="4">
        <f t="shared" si="27"/>
        <v>1350000</v>
      </c>
      <c r="T96" s="5"/>
      <c r="U96" s="1">
        <f t="shared" si="28"/>
        <v>64800</v>
      </c>
      <c r="V96" s="1"/>
      <c r="W96" s="1">
        <f t="shared" si="29"/>
        <v>31050</v>
      </c>
      <c r="X96" s="1">
        <f t="shared" si="30"/>
        <v>95850</v>
      </c>
      <c r="Y96" s="2"/>
      <c r="Z96" s="2"/>
      <c r="AA96" s="2"/>
    </row>
    <row r="97" spans="1:30" x14ac:dyDescent="0.25">
      <c r="A97">
        <f t="shared" si="31"/>
        <v>205</v>
      </c>
      <c r="B97" s="2">
        <f t="shared" si="17"/>
        <v>8.5416666666666661</v>
      </c>
      <c r="C97" s="2">
        <f t="shared" si="32"/>
        <v>1300</v>
      </c>
      <c r="D97" s="2">
        <f t="shared" si="18"/>
        <v>1200</v>
      </c>
      <c r="E97" s="2"/>
      <c r="F97" s="1">
        <f t="shared" si="19"/>
        <v>1</v>
      </c>
      <c r="G97" s="1">
        <f>+N97/B$10</f>
        <v>1</v>
      </c>
      <c r="H97" s="5">
        <f t="shared" si="20"/>
        <v>0.4</v>
      </c>
      <c r="I97" s="5">
        <f t="shared" si="21"/>
        <v>0.4</v>
      </c>
      <c r="J97" s="5"/>
      <c r="K97" s="2">
        <f t="shared" si="22"/>
        <v>60</v>
      </c>
      <c r="L97" s="2">
        <f t="shared" si="23"/>
        <v>540000</v>
      </c>
      <c r="M97" s="2"/>
      <c r="N97" s="2">
        <f t="shared" si="33"/>
        <v>1200</v>
      </c>
      <c r="O97" s="2">
        <f t="shared" si="24"/>
        <v>3000</v>
      </c>
      <c r="P97" s="5">
        <f t="shared" si="25"/>
        <v>10800000</v>
      </c>
      <c r="Q97" s="5"/>
      <c r="R97" s="4">
        <f t="shared" si="26"/>
        <v>150</v>
      </c>
      <c r="S97" s="4">
        <f t="shared" si="27"/>
        <v>1350000</v>
      </c>
      <c r="T97" s="5"/>
      <c r="U97" s="1">
        <f t="shared" si="28"/>
        <v>64800</v>
      </c>
      <c r="V97" s="1"/>
      <c r="W97" s="1">
        <f t="shared" si="29"/>
        <v>31050</v>
      </c>
      <c r="X97" s="1">
        <f t="shared" si="30"/>
        <v>95850</v>
      </c>
      <c r="Y97" s="2"/>
      <c r="Z97" s="2"/>
      <c r="AA97" s="2"/>
    </row>
    <row r="98" spans="1:30" x14ac:dyDescent="0.25">
      <c r="A98">
        <f t="shared" si="31"/>
        <v>207.5</v>
      </c>
      <c r="B98" s="2">
        <f t="shared" si="17"/>
        <v>8.6458333333333339</v>
      </c>
      <c r="C98" s="2">
        <f t="shared" si="32"/>
        <v>1300</v>
      </c>
      <c r="D98" s="2">
        <f t="shared" si="18"/>
        <v>1200</v>
      </c>
      <c r="E98" s="2"/>
      <c r="F98" s="1">
        <f t="shared" si="19"/>
        <v>1</v>
      </c>
      <c r="G98" s="1">
        <f>+N98/B$10</f>
        <v>1</v>
      </c>
      <c r="H98" s="5">
        <f t="shared" si="20"/>
        <v>0.4</v>
      </c>
      <c r="I98" s="5">
        <f t="shared" si="21"/>
        <v>0.4</v>
      </c>
      <c r="J98" s="5"/>
      <c r="K98" s="2">
        <f t="shared" si="22"/>
        <v>60</v>
      </c>
      <c r="L98" s="2">
        <f t="shared" si="23"/>
        <v>540000</v>
      </c>
      <c r="M98" s="2"/>
      <c r="N98" s="2">
        <f t="shared" si="33"/>
        <v>1200</v>
      </c>
      <c r="O98" s="2">
        <f t="shared" si="24"/>
        <v>3000</v>
      </c>
      <c r="P98" s="5">
        <f t="shared" si="25"/>
        <v>10800000</v>
      </c>
      <c r="Q98" s="5"/>
      <c r="R98" s="4">
        <f t="shared" si="26"/>
        <v>150</v>
      </c>
      <c r="S98" s="4">
        <f t="shared" si="27"/>
        <v>1350000</v>
      </c>
      <c r="T98" s="5"/>
      <c r="U98" s="1">
        <f t="shared" si="28"/>
        <v>64800</v>
      </c>
      <c r="V98" s="1"/>
      <c r="W98" s="1">
        <f t="shared" si="29"/>
        <v>31050</v>
      </c>
      <c r="X98" s="1">
        <f t="shared" si="30"/>
        <v>95850</v>
      </c>
      <c r="Y98" s="2"/>
      <c r="Z98" s="2"/>
      <c r="AA98" s="2"/>
    </row>
    <row r="99" spans="1:30" x14ac:dyDescent="0.25">
      <c r="A99">
        <f t="shared" si="31"/>
        <v>210</v>
      </c>
      <c r="B99" s="2">
        <f t="shared" si="17"/>
        <v>8.75</v>
      </c>
      <c r="C99" s="2">
        <f t="shared" si="32"/>
        <v>1300</v>
      </c>
      <c r="D99" s="2">
        <f t="shared" si="18"/>
        <v>1200</v>
      </c>
      <c r="E99" s="2"/>
      <c r="F99" s="1">
        <f t="shared" si="19"/>
        <v>1</v>
      </c>
      <c r="G99" s="1">
        <f>+N99/B$10</f>
        <v>1</v>
      </c>
      <c r="H99" s="5">
        <f t="shared" si="20"/>
        <v>0.4</v>
      </c>
      <c r="I99" s="5">
        <f t="shared" si="21"/>
        <v>0.4</v>
      </c>
      <c r="J99" s="5"/>
      <c r="K99" s="2">
        <f t="shared" si="22"/>
        <v>60</v>
      </c>
      <c r="L99" s="2">
        <f t="shared" si="23"/>
        <v>540000</v>
      </c>
      <c r="M99" s="2"/>
      <c r="N99" s="2">
        <f t="shared" si="33"/>
        <v>1200</v>
      </c>
      <c r="O99" s="2">
        <f t="shared" si="24"/>
        <v>3000</v>
      </c>
      <c r="P99" s="5">
        <f t="shared" si="25"/>
        <v>10800000</v>
      </c>
      <c r="Q99" s="5"/>
      <c r="R99" s="4">
        <f t="shared" si="26"/>
        <v>150</v>
      </c>
      <c r="S99" s="4">
        <f t="shared" si="27"/>
        <v>1350000</v>
      </c>
      <c r="T99" s="5"/>
      <c r="U99" s="1">
        <f t="shared" si="28"/>
        <v>64800</v>
      </c>
      <c r="V99" s="1"/>
      <c r="W99" s="1">
        <f t="shared" si="29"/>
        <v>31050</v>
      </c>
      <c r="X99" s="1">
        <f t="shared" si="30"/>
        <v>95850</v>
      </c>
      <c r="Y99" s="2"/>
      <c r="Z99" s="2"/>
      <c r="AA99" s="2"/>
    </row>
    <row r="100" spans="1:30" x14ac:dyDescent="0.25">
      <c r="A100">
        <f t="shared" si="31"/>
        <v>212.5</v>
      </c>
      <c r="B100" s="2">
        <f t="shared" si="17"/>
        <v>8.8541666666666661</v>
      </c>
      <c r="C100" s="2">
        <f t="shared" si="32"/>
        <v>1300</v>
      </c>
      <c r="D100" s="2">
        <f t="shared" si="18"/>
        <v>1200</v>
      </c>
      <c r="E100" s="2"/>
      <c r="F100" s="1">
        <f t="shared" si="19"/>
        <v>1</v>
      </c>
      <c r="G100" s="1">
        <f>+N100/B$10</f>
        <v>1</v>
      </c>
      <c r="H100" s="5">
        <f t="shared" si="20"/>
        <v>0.4</v>
      </c>
      <c r="I100" s="5">
        <f t="shared" si="21"/>
        <v>0.4</v>
      </c>
      <c r="J100" s="5"/>
      <c r="K100" s="2">
        <f t="shared" si="22"/>
        <v>60</v>
      </c>
      <c r="L100" s="2">
        <f t="shared" si="23"/>
        <v>540000</v>
      </c>
      <c r="M100" s="2"/>
      <c r="N100" s="2">
        <f t="shared" si="33"/>
        <v>1200</v>
      </c>
      <c r="O100" s="2">
        <f t="shared" si="24"/>
        <v>3000</v>
      </c>
      <c r="P100" s="5">
        <f t="shared" si="25"/>
        <v>10800000</v>
      </c>
      <c r="Q100" s="5"/>
      <c r="R100" s="4">
        <f t="shared" si="26"/>
        <v>150</v>
      </c>
      <c r="S100" s="4">
        <f t="shared" si="27"/>
        <v>1350000</v>
      </c>
      <c r="T100" s="5"/>
      <c r="U100" s="1">
        <f t="shared" si="28"/>
        <v>64800</v>
      </c>
      <c r="V100" s="1"/>
      <c r="W100" s="1">
        <f t="shared" si="29"/>
        <v>31050</v>
      </c>
      <c r="X100" s="1">
        <f t="shared" si="30"/>
        <v>95850</v>
      </c>
      <c r="Y100" s="2"/>
      <c r="Z100" s="2"/>
      <c r="AA100" s="2"/>
    </row>
    <row r="101" spans="1:30" x14ac:dyDescent="0.25">
      <c r="A101">
        <f t="shared" si="31"/>
        <v>215</v>
      </c>
      <c r="B101" s="2">
        <f t="shared" si="17"/>
        <v>8.9583333333333339</v>
      </c>
      <c r="C101" s="2">
        <f t="shared" si="32"/>
        <v>1300</v>
      </c>
      <c r="D101" s="2">
        <f t="shared" si="18"/>
        <v>1200</v>
      </c>
      <c r="E101" s="2"/>
      <c r="F101" s="1">
        <f t="shared" si="19"/>
        <v>1</v>
      </c>
      <c r="G101" s="1">
        <f>+N101/B$10</f>
        <v>1</v>
      </c>
      <c r="H101" s="5">
        <f t="shared" si="20"/>
        <v>0.4</v>
      </c>
      <c r="I101" s="5">
        <f t="shared" si="21"/>
        <v>0.4</v>
      </c>
      <c r="J101" s="5"/>
      <c r="K101" s="2">
        <f t="shared" si="22"/>
        <v>60</v>
      </c>
      <c r="L101" s="2">
        <f t="shared" si="23"/>
        <v>540000</v>
      </c>
      <c r="M101" s="2"/>
      <c r="N101" s="2">
        <f t="shared" si="33"/>
        <v>1200</v>
      </c>
      <c r="O101" s="2">
        <f t="shared" si="24"/>
        <v>3000</v>
      </c>
      <c r="P101" s="5">
        <f t="shared" si="25"/>
        <v>10800000</v>
      </c>
      <c r="Q101" s="5"/>
      <c r="R101" s="4">
        <f t="shared" si="26"/>
        <v>150</v>
      </c>
      <c r="S101" s="4">
        <f t="shared" si="27"/>
        <v>1350000</v>
      </c>
      <c r="T101" s="5"/>
      <c r="U101" s="1">
        <f t="shared" si="28"/>
        <v>64800</v>
      </c>
      <c r="V101" s="1"/>
      <c r="W101" s="1">
        <f t="shared" si="29"/>
        <v>31050</v>
      </c>
      <c r="X101" s="1">
        <f t="shared" si="30"/>
        <v>95850</v>
      </c>
      <c r="Y101" s="2"/>
      <c r="Z101" s="2"/>
      <c r="AA101" s="2"/>
    </row>
    <row r="102" spans="1:30" x14ac:dyDescent="0.25">
      <c r="A102">
        <f t="shared" si="31"/>
        <v>217.5</v>
      </c>
      <c r="B102" s="2">
        <f t="shared" si="17"/>
        <v>9.0625</v>
      </c>
      <c r="C102" s="2">
        <f t="shared" si="32"/>
        <v>1300</v>
      </c>
      <c r="D102" s="2">
        <f t="shared" si="18"/>
        <v>1200</v>
      </c>
      <c r="E102" s="2"/>
      <c r="F102" s="1">
        <f t="shared" si="19"/>
        <v>1</v>
      </c>
      <c r="G102" s="1">
        <f>+N102/B$10</f>
        <v>1</v>
      </c>
      <c r="H102" s="5">
        <f t="shared" si="20"/>
        <v>0.4</v>
      </c>
      <c r="I102" s="5">
        <f t="shared" si="21"/>
        <v>0.4</v>
      </c>
      <c r="J102" s="5"/>
      <c r="K102" s="2">
        <f t="shared" si="22"/>
        <v>60</v>
      </c>
      <c r="L102" s="2">
        <f t="shared" si="23"/>
        <v>540000</v>
      </c>
      <c r="M102" s="2"/>
      <c r="N102" s="2">
        <f t="shared" si="33"/>
        <v>1200</v>
      </c>
      <c r="O102" s="2">
        <f t="shared" si="24"/>
        <v>3000</v>
      </c>
      <c r="P102" s="5">
        <f t="shared" si="25"/>
        <v>10800000</v>
      </c>
      <c r="Q102" s="5"/>
      <c r="R102" s="4">
        <f t="shared" si="26"/>
        <v>150</v>
      </c>
      <c r="S102" s="4">
        <f t="shared" si="27"/>
        <v>1350000</v>
      </c>
      <c r="T102" s="5"/>
      <c r="U102" s="1">
        <f t="shared" si="28"/>
        <v>64800</v>
      </c>
      <c r="V102" s="1"/>
      <c r="W102" s="1">
        <f t="shared" si="29"/>
        <v>31050</v>
      </c>
      <c r="X102" s="1">
        <f t="shared" si="30"/>
        <v>95850</v>
      </c>
      <c r="Y102" s="2"/>
      <c r="Z102" s="2"/>
      <c r="AA102" s="2"/>
    </row>
    <row r="103" spans="1:30" x14ac:dyDescent="0.25">
      <c r="A103">
        <f t="shared" si="31"/>
        <v>220</v>
      </c>
      <c r="B103" s="2">
        <f t="shared" si="17"/>
        <v>9.1666666666666661</v>
      </c>
      <c r="C103" s="2">
        <f t="shared" si="32"/>
        <v>1300</v>
      </c>
      <c r="D103" s="2">
        <f t="shared" si="18"/>
        <v>1200</v>
      </c>
      <c r="E103" s="2"/>
      <c r="F103" s="1">
        <f t="shared" si="19"/>
        <v>1</v>
      </c>
      <c r="G103" s="1">
        <f>+N103/B$10</f>
        <v>1</v>
      </c>
      <c r="H103" s="5">
        <f t="shared" si="20"/>
        <v>0.4</v>
      </c>
      <c r="I103" s="5">
        <f t="shared" si="21"/>
        <v>0.4</v>
      </c>
      <c r="J103" s="5"/>
      <c r="K103" s="2">
        <f t="shared" si="22"/>
        <v>60</v>
      </c>
      <c r="L103" s="2">
        <f t="shared" si="23"/>
        <v>540000</v>
      </c>
      <c r="M103" s="2"/>
      <c r="N103" s="2">
        <f t="shared" si="33"/>
        <v>1200</v>
      </c>
      <c r="O103" s="2">
        <f t="shared" si="24"/>
        <v>3000</v>
      </c>
      <c r="P103" s="5">
        <f t="shared" si="25"/>
        <v>10800000</v>
      </c>
      <c r="Q103" s="5"/>
      <c r="R103" s="4">
        <f t="shared" si="26"/>
        <v>150</v>
      </c>
      <c r="S103" s="4">
        <f t="shared" si="27"/>
        <v>1350000</v>
      </c>
      <c r="T103" s="5"/>
      <c r="U103" s="1">
        <f t="shared" si="28"/>
        <v>64800</v>
      </c>
      <c r="V103" s="1"/>
      <c r="W103" s="1">
        <f t="shared" si="29"/>
        <v>31050</v>
      </c>
      <c r="X103" s="1">
        <f t="shared" si="30"/>
        <v>95850</v>
      </c>
      <c r="Y103" s="2"/>
      <c r="Z103" s="2"/>
      <c r="AA103" s="2"/>
    </row>
    <row r="104" spans="1:30" x14ac:dyDescent="0.25">
      <c r="A104">
        <f t="shared" si="31"/>
        <v>222.5</v>
      </c>
      <c r="B104" s="2">
        <f t="shared" si="17"/>
        <v>9.2708333333333339</v>
      </c>
      <c r="C104" s="2">
        <f t="shared" si="32"/>
        <v>1300</v>
      </c>
      <c r="D104" s="2">
        <f t="shared" si="18"/>
        <v>1200</v>
      </c>
      <c r="E104" s="2"/>
      <c r="F104" s="1">
        <f t="shared" si="19"/>
        <v>1</v>
      </c>
      <c r="G104" s="1">
        <f>+N104/B$10</f>
        <v>1</v>
      </c>
      <c r="H104" s="5">
        <f t="shared" si="20"/>
        <v>0.4</v>
      </c>
      <c r="I104" s="5">
        <f t="shared" si="21"/>
        <v>0.4</v>
      </c>
      <c r="J104" s="5"/>
      <c r="K104" s="2">
        <f t="shared" si="22"/>
        <v>60</v>
      </c>
      <c r="L104" s="2">
        <f t="shared" si="23"/>
        <v>540000</v>
      </c>
      <c r="M104" s="2"/>
      <c r="N104" s="2">
        <f t="shared" si="33"/>
        <v>1200</v>
      </c>
      <c r="O104" s="2">
        <f t="shared" si="24"/>
        <v>3000</v>
      </c>
      <c r="P104" s="5">
        <f t="shared" si="25"/>
        <v>10800000</v>
      </c>
      <c r="Q104" s="5"/>
      <c r="R104" s="4">
        <f t="shared" si="26"/>
        <v>150</v>
      </c>
      <c r="S104" s="4">
        <f t="shared" si="27"/>
        <v>1350000</v>
      </c>
      <c r="T104" s="5"/>
      <c r="U104" s="1">
        <f t="shared" si="28"/>
        <v>64800</v>
      </c>
      <c r="V104" s="1"/>
      <c r="W104" s="1">
        <f t="shared" si="29"/>
        <v>31050</v>
      </c>
      <c r="X104" s="1">
        <f t="shared" si="30"/>
        <v>95850</v>
      </c>
      <c r="Y104" s="2"/>
      <c r="Z104" s="2"/>
      <c r="AA104" s="2"/>
    </row>
    <row r="105" spans="1:30" x14ac:dyDescent="0.25">
      <c r="A105">
        <f t="shared" si="31"/>
        <v>225</v>
      </c>
      <c r="B105" s="2">
        <f t="shared" si="17"/>
        <v>9.375</v>
      </c>
      <c r="C105" s="2">
        <f t="shared" si="32"/>
        <v>1300</v>
      </c>
      <c r="D105" s="2">
        <f t="shared" si="18"/>
        <v>1200</v>
      </c>
      <c r="E105" s="2"/>
      <c r="F105" s="1">
        <f t="shared" si="19"/>
        <v>1</v>
      </c>
      <c r="G105" s="1">
        <f>+N105/B$10</f>
        <v>1</v>
      </c>
      <c r="H105" s="5">
        <f t="shared" si="20"/>
        <v>0.4</v>
      </c>
      <c r="I105" s="5">
        <f t="shared" si="21"/>
        <v>0.4</v>
      </c>
      <c r="J105" s="5"/>
      <c r="K105" s="2">
        <f t="shared" si="22"/>
        <v>60</v>
      </c>
      <c r="L105" s="2">
        <f t="shared" si="23"/>
        <v>540000</v>
      </c>
      <c r="M105" s="2"/>
      <c r="N105" s="2">
        <f t="shared" si="33"/>
        <v>1200</v>
      </c>
      <c r="O105" s="2">
        <f t="shared" si="24"/>
        <v>3000</v>
      </c>
      <c r="P105" s="5">
        <f t="shared" si="25"/>
        <v>10800000</v>
      </c>
      <c r="Q105" s="5"/>
      <c r="R105" s="4">
        <f t="shared" si="26"/>
        <v>150</v>
      </c>
      <c r="S105" s="4">
        <f t="shared" si="27"/>
        <v>1350000</v>
      </c>
      <c r="T105" s="5"/>
      <c r="U105" s="1">
        <f t="shared" si="28"/>
        <v>64800</v>
      </c>
      <c r="V105" s="1"/>
      <c r="W105" s="1">
        <f t="shared" si="29"/>
        <v>31050</v>
      </c>
      <c r="X105" s="1">
        <f t="shared" si="30"/>
        <v>95850</v>
      </c>
      <c r="Y105" s="2"/>
      <c r="Z105" s="2"/>
      <c r="AA105" s="2"/>
    </row>
    <row r="106" spans="1:30" x14ac:dyDescent="0.25">
      <c r="A106">
        <f t="shared" si="31"/>
        <v>227.5</v>
      </c>
      <c r="B106" s="2">
        <f t="shared" si="17"/>
        <v>9.4791666666666661</v>
      </c>
      <c r="C106" s="2">
        <f>+AC106</f>
        <v>1800</v>
      </c>
      <c r="D106" s="2">
        <f t="shared" si="18"/>
        <v>1200</v>
      </c>
      <c r="E106" s="2"/>
      <c r="F106" s="1">
        <f t="shared" si="19"/>
        <v>1</v>
      </c>
      <c r="G106" s="1">
        <f>+N106/B$10</f>
        <v>1</v>
      </c>
      <c r="H106" s="5">
        <f t="shared" si="20"/>
        <v>0.4</v>
      </c>
      <c r="I106" s="5">
        <f t="shared" si="21"/>
        <v>0.4</v>
      </c>
      <c r="J106" s="5"/>
      <c r="K106" s="2">
        <f t="shared" si="22"/>
        <v>60</v>
      </c>
      <c r="L106" s="2">
        <f t="shared" si="23"/>
        <v>540000</v>
      </c>
      <c r="M106" s="2"/>
      <c r="N106" s="2">
        <f t="shared" si="33"/>
        <v>1200</v>
      </c>
      <c r="O106" s="2">
        <f t="shared" si="24"/>
        <v>3000</v>
      </c>
      <c r="P106" s="5">
        <f t="shared" si="25"/>
        <v>10800000</v>
      </c>
      <c r="Q106" s="5"/>
      <c r="R106" s="4">
        <f t="shared" si="26"/>
        <v>150</v>
      </c>
      <c r="S106" s="4">
        <f t="shared" si="27"/>
        <v>1350000</v>
      </c>
      <c r="T106" s="5"/>
      <c r="U106" s="1">
        <f t="shared" si="28"/>
        <v>64800</v>
      </c>
      <c r="V106" s="1"/>
      <c r="W106" s="1">
        <f t="shared" si="29"/>
        <v>31050</v>
      </c>
      <c r="X106" s="1">
        <f t="shared" si="30"/>
        <v>95850</v>
      </c>
      <c r="Y106" s="2"/>
      <c r="Z106" s="2"/>
      <c r="AA106" s="2"/>
      <c r="AB106" t="s">
        <v>4</v>
      </c>
      <c r="AC106">
        <v>1800</v>
      </c>
      <c r="AD106" t="s">
        <v>5</v>
      </c>
    </row>
    <row r="107" spans="1:30" x14ac:dyDescent="0.25">
      <c r="A107">
        <f t="shared" si="31"/>
        <v>230</v>
      </c>
      <c r="B107" s="2">
        <f t="shared" si="17"/>
        <v>9.5833333333333339</v>
      </c>
      <c r="C107" s="2">
        <f>+C106</f>
        <v>1800</v>
      </c>
      <c r="D107" s="2">
        <f t="shared" si="18"/>
        <v>1200</v>
      </c>
      <c r="E107" s="2"/>
      <c r="F107" s="1">
        <f t="shared" si="19"/>
        <v>1</v>
      </c>
      <c r="G107" s="1">
        <f>+N107/B$10</f>
        <v>1</v>
      </c>
      <c r="H107" s="5">
        <f t="shared" si="20"/>
        <v>0.4</v>
      </c>
      <c r="I107" s="5">
        <f t="shared" si="21"/>
        <v>0.4</v>
      </c>
      <c r="J107" s="5"/>
      <c r="K107" s="2">
        <f t="shared" si="22"/>
        <v>60</v>
      </c>
      <c r="L107" s="2">
        <f t="shared" si="23"/>
        <v>540000</v>
      </c>
      <c r="M107" s="2"/>
      <c r="N107" s="2">
        <f t="shared" si="33"/>
        <v>1200</v>
      </c>
      <c r="O107" s="2">
        <f t="shared" si="24"/>
        <v>3000</v>
      </c>
      <c r="P107" s="5">
        <f t="shared" si="25"/>
        <v>10800000</v>
      </c>
      <c r="Q107" s="5"/>
      <c r="R107" s="4">
        <f t="shared" si="26"/>
        <v>150</v>
      </c>
      <c r="S107" s="4">
        <f t="shared" si="27"/>
        <v>1350000</v>
      </c>
      <c r="T107" s="5"/>
      <c r="U107" s="1">
        <f t="shared" si="28"/>
        <v>64800</v>
      </c>
      <c r="V107" s="1"/>
      <c r="W107" s="1">
        <f t="shared" si="29"/>
        <v>31050</v>
      </c>
      <c r="X107" s="1">
        <f t="shared" si="30"/>
        <v>95850</v>
      </c>
      <c r="Y107" s="2"/>
      <c r="Z107" s="2"/>
      <c r="AA107" s="2"/>
    </row>
    <row r="108" spans="1:30" x14ac:dyDescent="0.25">
      <c r="A108">
        <f t="shared" si="31"/>
        <v>232.5</v>
      </c>
      <c r="B108" s="2">
        <f t="shared" si="17"/>
        <v>9.6875</v>
      </c>
      <c r="C108" s="2">
        <f t="shared" ref="C108:C135" si="34">+C107</f>
        <v>1800</v>
      </c>
      <c r="D108" s="2">
        <f t="shared" si="18"/>
        <v>1200</v>
      </c>
      <c r="E108" s="2"/>
      <c r="F108" s="1">
        <f t="shared" si="19"/>
        <v>1</v>
      </c>
      <c r="G108" s="1">
        <f>+N108/B$10</f>
        <v>1</v>
      </c>
      <c r="H108" s="5">
        <f t="shared" si="20"/>
        <v>0.4</v>
      </c>
      <c r="I108" s="5">
        <f t="shared" si="21"/>
        <v>0.4</v>
      </c>
      <c r="J108" s="5"/>
      <c r="K108" s="2">
        <f t="shared" si="22"/>
        <v>60</v>
      </c>
      <c r="L108" s="2">
        <f t="shared" si="23"/>
        <v>540000</v>
      </c>
      <c r="M108" s="2"/>
      <c r="N108" s="2">
        <f t="shared" si="33"/>
        <v>1200</v>
      </c>
      <c r="O108" s="2">
        <f t="shared" si="24"/>
        <v>3000</v>
      </c>
      <c r="P108" s="5">
        <f t="shared" si="25"/>
        <v>10800000</v>
      </c>
      <c r="Q108" s="5"/>
      <c r="R108" s="4">
        <f t="shared" si="26"/>
        <v>150</v>
      </c>
      <c r="S108" s="4">
        <f t="shared" si="27"/>
        <v>1350000</v>
      </c>
      <c r="T108" s="5"/>
      <c r="U108" s="1">
        <f t="shared" si="28"/>
        <v>64800</v>
      </c>
      <c r="V108" s="1"/>
      <c r="W108" s="1">
        <f t="shared" si="29"/>
        <v>31050</v>
      </c>
      <c r="X108" s="1">
        <f t="shared" si="30"/>
        <v>95850</v>
      </c>
      <c r="Y108" s="2"/>
      <c r="Z108" s="2"/>
      <c r="AA108" s="2"/>
    </row>
    <row r="109" spans="1:30" x14ac:dyDescent="0.25">
      <c r="A109">
        <f t="shared" si="31"/>
        <v>235</v>
      </c>
      <c r="B109" s="2">
        <f t="shared" si="17"/>
        <v>9.7916666666666661</v>
      </c>
      <c r="C109" s="2">
        <f t="shared" si="34"/>
        <v>1800</v>
      </c>
      <c r="D109" s="2">
        <f t="shared" si="18"/>
        <v>1200</v>
      </c>
      <c r="E109" s="2"/>
      <c r="F109" s="1">
        <f t="shared" si="19"/>
        <v>1</v>
      </c>
      <c r="G109" s="1">
        <f>+N109/B$10</f>
        <v>1</v>
      </c>
      <c r="H109" s="5">
        <f t="shared" si="20"/>
        <v>0.4</v>
      </c>
      <c r="I109" s="5">
        <f t="shared" si="21"/>
        <v>0.4</v>
      </c>
      <c r="J109" s="5"/>
      <c r="K109" s="2">
        <f t="shared" si="22"/>
        <v>60</v>
      </c>
      <c r="L109" s="2">
        <f t="shared" si="23"/>
        <v>540000</v>
      </c>
      <c r="M109" s="2"/>
      <c r="N109" s="2">
        <f t="shared" si="33"/>
        <v>1200</v>
      </c>
      <c r="O109" s="2">
        <f t="shared" si="24"/>
        <v>3000</v>
      </c>
      <c r="P109" s="5">
        <f t="shared" si="25"/>
        <v>10800000</v>
      </c>
      <c r="Q109" s="5"/>
      <c r="R109" s="4">
        <f t="shared" si="26"/>
        <v>150</v>
      </c>
      <c r="S109" s="4">
        <f t="shared" si="27"/>
        <v>1350000</v>
      </c>
      <c r="T109" s="5"/>
      <c r="U109" s="1">
        <f t="shared" si="28"/>
        <v>64800</v>
      </c>
      <c r="V109" s="1"/>
      <c r="W109" s="1">
        <f t="shared" si="29"/>
        <v>31050</v>
      </c>
      <c r="X109" s="1">
        <f t="shared" si="30"/>
        <v>95850</v>
      </c>
      <c r="Y109" s="2"/>
      <c r="Z109" s="2"/>
      <c r="AA109" s="2"/>
    </row>
    <row r="110" spans="1:30" x14ac:dyDescent="0.25">
      <c r="A110">
        <f t="shared" si="31"/>
        <v>237.5</v>
      </c>
      <c r="B110" s="2">
        <f t="shared" si="17"/>
        <v>9.8958333333333339</v>
      </c>
      <c r="C110" s="2">
        <f t="shared" si="34"/>
        <v>1800</v>
      </c>
      <c r="D110" s="2">
        <f t="shared" si="18"/>
        <v>1200</v>
      </c>
      <c r="E110" s="2"/>
      <c r="F110" s="1">
        <f t="shared" si="19"/>
        <v>1</v>
      </c>
      <c r="G110" s="1">
        <f>+N110/B$10</f>
        <v>1</v>
      </c>
      <c r="H110" s="5">
        <f t="shared" si="20"/>
        <v>0.4</v>
      </c>
      <c r="I110" s="5">
        <f t="shared" si="21"/>
        <v>0.4</v>
      </c>
      <c r="J110" s="5"/>
      <c r="K110" s="2">
        <f t="shared" si="22"/>
        <v>60</v>
      </c>
      <c r="L110" s="2">
        <f t="shared" si="23"/>
        <v>540000</v>
      </c>
      <c r="M110" s="2"/>
      <c r="N110" s="2">
        <f t="shared" si="33"/>
        <v>1200</v>
      </c>
      <c r="O110" s="2">
        <f t="shared" si="24"/>
        <v>3000</v>
      </c>
      <c r="P110" s="5">
        <f t="shared" si="25"/>
        <v>10800000</v>
      </c>
      <c r="Q110" s="5"/>
      <c r="R110" s="4">
        <f t="shared" si="26"/>
        <v>150</v>
      </c>
      <c r="S110" s="4">
        <f t="shared" si="27"/>
        <v>1350000</v>
      </c>
      <c r="T110" s="5"/>
      <c r="U110" s="1">
        <f t="shared" si="28"/>
        <v>64800</v>
      </c>
      <c r="V110" s="1"/>
      <c r="W110" s="1">
        <f t="shared" si="29"/>
        <v>31050</v>
      </c>
      <c r="X110" s="1">
        <f t="shared" si="30"/>
        <v>95850</v>
      </c>
      <c r="Y110" s="2"/>
      <c r="Z110" s="2"/>
      <c r="AA110" s="2"/>
    </row>
    <row r="111" spans="1:30" x14ac:dyDescent="0.25">
      <c r="A111">
        <f t="shared" si="31"/>
        <v>240</v>
      </c>
      <c r="B111" s="2">
        <f t="shared" si="17"/>
        <v>10</v>
      </c>
      <c r="C111" s="2">
        <f t="shared" si="34"/>
        <v>1800</v>
      </c>
      <c r="D111" s="2">
        <f t="shared" si="18"/>
        <v>1200</v>
      </c>
      <c r="E111" s="2"/>
      <c r="F111" s="1">
        <f t="shared" si="19"/>
        <v>1</v>
      </c>
      <c r="G111" s="1">
        <f>+N111/B$10</f>
        <v>1</v>
      </c>
      <c r="H111" s="5">
        <f t="shared" si="20"/>
        <v>0.4</v>
      </c>
      <c r="I111" s="5">
        <f t="shared" si="21"/>
        <v>0.4</v>
      </c>
      <c r="J111" s="5"/>
      <c r="K111" s="2">
        <f t="shared" si="22"/>
        <v>60</v>
      </c>
      <c r="L111" s="2">
        <f t="shared" si="23"/>
        <v>540000</v>
      </c>
      <c r="M111" s="2"/>
      <c r="N111" s="2">
        <f t="shared" si="33"/>
        <v>1200</v>
      </c>
      <c r="O111" s="2">
        <f t="shared" si="24"/>
        <v>3000</v>
      </c>
      <c r="P111" s="5">
        <f t="shared" si="25"/>
        <v>10800000</v>
      </c>
      <c r="Q111" s="5"/>
      <c r="R111" s="4">
        <f t="shared" si="26"/>
        <v>150</v>
      </c>
      <c r="S111" s="4">
        <f t="shared" si="27"/>
        <v>1350000</v>
      </c>
      <c r="T111" s="5"/>
      <c r="U111" s="1">
        <f t="shared" si="28"/>
        <v>64800</v>
      </c>
      <c r="V111" s="1"/>
      <c r="W111" s="1">
        <f t="shared" si="29"/>
        <v>31050</v>
      </c>
      <c r="X111" s="1">
        <f t="shared" si="30"/>
        <v>95850</v>
      </c>
      <c r="Y111" s="2"/>
      <c r="Z111" s="2"/>
      <c r="AA111" s="2"/>
    </row>
    <row r="112" spans="1:30" x14ac:dyDescent="0.25">
      <c r="A112">
        <f t="shared" si="31"/>
        <v>242.5</v>
      </c>
      <c r="B112" s="2">
        <f t="shared" si="17"/>
        <v>10.104166666666666</v>
      </c>
      <c r="C112" s="2">
        <f t="shared" si="34"/>
        <v>1800</v>
      </c>
      <c r="D112" s="2">
        <f t="shared" si="18"/>
        <v>1200</v>
      </c>
      <c r="E112" s="2"/>
      <c r="F112" s="1">
        <f t="shared" si="19"/>
        <v>1</v>
      </c>
      <c r="G112" s="1">
        <f>+N112/B$10</f>
        <v>1</v>
      </c>
      <c r="H112" s="5">
        <f t="shared" si="20"/>
        <v>0.4</v>
      </c>
      <c r="I112" s="5">
        <f t="shared" si="21"/>
        <v>0.4</v>
      </c>
      <c r="J112" s="5"/>
      <c r="K112" s="2">
        <f t="shared" si="22"/>
        <v>60</v>
      </c>
      <c r="L112" s="2">
        <f t="shared" si="23"/>
        <v>540000</v>
      </c>
      <c r="M112" s="2"/>
      <c r="N112" s="2">
        <f t="shared" si="33"/>
        <v>1200</v>
      </c>
      <c r="O112" s="2">
        <f t="shared" si="24"/>
        <v>3000</v>
      </c>
      <c r="P112" s="5">
        <f t="shared" si="25"/>
        <v>10800000</v>
      </c>
      <c r="Q112" s="5"/>
      <c r="R112" s="4">
        <f t="shared" si="26"/>
        <v>150</v>
      </c>
      <c r="S112" s="4">
        <f t="shared" si="27"/>
        <v>1350000</v>
      </c>
      <c r="T112" s="5"/>
      <c r="U112" s="1">
        <f t="shared" si="28"/>
        <v>64800</v>
      </c>
      <c r="V112" s="1"/>
      <c r="W112" s="1">
        <f t="shared" si="29"/>
        <v>31050</v>
      </c>
      <c r="X112" s="1">
        <f t="shared" si="30"/>
        <v>95850</v>
      </c>
      <c r="Y112" s="2"/>
      <c r="Z112" s="2"/>
      <c r="AA112" s="2"/>
    </row>
    <row r="113" spans="1:27" x14ac:dyDescent="0.25">
      <c r="A113">
        <f t="shared" si="31"/>
        <v>245</v>
      </c>
      <c r="B113" s="2">
        <f t="shared" si="17"/>
        <v>10.208333333333334</v>
      </c>
      <c r="C113" s="2">
        <f t="shared" si="34"/>
        <v>1800</v>
      </c>
      <c r="D113" s="2">
        <f t="shared" si="18"/>
        <v>1200</v>
      </c>
      <c r="E113" s="2"/>
      <c r="F113" s="1">
        <f t="shared" si="19"/>
        <v>1</v>
      </c>
      <c r="G113" s="1">
        <f>+N113/B$10</f>
        <v>1</v>
      </c>
      <c r="H113" s="5">
        <f t="shared" si="20"/>
        <v>0.4</v>
      </c>
      <c r="I113" s="5">
        <f t="shared" si="21"/>
        <v>0.4</v>
      </c>
      <c r="J113" s="5"/>
      <c r="K113" s="2">
        <f t="shared" si="22"/>
        <v>60</v>
      </c>
      <c r="L113" s="2">
        <f t="shared" si="23"/>
        <v>540000</v>
      </c>
      <c r="M113" s="2"/>
      <c r="N113" s="2">
        <f t="shared" si="33"/>
        <v>1200</v>
      </c>
      <c r="O113" s="2">
        <f t="shared" si="24"/>
        <v>3000</v>
      </c>
      <c r="P113" s="5">
        <f t="shared" si="25"/>
        <v>10800000</v>
      </c>
      <c r="Q113" s="5"/>
      <c r="R113" s="4">
        <f t="shared" si="26"/>
        <v>150</v>
      </c>
      <c r="S113" s="4">
        <f t="shared" si="27"/>
        <v>1350000</v>
      </c>
      <c r="T113" s="5"/>
      <c r="U113" s="1">
        <f t="shared" si="28"/>
        <v>64800</v>
      </c>
      <c r="V113" s="1"/>
      <c r="W113" s="1">
        <f t="shared" si="29"/>
        <v>31050</v>
      </c>
      <c r="X113" s="1">
        <f t="shared" si="30"/>
        <v>95850</v>
      </c>
      <c r="Y113" s="2"/>
      <c r="Z113" s="2"/>
      <c r="AA113" s="2"/>
    </row>
    <row r="114" spans="1:27" x14ac:dyDescent="0.25">
      <c r="A114">
        <f t="shared" si="31"/>
        <v>247.5</v>
      </c>
      <c r="B114" s="2">
        <f t="shared" si="17"/>
        <v>10.3125</v>
      </c>
      <c r="C114" s="2">
        <f t="shared" si="34"/>
        <v>1800</v>
      </c>
      <c r="D114" s="2">
        <f t="shared" si="18"/>
        <v>1200</v>
      </c>
      <c r="E114" s="2"/>
      <c r="F114" s="1">
        <f t="shared" si="19"/>
        <v>1</v>
      </c>
      <c r="G114" s="1">
        <f>+N114/B$10</f>
        <v>1</v>
      </c>
      <c r="H114" s="5">
        <f t="shared" si="20"/>
        <v>0.4</v>
      </c>
      <c r="I114" s="5">
        <f t="shared" si="21"/>
        <v>0.4</v>
      </c>
      <c r="J114" s="5"/>
      <c r="K114" s="2">
        <f t="shared" si="22"/>
        <v>60</v>
      </c>
      <c r="L114" s="2">
        <f t="shared" si="23"/>
        <v>540000</v>
      </c>
      <c r="M114" s="2"/>
      <c r="N114" s="2">
        <f t="shared" si="33"/>
        <v>1200</v>
      </c>
      <c r="O114" s="2">
        <f t="shared" si="24"/>
        <v>3000</v>
      </c>
      <c r="P114" s="5">
        <f t="shared" si="25"/>
        <v>10800000</v>
      </c>
      <c r="Q114" s="5"/>
      <c r="R114" s="4">
        <f t="shared" si="26"/>
        <v>150</v>
      </c>
      <c r="S114" s="4">
        <f t="shared" si="27"/>
        <v>1350000</v>
      </c>
      <c r="T114" s="5"/>
      <c r="U114" s="1">
        <f t="shared" si="28"/>
        <v>64800</v>
      </c>
      <c r="V114" s="1"/>
      <c r="W114" s="1">
        <f t="shared" si="29"/>
        <v>31050</v>
      </c>
      <c r="X114" s="1">
        <f t="shared" si="30"/>
        <v>95850</v>
      </c>
      <c r="Y114" s="2"/>
      <c r="Z114" s="2"/>
      <c r="AA114" s="2"/>
    </row>
    <row r="115" spans="1:27" x14ac:dyDescent="0.25">
      <c r="A115">
        <f t="shared" si="31"/>
        <v>250</v>
      </c>
      <c r="B115" s="2">
        <f t="shared" si="17"/>
        <v>10.416666666666666</v>
      </c>
      <c r="C115" s="2">
        <f t="shared" si="34"/>
        <v>1800</v>
      </c>
      <c r="D115" s="2">
        <f t="shared" si="18"/>
        <v>1200</v>
      </c>
      <c r="E115" s="2"/>
      <c r="F115" s="1">
        <f t="shared" si="19"/>
        <v>1</v>
      </c>
      <c r="G115" s="1">
        <f>+N115/B$10</f>
        <v>1</v>
      </c>
      <c r="H115" s="5">
        <f t="shared" si="20"/>
        <v>0.4</v>
      </c>
      <c r="I115" s="5">
        <f t="shared" si="21"/>
        <v>0.4</v>
      </c>
      <c r="J115" s="5"/>
      <c r="K115" s="2">
        <f t="shared" si="22"/>
        <v>60</v>
      </c>
      <c r="L115" s="2">
        <f t="shared" si="23"/>
        <v>540000</v>
      </c>
      <c r="M115" s="2"/>
      <c r="N115" s="2">
        <f t="shared" si="33"/>
        <v>1200</v>
      </c>
      <c r="O115" s="2">
        <f t="shared" si="24"/>
        <v>3000</v>
      </c>
      <c r="P115" s="5">
        <f t="shared" si="25"/>
        <v>10800000</v>
      </c>
      <c r="Q115" s="5"/>
      <c r="R115" s="4">
        <f t="shared" si="26"/>
        <v>150</v>
      </c>
      <c r="S115" s="4">
        <f t="shared" si="27"/>
        <v>1350000</v>
      </c>
      <c r="T115" s="5"/>
      <c r="U115" s="1">
        <f t="shared" si="28"/>
        <v>64800</v>
      </c>
      <c r="V115" s="1"/>
      <c r="W115" s="1">
        <f t="shared" si="29"/>
        <v>31050</v>
      </c>
      <c r="X115" s="1">
        <f t="shared" si="30"/>
        <v>95850</v>
      </c>
      <c r="Y115" s="2"/>
      <c r="Z115" s="2"/>
      <c r="AA115" s="2"/>
    </row>
    <row r="116" spans="1:27" x14ac:dyDescent="0.25">
      <c r="A116">
        <f t="shared" si="31"/>
        <v>252.5</v>
      </c>
      <c r="B116" s="2">
        <f t="shared" si="17"/>
        <v>10.520833333333334</v>
      </c>
      <c r="C116" s="2">
        <f t="shared" si="34"/>
        <v>1800</v>
      </c>
      <c r="D116" s="2">
        <f t="shared" si="18"/>
        <v>1200</v>
      </c>
      <c r="E116" s="2"/>
      <c r="F116" s="1">
        <f t="shared" si="19"/>
        <v>1</v>
      </c>
      <c r="G116" s="1">
        <f>+N116/B$10</f>
        <v>1</v>
      </c>
      <c r="H116" s="5">
        <f t="shared" si="20"/>
        <v>0.4</v>
      </c>
      <c r="I116" s="5">
        <f t="shared" si="21"/>
        <v>0.4</v>
      </c>
      <c r="J116" s="5"/>
      <c r="K116" s="2">
        <f t="shared" si="22"/>
        <v>60</v>
      </c>
      <c r="L116" s="2">
        <f t="shared" si="23"/>
        <v>540000</v>
      </c>
      <c r="M116" s="2"/>
      <c r="N116" s="2">
        <f t="shared" si="33"/>
        <v>1200</v>
      </c>
      <c r="O116" s="2">
        <f t="shared" si="24"/>
        <v>3000</v>
      </c>
      <c r="P116" s="5">
        <f t="shared" si="25"/>
        <v>10800000</v>
      </c>
      <c r="Q116" s="5"/>
      <c r="R116" s="4">
        <f t="shared" si="26"/>
        <v>150</v>
      </c>
      <c r="S116" s="4">
        <f t="shared" si="27"/>
        <v>1350000</v>
      </c>
      <c r="T116" s="5"/>
      <c r="U116" s="1">
        <f t="shared" si="28"/>
        <v>64800</v>
      </c>
      <c r="V116" s="1"/>
      <c r="W116" s="1">
        <f t="shared" si="29"/>
        <v>31050</v>
      </c>
      <c r="X116" s="1">
        <f t="shared" si="30"/>
        <v>95850</v>
      </c>
      <c r="Y116" s="2"/>
      <c r="Z116" s="2"/>
      <c r="AA116" s="2"/>
    </row>
    <row r="117" spans="1:27" x14ac:dyDescent="0.25">
      <c r="A117">
        <f t="shared" si="31"/>
        <v>255</v>
      </c>
      <c r="B117" s="2">
        <f t="shared" si="17"/>
        <v>10.625</v>
      </c>
      <c r="C117" s="2">
        <f t="shared" si="34"/>
        <v>1800</v>
      </c>
      <c r="D117" s="2">
        <f t="shared" si="18"/>
        <v>1200</v>
      </c>
      <c r="E117" s="2"/>
      <c r="F117" s="1">
        <f t="shared" si="19"/>
        <v>1</v>
      </c>
      <c r="G117" s="1">
        <f>+N117/B$10</f>
        <v>1</v>
      </c>
      <c r="H117" s="5">
        <f t="shared" si="20"/>
        <v>0.4</v>
      </c>
      <c r="I117" s="5">
        <f t="shared" si="21"/>
        <v>0.4</v>
      </c>
      <c r="J117" s="5"/>
      <c r="K117" s="2">
        <f t="shared" si="22"/>
        <v>60</v>
      </c>
      <c r="L117" s="2">
        <f t="shared" si="23"/>
        <v>540000</v>
      </c>
      <c r="M117" s="2"/>
      <c r="N117" s="2">
        <f t="shared" si="33"/>
        <v>1200</v>
      </c>
      <c r="O117" s="2">
        <f t="shared" si="24"/>
        <v>3000</v>
      </c>
      <c r="P117" s="5">
        <f t="shared" si="25"/>
        <v>10800000</v>
      </c>
      <c r="Q117" s="5"/>
      <c r="R117" s="4">
        <f t="shared" si="26"/>
        <v>150</v>
      </c>
      <c r="S117" s="4">
        <f t="shared" si="27"/>
        <v>1350000</v>
      </c>
      <c r="T117" s="5"/>
      <c r="U117" s="1">
        <f t="shared" si="28"/>
        <v>64800</v>
      </c>
      <c r="V117" s="1"/>
      <c r="W117" s="1">
        <f t="shared" si="29"/>
        <v>31050</v>
      </c>
      <c r="X117" s="1">
        <f t="shared" si="30"/>
        <v>95850</v>
      </c>
      <c r="Y117" s="2"/>
      <c r="Z117" s="2"/>
      <c r="AA117" s="2"/>
    </row>
    <row r="118" spans="1:27" x14ac:dyDescent="0.25">
      <c r="A118">
        <f t="shared" si="31"/>
        <v>257.5</v>
      </c>
      <c r="B118" s="2">
        <f t="shared" si="17"/>
        <v>10.729166666666666</v>
      </c>
      <c r="C118" s="2">
        <f t="shared" si="34"/>
        <v>1800</v>
      </c>
      <c r="D118" s="2">
        <f t="shared" si="18"/>
        <v>1200</v>
      </c>
      <c r="E118" s="2"/>
      <c r="F118" s="1">
        <f t="shared" si="19"/>
        <v>1</v>
      </c>
      <c r="G118" s="1">
        <f>+N118/B$10</f>
        <v>1</v>
      </c>
      <c r="H118" s="5">
        <f t="shared" si="20"/>
        <v>0.4</v>
      </c>
      <c r="I118" s="5">
        <f t="shared" si="21"/>
        <v>0.4</v>
      </c>
      <c r="J118" s="5"/>
      <c r="K118" s="2">
        <f t="shared" si="22"/>
        <v>60</v>
      </c>
      <c r="L118" s="2">
        <f t="shared" si="23"/>
        <v>540000</v>
      </c>
      <c r="M118" s="2"/>
      <c r="N118" s="2">
        <f t="shared" si="33"/>
        <v>1200</v>
      </c>
      <c r="O118" s="2">
        <f t="shared" si="24"/>
        <v>3000</v>
      </c>
      <c r="P118" s="5">
        <f t="shared" si="25"/>
        <v>10800000</v>
      </c>
      <c r="Q118" s="5"/>
      <c r="R118" s="4">
        <f t="shared" si="26"/>
        <v>150</v>
      </c>
      <c r="S118" s="4">
        <f t="shared" si="27"/>
        <v>1350000</v>
      </c>
      <c r="T118" s="5"/>
      <c r="U118" s="1">
        <f t="shared" si="28"/>
        <v>64800</v>
      </c>
      <c r="V118" s="1"/>
      <c r="W118" s="1">
        <f t="shared" si="29"/>
        <v>31050</v>
      </c>
      <c r="X118" s="1">
        <f t="shared" si="30"/>
        <v>95850</v>
      </c>
      <c r="Y118" s="2"/>
      <c r="Z118" s="2"/>
      <c r="AA118" s="2"/>
    </row>
    <row r="119" spans="1:27" x14ac:dyDescent="0.25">
      <c r="A119">
        <f t="shared" si="31"/>
        <v>260</v>
      </c>
      <c r="B119" s="2">
        <f t="shared" si="17"/>
        <v>10.833333333333334</v>
      </c>
      <c r="C119" s="2">
        <f t="shared" si="34"/>
        <v>1800</v>
      </c>
      <c r="D119" s="2">
        <f t="shared" si="18"/>
        <v>1200</v>
      </c>
      <c r="E119" s="2"/>
      <c r="F119" s="1">
        <f t="shared" si="19"/>
        <v>1</v>
      </c>
      <c r="G119" s="1">
        <f>+N119/B$10</f>
        <v>1</v>
      </c>
      <c r="H119" s="5">
        <f t="shared" si="20"/>
        <v>0.4</v>
      </c>
      <c r="I119" s="5">
        <f t="shared" si="21"/>
        <v>0.4</v>
      </c>
      <c r="J119" s="5"/>
      <c r="K119" s="2">
        <f t="shared" si="22"/>
        <v>60</v>
      </c>
      <c r="L119" s="2">
        <f t="shared" si="23"/>
        <v>540000</v>
      </c>
      <c r="M119" s="2"/>
      <c r="N119" s="2">
        <f t="shared" si="33"/>
        <v>1200</v>
      </c>
      <c r="O119" s="2">
        <f t="shared" si="24"/>
        <v>3000</v>
      </c>
      <c r="P119" s="5">
        <f t="shared" si="25"/>
        <v>10800000</v>
      </c>
      <c r="Q119" s="5"/>
      <c r="R119" s="4">
        <f t="shared" si="26"/>
        <v>150</v>
      </c>
      <c r="S119" s="4">
        <f t="shared" si="27"/>
        <v>1350000</v>
      </c>
      <c r="T119" s="5"/>
      <c r="U119" s="1">
        <f t="shared" si="28"/>
        <v>64800</v>
      </c>
      <c r="V119" s="1"/>
      <c r="W119" s="1">
        <f t="shared" si="29"/>
        <v>31050</v>
      </c>
      <c r="X119" s="1">
        <f t="shared" si="30"/>
        <v>95850</v>
      </c>
      <c r="Y119" s="2"/>
      <c r="Z119" s="2"/>
      <c r="AA119" s="2"/>
    </row>
    <row r="120" spans="1:27" x14ac:dyDescent="0.25">
      <c r="A120">
        <f t="shared" si="31"/>
        <v>262.5</v>
      </c>
      <c r="B120" s="2">
        <f t="shared" si="17"/>
        <v>10.9375</v>
      </c>
      <c r="C120" s="2">
        <f t="shared" si="34"/>
        <v>1800</v>
      </c>
      <c r="D120" s="2">
        <f t="shared" si="18"/>
        <v>1200</v>
      </c>
      <c r="E120" s="2"/>
      <c r="F120" s="1">
        <f t="shared" si="19"/>
        <v>1</v>
      </c>
      <c r="G120" s="1">
        <f>+N120/B$10</f>
        <v>1</v>
      </c>
      <c r="H120" s="5">
        <f t="shared" si="20"/>
        <v>0.4</v>
      </c>
      <c r="I120" s="5">
        <f t="shared" si="21"/>
        <v>0.4</v>
      </c>
      <c r="J120" s="5"/>
      <c r="K120" s="2">
        <f t="shared" si="22"/>
        <v>60</v>
      </c>
      <c r="L120" s="2">
        <f t="shared" si="23"/>
        <v>540000</v>
      </c>
      <c r="M120" s="2"/>
      <c r="N120" s="2">
        <f t="shared" si="33"/>
        <v>1200</v>
      </c>
      <c r="O120" s="2">
        <f t="shared" si="24"/>
        <v>3000</v>
      </c>
      <c r="P120" s="5">
        <f t="shared" si="25"/>
        <v>10800000</v>
      </c>
      <c r="Q120" s="5"/>
      <c r="R120" s="4">
        <f t="shared" si="26"/>
        <v>150</v>
      </c>
      <c r="S120" s="4">
        <f t="shared" si="27"/>
        <v>1350000</v>
      </c>
      <c r="T120" s="5"/>
      <c r="U120" s="1">
        <f t="shared" si="28"/>
        <v>64800</v>
      </c>
      <c r="V120" s="1"/>
      <c r="W120" s="1">
        <f t="shared" si="29"/>
        <v>31050</v>
      </c>
      <c r="X120" s="1">
        <f t="shared" si="30"/>
        <v>95850</v>
      </c>
      <c r="Y120" s="2"/>
      <c r="Z120" s="2"/>
      <c r="AA120" s="2"/>
    </row>
    <row r="121" spans="1:27" x14ac:dyDescent="0.25">
      <c r="A121">
        <f t="shared" si="31"/>
        <v>265</v>
      </c>
      <c r="B121" s="2">
        <f t="shared" si="17"/>
        <v>11.041666666666666</v>
      </c>
      <c r="C121" s="2">
        <f t="shared" si="34"/>
        <v>1800</v>
      </c>
      <c r="D121" s="2">
        <f t="shared" si="18"/>
        <v>1200</v>
      </c>
      <c r="E121" s="2"/>
      <c r="F121" s="1">
        <f t="shared" si="19"/>
        <v>1</v>
      </c>
      <c r="G121" s="1">
        <f>+N121/B$10</f>
        <v>1</v>
      </c>
      <c r="H121" s="5">
        <f t="shared" si="20"/>
        <v>0.4</v>
      </c>
      <c r="I121" s="5">
        <f t="shared" si="21"/>
        <v>0.4</v>
      </c>
      <c r="J121" s="5"/>
      <c r="K121" s="2">
        <f t="shared" si="22"/>
        <v>60</v>
      </c>
      <c r="L121" s="2">
        <f t="shared" si="23"/>
        <v>540000</v>
      </c>
      <c r="M121" s="2"/>
      <c r="N121" s="2">
        <f t="shared" si="33"/>
        <v>1200</v>
      </c>
      <c r="O121" s="2">
        <f t="shared" si="24"/>
        <v>3000</v>
      </c>
      <c r="P121" s="5">
        <f t="shared" si="25"/>
        <v>10800000</v>
      </c>
      <c r="Q121" s="5"/>
      <c r="R121" s="4">
        <f t="shared" si="26"/>
        <v>150</v>
      </c>
      <c r="S121" s="4">
        <f t="shared" si="27"/>
        <v>1350000</v>
      </c>
      <c r="T121" s="5"/>
      <c r="U121" s="1">
        <f t="shared" si="28"/>
        <v>64800</v>
      </c>
      <c r="V121" s="1"/>
      <c r="W121" s="1">
        <f t="shared" si="29"/>
        <v>31050</v>
      </c>
      <c r="X121" s="1">
        <f t="shared" si="30"/>
        <v>95850</v>
      </c>
      <c r="Y121" s="2"/>
      <c r="Z121" s="2"/>
      <c r="AA121" s="2"/>
    </row>
    <row r="122" spans="1:27" x14ac:dyDescent="0.25">
      <c r="A122">
        <f t="shared" si="31"/>
        <v>267.5</v>
      </c>
      <c r="B122" s="2">
        <f t="shared" si="17"/>
        <v>11.145833333333334</v>
      </c>
      <c r="C122" s="2">
        <f t="shared" si="34"/>
        <v>1800</v>
      </c>
      <c r="D122" s="2">
        <f t="shared" si="18"/>
        <v>1200</v>
      </c>
      <c r="E122" s="2"/>
      <c r="F122" s="1">
        <f t="shared" si="19"/>
        <v>1</v>
      </c>
      <c r="G122" s="1">
        <f>+N122/B$10</f>
        <v>1</v>
      </c>
      <c r="H122" s="5">
        <f t="shared" si="20"/>
        <v>0.4</v>
      </c>
      <c r="I122" s="5">
        <f t="shared" si="21"/>
        <v>0.4</v>
      </c>
      <c r="J122" s="5"/>
      <c r="K122" s="2">
        <f t="shared" si="22"/>
        <v>60</v>
      </c>
      <c r="L122" s="2">
        <f t="shared" si="23"/>
        <v>540000</v>
      </c>
      <c r="M122" s="2"/>
      <c r="N122" s="2">
        <f t="shared" si="33"/>
        <v>1200</v>
      </c>
      <c r="O122" s="2">
        <f t="shared" si="24"/>
        <v>3000</v>
      </c>
      <c r="P122" s="5">
        <f t="shared" si="25"/>
        <v>10800000</v>
      </c>
      <c r="Q122" s="5"/>
      <c r="R122" s="4">
        <f t="shared" si="26"/>
        <v>150</v>
      </c>
      <c r="S122" s="4">
        <f t="shared" si="27"/>
        <v>1350000</v>
      </c>
      <c r="T122" s="5"/>
      <c r="U122" s="1">
        <f t="shared" si="28"/>
        <v>64800</v>
      </c>
      <c r="V122" s="1"/>
      <c r="W122" s="1">
        <f t="shared" si="29"/>
        <v>31050</v>
      </c>
      <c r="X122" s="1">
        <f t="shared" si="30"/>
        <v>95850</v>
      </c>
      <c r="Y122" s="2"/>
      <c r="Z122" s="2"/>
      <c r="AA122" s="2"/>
    </row>
    <row r="123" spans="1:27" x14ac:dyDescent="0.25">
      <c r="A123">
        <f t="shared" si="31"/>
        <v>270</v>
      </c>
      <c r="B123" s="2">
        <f t="shared" si="17"/>
        <v>11.25</v>
      </c>
      <c r="C123" s="2">
        <f t="shared" si="34"/>
        <v>1800</v>
      </c>
      <c r="D123" s="2">
        <f t="shared" si="18"/>
        <v>1200</v>
      </c>
      <c r="E123" s="2"/>
      <c r="F123" s="1">
        <f t="shared" si="19"/>
        <v>1</v>
      </c>
      <c r="G123" s="1">
        <f>+N123/B$10</f>
        <v>1</v>
      </c>
      <c r="H123" s="5">
        <f t="shared" si="20"/>
        <v>0.4</v>
      </c>
      <c r="I123" s="5">
        <f t="shared" si="21"/>
        <v>0.4</v>
      </c>
      <c r="J123" s="5"/>
      <c r="K123" s="2">
        <f t="shared" si="22"/>
        <v>60</v>
      </c>
      <c r="L123" s="2">
        <f t="shared" si="23"/>
        <v>540000</v>
      </c>
      <c r="M123" s="2"/>
      <c r="N123" s="2">
        <f t="shared" si="33"/>
        <v>1200</v>
      </c>
      <c r="O123" s="2">
        <f t="shared" si="24"/>
        <v>3000</v>
      </c>
      <c r="P123" s="5">
        <f t="shared" si="25"/>
        <v>10800000</v>
      </c>
      <c r="Q123" s="5"/>
      <c r="R123" s="4">
        <f t="shared" si="26"/>
        <v>150</v>
      </c>
      <c r="S123" s="4">
        <f t="shared" si="27"/>
        <v>1350000</v>
      </c>
      <c r="T123" s="5"/>
      <c r="U123" s="1">
        <f t="shared" si="28"/>
        <v>64800</v>
      </c>
      <c r="V123" s="1"/>
      <c r="W123" s="1">
        <f t="shared" si="29"/>
        <v>31050</v>
      </c>
      <c r="X123" s="1">
        <f t="shared" si="30"/>
        <v>95850</v>
      </c>
      <c r="Y123" s="2"/>
      <c r="Z123" s="2"/>
      <c r="AA123" s="2"/>
    </row>
    <row r="124" spans="1:27" x14ac:dyDescent="0.25">
      <c r="A124">
        <f t="shared" si="31"/>
        <v>272.5</v>
      </c>
      <c r="B124" s="2">
        <f t="shared" si="17"/>
        <v>11.354166666666666</v>
      </c>
      <c r="C124" s="2">
        <f t="shared" si="34"/>
        <v>1800</v>
      </c>
      <c r="D124" s="2">
        <f t="shared" si="18"/>
        <v>1200</v>
      </c>
      <c r="E124" s="2"/>
      <c r="F124" s="1">
        <f t="shared" si="19"/>
        <v>1</v>
      </c>
      <c r="G124" s="1">
        <f>+N124/B$10</f>
        <v>1</v>
      </c>
      <c r="H124" s="5">
        <f t="shared" si="20"/>
        <v>0.4</v>
      </c>
      <c r="I124" s="5">
        <f t="shared" si="21"/>
        <v>0.4</v>
      </c>
      <c r="J124" s="5"/>
      <c r="K124" s="2">
        <f t="shared" si="22"/>
        <v>60</v>
      </c>
      <c r="L124" s="2">
        <f t="shared" si="23"/>
        <v>540000</v>
      </c>
      <c r="M124" s="2"/>
      <c r="N124" s="2">
        <f t="shared" si="33"/>
        <v>1200</v>
      </c>
      <c r="O124" s="2">
        <f t="shared" si="24"/>
        <v>3000</v>
      </c>
      <c r="P124" s="5">
        <f t="shared" si="25"/>
        <v>10800000</v>
      </c>
      <c r="Q124" s="5"/>
      <c r="R124" s="4">
        <f t="shared" si="26"/>
        <v>150</v>
      </c>
      <c r="S124" s="4">
        <f t="shared" si="27"/>
        <v>1350000</v>
      </c>
      <c r="T124" s="5"/>
      <c r="U124" s="1">
        <f t="shared" si="28"/>
        <v>64800</v>
      </c>
      <c r="V124" s="1"/>
      <c r="W124" s="1">
        <f t="shared" si="29"/>
        <v>31050</v>
      </c>
      <c r="X124" s="1">
        <f t="shared" si="30"/>
        <v>95850</v>
      </c>
      <c r="Y124" s="2"/>
      <c r="Z124" s="2"/>
      <c r="AA124" s="2"/>
    </row>
    <row r="125" spans="1:27" x14ac:dyDescent="0.25">
      <c r="A125">
        <f t="shared" si="31"/>
        <v>275</v>
      </c>
      <c r="B125" s="2">
        <f t="shared" si="17"/>
        <v>11.458333333333334</v>
      </c>
      <c r="C125" s="2">
        <f t="shared" si="34"/>
        <v>1800</v>
      </c>
      <c r="D125" s="2">
        <f t="shared" si="18"/>
        <v>1200</v>
      </c>
      <c r="E125" s="2"/>
      <c r="F125" s="1">
        <f t="shared" si="19"/>
        <v>1</v>
      </c>
      <c r="G125" s="1">
        <f>+N125/B$10</f>
        <v>1</v>
      </c>
      <c r="H125" s="5">
        <f t="shared" si="20"/>
        <v>0.4</v>
      </c>
      <c r="I125" s="5">
        <f t="shared" si="21"/>
        <v>0.4</v>
      </c>
      <c r="J125" s="5"/>
      <c r="K125" s="2">
        <f t="shared" si="22"/>
        <v>60</v>
      </c>
      <c r="L125" s="2">
        <f t="shared" si="23"/>
        <v>540000</v>
      </c>
      <c r="M125" s="2"/>
      <c r="N125" s="2">
        <f t="shared" si="33"/>
        <v>1200</v>
      </c>
      <c r="O125" s="2">
        <f t="shared" si="24"/>
        <v>3000</v>
      </c>
      <c r="P125" s="5">
        <f t="shared" si="25"/>
        <v>10800000</v>
      </c>
      <c r="Q125" s="5"/>
      <c r="R125" s="4">
        <f t="shared" si="26"/>
        <v>150</v>
      </c>
      <c r="S125" s="4">
        <f t="shared" si="27"/>
        <v>1350000</v>
      </c>
      <c r="T125" s="5"/>
      <c r="U125" s="1">
        <f t="shared" si="28"/>
        <v>64800</v>
      </c>
      <c r="V125" s="1"/>
      <c r="W125" s="1">
        <f t="shared" si="29"/>
        <v>31050</v>
      </c>
      <c r="X125" s="1">
        <f t="shared" si="30"/>
        <v>95850</v>
      </c>
      <c r="Y125" s="2"/>
      <c r="Z125" s="2"/>
      <c r="AA125" s="2"/>
    </row>
    <row r="126" spans="1:27" x14ac:dyDescent="0.25">
      <c r="A126">
        <f t="shared" si="31"/>
        <v>277.5</v>
      </c>
      <c r="B126" s="2">
        <f t="shared" si="17"/>
        <v>11.5625</v>
      </c>
      <c r="C126" s="2">
        <f t="shared" si="34"/>
        <v>1800</v>
      </c>
      <c r="D126" s="2">
        <f t="shared" si="18"/>
        <v>1200</v>
      </c>
      <c r="E126" s="2"/>
      <c r="F126" s="1">
        <f t="shared" si="19"/>
        <v>1</v>
      </c>
      <c r="G126" s="1">
        <f>+N126/B$10</f>
        <v>1</v>
      </c>
      <c r="H126" s="5">
        <f t="shared" si="20"/>
        <v>0.4</v>
      </c>
      <c r="I126" s="5">
        <f t="shared" si="21"/>
        <v>0.4</v>
      </c>
      <c r="J126" s="5"/>
      <c r="K126" s="2">
        <f t="shared" si="22"/>
        <v>60</v>
      </c>
      <c r="L126" s="2">
        <f t="shared" si="23"/>
        <v>540000</v>
      </c>
      <c r="M126" s="2"/>
      <c r="N126" s="2">
        <f t="shared" si="33"/>
        <v>1200</v>
      </c>
      <c r="O126" s="2">
        <f t="shared" si="24"/>
        <v>3000</v>
      </c>
      <c r="P126" s="5">
        <f t="shared" si="25"/>
        <v>10800000</v>
      </c>
      <c r="Q126" s="5"/>
      <c r="R126" s="4">
        <f t="shared" si="26"/>
        <v>150</v>
      </c>
      <c r="S126" s="4">
        <f t="shared" si="27"/>
        <v>1350000</v>
      </c>
      <c r="T126" s="5"/>
      <c r="U126" s="1">
        <f t="shared" si="28"/>
        <v>64800</v>
      </c>
      <c r="V126" s="1"/>
      <c r="W126" s="1">
        <f t="shared" si="29"/>
        <v>31050</v>
      </c>
      <c r="X126" s="1">
        <f t="shared" si="30"/>
        <v>95850</v>
      </c>
      <c r="Y126" s="2"/>
      <c r="Z126" s="2"/>
      <c r="AA126" s="2"/>
    </row>
    <row r="127" spans="1:27" x14ac:dyDescent="0.25">
      <c r="A127">
        <f t="shared" si="31"/>
        <v>280</v>
      </c>
      <c r="B127" s="2">
        <f t="shared" si="17"/>
        <v>11.666666666666666</v>
      </c>
      <c r="C127" s="2">
        <f t="shared" si="34"/>
        <v>1800</v>
      </c>
      <c r="D127" s="2">
        <f t="shared" si="18"/>
        <v>1200</v>
      </c>
      <c r="E127" s="2"/>
      <c r="F127" s="1">
        <f t="shared" si="19"/>
        <v>1</v>
      </c>
      <c r="G127" s="1">
        <f>+N127/B$10</f>
        <v>1</v>
      </c>
      <c r="H127" s="5">
        <f t="shared" si="20"/>
        <v>0.4</v>
      </c>
      <c r="I127" s="5">
        <f t="shared" si="21"/>
        <v>0.4</v>
      </c>
      <c r="J127" s="5"/>
      <c r="K127" s="2">
        <f t="shared" si="22"/>
        <v>60</v>
      </c>
      <c r="L127" s="2">
        <f t="shared" si="23"/>
        <v>540000</v>
      </c>
      <c r="M127" s="2"/>
      <c r="N127" s="2">
        <f t="shared" si="33"/>
        <v>1200</v>
      </c>
      <c r="O127" s="2">
        <f t="shared" si="24"/>
        <v>3000</v>
      </c>
      <c r="P127" s="5">
        <f t="shared" si="25"/>
        <v>10800000</v>
      </c>
      <c r="Q127" s="5"/>
      <c r="R127" s="4">
        <f t="shared" si="26"/>
        <v>150</v>
      </c>
      <c r="S127" s="4">
        <f t="shared" si="27"/>
        <v>1350000</v>
      </c>
      <c r="T127" s="5"/>
      <c r="U127" s="1">
        <f t="shared" si="28"/>
        <v>64800</v>
      </c>
      <c r="V127" s="1"/>
      <c r="W127" s="1">
        <f t="shared" si="29"/>
        <v>31050</v>
      </c>
      <c r="X127" s="1">
        <f t="shared" si="30"/>
        <v>95850</v>
      </c>
      <c r="Y127" s="2"/>
      <c r="Z127" s="2"/>
      <c r="AA127" s="2"/>
    </row>
    <row r="128" spans="1:27" x14ac:dyDescent="0.25">
      <c r="A128">
        <f t="shared" si="31"/>
        <v>282.5</v>
      </c>
      <c r="B128" s="2">
        <f t="shared" si="17"/>
        <v>11.770833333333334</v>
      </c>
      <c r="C128" s="2">
        <f t="shared" si="34"/>
        <v>1800</v>
      </c>
      <c r="D128" s="2">
        <f t="shared" si="18"/>
        <v>1200</v>
      </c>
      <c r="E128" s="2"/>
      <c r="F128" s="1">
        <f t="shared" si="19"/>
        <v>1</v>
      </c>
      <c r="G128" s="1">
        <f>+N128/B$10</f>
        <v>1</v>
      </c>
      <c r="H128" s="5">
        <f t="shared" si="20"/>
        <v>0.4</v>
      </c>
      <c r="I128" s="5">
        <f t="shared" si="21"/>
        <v>0.4</v>
      </c>
      <c r="J128" s="5"/>
      <c r="K128" s="2">
        <f t="shared" si="22"/>
        <v>60</v>
      </c>
      <c r="L128" s="2">
        <f t="shared" si="23"/>
        <v>540000</v>
      </c>
      <c r="M128" s="2"/>
      <c r="N128" s="2">
        <f t="shared" si="33"/>
        <v>1200</v>
      </c>
      <c r="O128" s="2">
        <f t="shared" si="24"/>
        <v>3000</v>
      </c>
      <c r="P128" s="5">
        <f t="shared" si="25"/>
        <v>10800000</v>
      </c>
      <c r="Q128" s="5"/>
      <c r="R128" s="4">
        <f t="shared" si="26"/>
        <v>150</v>
      </c>
      <c r="S128" s="4">
        <f t="shared" si="27"/>
        <v>1350000</v>
      </c>
      <c r="T128" s="5"/>
      <c r="U128" s="1">
        <f t="shared" si="28"/>
        <v>64800</v>
      </c>
      <c r="V128" s="1"/>
      <c r="W128" s="1">
        <f t="shared" si="29"/>
        <v>31050</v>
      </c>
      <c r="X128" s="1">
        <f t="shared" si="30"/>
        <v>95850</v>
      </c>
      <c r="Y128" s="2"/>
      <c r="Z128" s="2"/>
      <c r="AA128" s="2"/>
    </row>
    <row r="129" spans="1:27" x14ac:dyDescent="0.25">
      <c r="A129">
        <f t="shared" si="31"/>
        <v>285</v>
      </c>
      <c r="B129" s="2">
        <f t="shared" si="17"/>
        <v>11.875</v>
      </c>
      <c r="C129" s="2">
        <f t="shared" si="34"/>
        <v>1800</v>
      </c>
      <c r="D129" s="2">
        <f t="shared" si="18"/>
        <v>1200</v>
      </c>
      <c r="E129" s="2"/>
      <c r="F129" s="1">
        <f t="shared" si="19"/>
        <v>1</v>
      </c>
      <c r="G129" s="1">
        <f>+N129/B$10</f>
        <v>1</v>
      </c>
      <c r="H129" s="5">
        <f t="shared" si="20"/>
        <v>0.4</v>
      </c>
      <c r="I129" s="5">
        <f t="shared" si="21"/>
        <v>0.4</v>
      </c>
      <c r="J129" s="5"/>
      <c r="K129" s="2">
        <f t="shared" si="22"/>
        <v>60</v>
      </c>
      <c r="L129" s="2">
        <f t="shared" si="23"/>
        <v>540000</v>
      </c>
      <c r="M129" s="2"/>
      <c r="N129" s="2">
        <f t="shared" si="33"/>
        <v>1200</v>
      </c>
      <c r="O129" s="2">
        <f t="shared" si="24"/>
        <v>3000</v>
      </c>
      <c r="P129" s="5">
        <f t="shared" si="25"/>
        <v>10800000</v>
      </c>
      <c r="Q129" s="5"/>
      <c r="R129" s="4">
        <f t="shared" si="26"/>
        <v>150</v>
      </c>
      <c r="S129" s="4">
        <f t="shared" si="27"/>
        <v>1350000</v>
      </c>
      <c r="T129" s="5"/>
      <c r="U129" s="1">
        <f t="shared" si="28"/>
        <v>64800</v>
      </c>
      <c r="V129" s="1"/>
      <c r="W129" s="1">
        <f t="shared" si="29"/>
        <v>31050</v>
      </c>
      <c r="X129" s="1">
        <f t="shared" si="30"/>
        <v>95850</v>
      </c>
      <c r="Y129" s="2"/>
      <c r="Z129" s="2"/>
      <c r="AA129" s="2"/>
    </row>
    <row r="130" spans="1:27" x14ac:dyDescent="0.25">
      <c r="A130">
        <f t="shared" si="31"/>
        <v>287.5</v>
      </c>
      <c r="B130" s="2">
        <f t="shared" si="17"/>
        <v>11.979166666666666</v>
      </c>
      <c r="C130" s="2">
        <f t="shared" si="34"/>
        <v>1800</v>
      </c>
      <c r="D130" s="2">
        <f t="shared" si="18"/>
        <v>1200</v>
      </c>
      <c r="E130" s="2"/>
      <c r="F130" s="1">
        <f t="shared" si="19"/>
        <v>1</v>
      </c>
      <c r="G130" s="1">
        <f>+N130/B$10</f>
        <v>1</v>
      </c>
      <c r="H130" s="5">
        <f t="shared" si="20"/>
        <v>0.4</v>
      </c>
      <c r="I130" s="5">
        <f t="shared" si="21"/>
        <v>0.4</v>
      </c>
      <c r="J130" s="5"/>
      <c r="K130" s="2">
        <f t="shared" si="22"/>
        <v>60</v>
      </c>
      <c r="L130" s="2">
        <f t="shared" si="23"/>
        <v>540000</v>
      </c>
      <c r="M130" s="2"/>
      <c r="N130" s="2">
        <f t="shared" si="33"/>
        <v>1200</v>
      </c>
      <c r="O130" s="2">
        <f t="shared" si="24"/>
        <v>3000</v>
      </c>
      <c r="P130" s="5">
        <f t="shared" si="25"/>
        <v>10800000</v>
      </c>
      <c r="Q130" s="5"/>
      <c r="R130" s="4">
        <f t="shared" si="26"/>
        <v>150</v>
      </c>
      <c r="S130" s="4">
        <f t="shared" si="27"/>
        <v>1350000</v>
      </c>
      <c r="T130" s="5"/>
      <c r="U130" s="1">
        <f t="shared" si="28"/>
        <v>64800</v>
      </c>
      <c r="V130" s="1"/>
      <c r="W130" s="1">
        <f t="shared" si="29"/>
        <v>31050</v>
      </c>
      <c r="X130" s="1">
        <f t="shared" si="30"/>
        <v>95850</v>
      </c>
      <c r="Y130" s="2"/>
      <c r="Z130" s="2"/>
      <c r="AA130" s="2"/>
    </row>
    <row r="131" spans="1:27" x14ac:dyDescent="0.25">
      <c r="A131">
        <f t="shared" si="31"/>
        <v>290</v>
      </c>
      <c r="B131" s="2">
        <f t="shared" si="17"/>
        <v>12.083333333333334</v>
      </c>
      <c r="C131" s="2">
        <f t="shared" si="34"/>
        <v>1800</v>
      </c>
      <c r="D131" s="2">
        <f t="shared" si="18"/>
        <v>1200</v>
      </c>
      <c r="E131" s="2"/>
      <c r="F131" s="1">
        <f t="shared" si="19"/>
        <v>1</v>
      </c>
      <c r="G131" s="1">
        <f>+N131/B$10</f>
        <v>1</v>
      </c>
      <c r="H131" s="5">
        <f t="shared" si="20"/>
        <v>0.4</v>
      </c>
      <c r="I131" s="5">
        <f t="shared" si="21"/>
        <v>0.4</v>
      </c>
      <c r="J131" s="5"/>
      <c r="K131" s="2">
        <f t="shared" si="22"/>
        <v>60</v>
      </c>
      <c r="L131" s="2">
        <f t="shared" si="23"/>
        <v>540000</v>
      </c>
      <c r="M131" s="2"/>
      <c r="N131" s="2">
        <f t="shared" si="33"/>
        <v>1200</v>
      </c>
      <c r="O131" s="2">
        <f t="shared" si="24"/>
        <v>3000</v>
      </c>
      <c r="P131" s="5">
        <f t="shared" si="25"/>
        <v>10800000</v>
      </c>
      <c r="Q131" s="5"/>
      <c r="R131" s="4">
        <f t="shared" si="26"/>
        <v>150</v>
      </c>
      <c r="S131" s="4">
        <f t="shared" si="27"/>
        <v>1350000</v>
      </c>
      <c r="T131" s="5"/>
      <c r="U131" s="1">
        <f t="shared" si="28"/>
        <v>64800</v>
      </c>
      <c r="V131" s="1"/>
      <c r="W131" s="1">
        <f t="shared" si="29"/>
        <v>31050</v>
      </c>
      <c r="X131" s="1">
        <f t="shared" si="30"/>
        <v>95850</v>
      </c>
      <c r="Y131" s="2"/>
      <c r="Z131" s="2"/>
      <c r="AA131" s="2"/>
    </row>
    <row r="132" spans="1:27" x14ac:dyDescent="0.25">
      <c r="A132">
        <f t="shared" si="31"/>
        <v>292.5</v>
      </c>
      <c r="B132" s="2">
        <f t="shared" si="17"/>
        <v>12.1875</v>
      </c>
      <c r="C132" s="2">
        <f t="shared" si="34"/>
        <v>1800</v>
      </c>
      <c r="D132" s="2">
        <f t="shared" si="18"/>
        <v>1200</v>
      </c>
      <c r="E132" s="2"/>
      <c r="F132" s="1">
        <f t="shared" si="19"/>
        <v>1</v>
      </c>
      <c r="G132" s="1">
        <f>+N132/B$10</f>
        <v>1</v>
      </c>
      <c r="H132" s="5">
        <f t="shared" si="20"/>
        <v>0.4</v>
      </c>
      <c r="I132" s="5">
        <f t="shared" si="21"/>
        <v>0.4</v>
      </c>
      <c r="J132" s="5"/>
      <c r="K132" s="2">
        <f t="shared" si="22"/>
        <v>60</v>
      </c>
      <c r="L132" s="2">
        <f t="shared" si="23"/>
        <v>540000</v>
      </c>
      <c r="M132" s="2"/>
      <c r="N132" s="2">
        <f t="shared" si="33"/>
        <v>1200</v>
      </c>
      <c r="O132" s="2">
        <f t="shared" si="24"/>
        <v>3000</v>
      </c>
      <c r="P132" s="5">
        <f t="shared" si="25"/>
        <v>10800000</v>
      </c>
      <c r="Q132" s="5"/>
      <c r="R132" s="4">
        <f t="shared" si="26"/>
        <v>150</v>
      </c>
      <c r="S132" s="4">
        <f t="shared" si="27"/>
        <v>1350000</v>
      </c>
      <c r="T132" s="5"/>
      <c r="U132" s="1">
        <f t="shared" si="28"/>
        <v>64800</v>
      </c>
      <c r="V132" s="1"/>
      <c r="W132" s="1">
        <f t="shared" si="29"/>
        <v>31050</v>
      </c>
      <c r="X132" s="1">
        <f t="shared" si="30"/>
        <v>95850</v>
      </c>
      <c r="Y132" s="2"/>
      <c r="Z132" s="2"/>
      <c r="AA132" s="2"/>
    </row>
    <row r="133" spans="1:27" x14ac:dyDescent="0.25">
      <c r="A133">
        <f t="shared" si="31"/>
        <v>295</v>
      </c>
      <c r="B133" s="2">
        <f t="shared" si="17"/>
        <v>12.291666666666666</v>
      </c>
      <c r="C133" s="2">
        <f t="shared" si="34"/>
        <v>1800</v>
      </c>
      <c r="D133" s="2">
        <f t="shared" si="18"/>
        <v>1200</v>
      </c>
      <c r="E133" s="2"/>
      <c r="F133" s="1">
        <f t="shared" si="19"/>
        <v>1</v>
      </c>
      <c r="G133" s="1">
        <f>+N133/B$10</f>
        <v>1</v>
      </c>
      <c r="H133" s="5">
        <f t="shared" si="20"/>
        <v>0.4</v>
      </c>
      <c r="I133" s="5">
        <f t="shared" si="21"/>
        <v>0.4</v>
      </c>
      <c r="J133" s="5"/>
      <c r="K133" s="2">
        <f t="shared" si="22"/>
        <v>60</v>
      </c>
      <c r="L133" s="2">
        <f t="shared" si="23"/>
        <v>540000</v>
      </c>
      <c r="M133" s="2"/>
      <c r="N133" s="2">
        <f t="shared" si="33"/>
        <v>1200</v>
      </c>
      <c r="O133" s="2">
        <f t="shared" si="24"/>
        <v>3000</v>
      </c>
      <c r="P133" s="5">
        <f t="shared" si="25"/>
        <v>10800000</v>
      </c>
      <c r="Q133" s="5"/>
      <c r="R133" s="4">
        <f t="shared" si="26"/>
        <v>150</v>
      </c>
      <c r="S133" s="4">
        <f t="shared" si="27"/>
        <v>1350000</v>
      </c>
      <c r="T133" s="5"/>
      <c r="U133" s="1">
        <f t="shared" si="28"/>
        <v>64800</v>
      </c>
      <c r="V133" s="1"/>
      <c r="W133" s="1">
        <f t="shared" si="29"/>
        <v>31050</v>
      </c>
      <c r="X133" s="1">
        <f t="shared" si="30"/>
        <v>95850</v>
      </c>
      <c r="Y133" s="2"/>
      <c r="Z133" s="2"/>
      <c r="AA133" s="2"/>
    </row>
    <row r="134" spans="1:27" x14ac:dyDescent="0.25">
      <c r="A134">
        <f t="shared" si="31"/>
        <v>297.5</v>
      </c>
      <c r="B134" s="2">
        <f t="shared" si="17"/>
        <v>12.395833333333334</v>
      </c>
      <c r="C134" s="2">
        <f t="shared" si="34"/>
        <v>1800</v>
      </c>
      <c r="D134" s="2">
        <f t="shared" si="18"/>
        <v>1200</v>
      </c>
      <c r="E134" s="2"/>
      <c r="F134" s="1">
        <f t="shared" si="19"/>
        <v>1</v>
      </c>
      <c r="G134" s="1">
        <f>+N134/B$10</f>
        <v>1</v>
      </c>
      <c r="H134" s="5">
        <f t="shared" si="20"/>
        <v>0.4</v>
      </c>
      <c r="I134" s="5">
        <f t="shared" si="21"/>
        <v>0.4</v>
      </c>
      <c r="J134" s="5"/>
      <c r="K134" s="2">
        <f t="shared" si="22"/>
        <v>60</v>
      </c>
      <c r="L134" s="2">
        <f t="shared" si="23"/>
        <v>540000</v>
      </c>
      <c r="M134" s="2"/>
      <c r="N134" s="2">
        <f t="shared" si="33"/>
        <v>1200</v>
      </c>
      <c r="O134" s="2">
        <f t="shared" si="24"/>
        <v>3000</v>
      </c>
      <c r="P134" s="5">
        <f t="shared" si="25"/>
        <v>10800000</v>
      </c>
      <c r="Q134" s="5"/>
      <c r="R134" s="4">
        <f t="shared" si="26"/>
        <v>150</v>
      </c>
      <c r="S134" s="4">
        <f t="shared" si="27"/>
        <v>1350000</v>
      </c>
      <c r="T134" s="5"/>
      <c r="U134" s="1">
        <f t="shared" si="28"/>
        <v>64800</v>
      </c>
      <c r="V134" s="1"/>
      <c r="W134" s="1">
        <f t="shared" si="29"/>
        <v>31050</v>
      </c>
      <c r="X134" s="1">
        <f t="shared" si="30"/>
        <v>95850</v>
      </c>
      <c r="Y134" s="2"/>
      <c r="Z134" s="2"/>
      <c r="AA134" s="2"/>
    </row>
    <row r="135" spans="1:27" x14ac:dyDescent="0.25">
      <c r="A135">
        <f t="shared" si="31"/>
        <v>300</v>
      </c>
      <c r="B135" s="2">
        <f t="shared" si="17"/>
        <v>12.5</v>
      </c>
      <c r="C135" s="2">
        <f t="shared" si="34"/>
        <v>1800</v>
      </c>
      <c r="D135" s="2">
        <f t="shared" si="18"/>
        <v>1200</v>
      </c>
      <c r="E135" s="2"/>
      <c r="F135" s="1">
        <f t="shared" si="19"/>
        <v>1</v>
      </c>
      <c r="G135" s="1">
        <f>+N135/B$10</f>
        <v>1</v>
      </c>
      <c r="H135" s="5">
        <f t="shared" si="20"/>
        <v>0.4</v>
      </c>
      <c r="I135" s="5">
        <f t="shared" si="21"/>
        <v>0.4</v>
      </c>
      <c r="J135" s="5"/>
      <c r="K135" s="2">
        <f t="shared" si="22"/>
        <v>60</v>
      </c>
      <c r="L135" s="2">
        <f t="shared" si="23"/>
        <v>540000</v>
      </c>
      <c r="M135" s="2"/>
      <c r="N135" s="2">
        <f t="shared" si="33"/>
        <v>1200</v>
      </c>
      <c r="O135" s="2">
        <f t="shared" si="24"/>
        <v>3000</v>
      </c>
      <c r="P135" s="5">
        <f t="shared" si="25"/>
        <v>10800000</v>
      </c>
      <c r="Q135" s="5"/>
      <c r="R135" s="4">
        <f t="shared" si="26"/>
        <v>150</v>
      </c>
      <c r="S135" s="4">
        <f t="shared" si="27"/>
        <v>1350000</v>
      </c>
      <c r="T135" s="5"/>
      <c r="U135" s="1">
        <f t="shared" si="28"/>
        <v>64800</v>
      </c>
      <c r="V135" s="1"/>
      <c r="W135" s="1">
        <f t="shared" si="29"/>
        <v>31050</v>
      </c>
      <c r="X135" s="1">
        <f t="shared" si="30"/>
        <v>95850</v>
      </c>
      <c r="Y135" s="2"/>
      <c r="Z135" s="2"/>
      <c r="AA135" s="2"/>
    </row>
    <row r="136" spans="1:27" x14ac:dyDescent="0.25">
      <c r="L136" s="5">
        <f>SUM(L15:L135)</f>
        <v>54437797.882615104</v>
      </c>
      <c r="P136" s="5">
        <f>SUM(P15:P135)</f>
        <v>944999509.6584971</v>
      </c>
      <c r="Q136" s="5"/>
      <c r="U136">
        <f>(SUM(U15:U135))/10^6</f>
        <v>6.5325357459138127</v>
      </c>
      <c r="W136" s="1">
        <f>(SUM(W15:W135))/10^6</f>
        <v>3.1301733782503685</v>
      </c>
      <c r="X136" s="1">
        <f t="shared" si="30"/>
        <v>9.6627091241641807</v>
      </c>
    </row>
    <row r="137" spans="1:27" x14ac:dyDescent="0.25">
      <c r="L137" s="5"/>
      <c r="P137" s="5"/>
      <c r="Q137" s="5"/>
      <c r="W137" s="1"/>
      <c r="X137" s="1"/>
    </row>
    <row r="138" spans="1:27" x14ac:dyDescent="0.25">
      <c r="U138" t="s">
        <v>38</v>
      </c>
      <c r="X138" s="6">
        <f>(SUM(U15:U135)+SUM(W15:W135))/10^6</f>
        <v>9.6627091241641807</v>
      </c>
      <c r="Y138" t="s">
        <v>40</v>
      </c>
    </row>
    <row r="139" spans="1:27" x14ac:dyDescent="0.25">
      <c r="U139" t="s">
        <v>39</v>
      </c>
      <c r="X139" s="6">
        <f>(B$6*X138)</f>
        <v>9.6627091241641807</v>
      </c>
      <c r="Y139" t="s">
        <v>40</v>
      </c>
    </row>
    <row r="140" spans="1:27" x14ac:dyDescent="0.25">
      <c r="H140" s="7" t="s">
        <v>48</v>
      </c>
      <c r="J140" s="7"/>
      <c r="L140" s="2">
        <f>SUM(L15:L135)</f>
        <v>54437797.882615104</v>
      </c>
      <c r="M140" s="2"/>
      <c r="N140">
        <f>L140/1000</f>
        <v>54437.797882615101</v>
      </c>
      <c r="O140" t="s">
        <v>59</v>
      </c>
      <c r="R140" s="3" t="s">
        <v>50</v>
      </c>
    </row>
    <row r="141" spans="1:27" x14ac:dyDescent="0.25">
      <c r="H141" s="8" t="s">
        <v>49</v>
      </c>
      <c r="J141" s="8"/>
      <c r="L141" s="2">
        <f>SUM(O15:O135)</f>
        <v>262499.86379402695</v>
      </c>
      <c r="M141" s="2"/>
      <c r="U141" t="s">
        <v>41</v>
      </c>
      <c r="X141">
        <f>B1*B10</f>
        <v>3600</v>
      </c>
      <c r="Y141" t="s">
        <v>40</v>
      </c>
    </row>
    <row r="142" spans="1:27" x14ac:dyDescent="0.25">
      <c r="H142" s="8" t="s">
        <v>51</v>
      </c>
      <c r="J142" s="8"/>
      <c r="L142">
        <f>L141*60*60</f>
        <v>944999509.6584971</v>
      </c>
      <c r="O142" s="5"/>
    </row>
    <row r="143" spans="1:27" x14ac:dyDescent="0.25">
      <c r="H143" s="8" t="s">
        <v>56</v>
      </c>
      <c r="J143" s="8"/>
      <c r="L143">
        <f>L142/(L140*B11)</f>
        <v>0.3471850612679856</v>
      </c>
      <c r="O143" s="5"/>
      <c r="U143" t="s">
        <v>37</v>
      </c>
      <c r="X143" s="1">
        <f>ROUND(X141+X139, 6)</f>
        <v>3609.6627090000002</v>
      </c>
      <c r="Y143" t="s">
        <v>40</v>
      </c>
    </row>
    <row r="144" spans="1:27" x14ac:dyDescent="0.25">
      <c r="H144" s="8" t="s">
        <v>52</v>
      </c>
      <c r="L144" s="9">
        <f>AVERAGE(I15:I135)</f>
        <v>0.33134983986389988</v>
      </c>
    </row>
    <row r="145" spans="8:12" x14ac:dyDescent="0.25">
      <c r="H145" s="8" t="s">
        <v>53</v>
      </c>
      <c r="L145" s="9">
        <f>AVERAGE(H15:H135)</f>
        <v>0.33325863411456969</v>
      </c>
    </row>
    <row r="148" spans="8:12" x14ac:dyDescent="0.25">
      <c r="H148" s="8" t="s">
        <v>54</v>
      </c>
      <c r="L148">
        <f>L144*B11</f>
        <v>16.567491993194995</v>
      </c>
    </row>
    <row r="149" spans="8:12" x14ac:dyDescent="0.25">
      <c r="H149" s="8" t="s">
        <v>55</v>
      </c>
      <c r="L149">
        <f>L145*B11</f>
        <v>16.662931705728486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activeCell="F111" sqref="A1:XFD1048576"/>
    </sheetView>
  </sheetViews>
  <sheetFormatPr defaultRowHeight="15" x14ac:dyDescent="0.25"/>
  <cols>
    <col min="1" max="1" width="21.28515625" customWidth="1"/>
  </cols>
  <sheetData>
    <row r="1" spans="1:3" x14ac:dyDescent="0.25">
      <c r="A1">
        <f>data!B1</f>
        <v>3</v>
      </c>
      <c r="B1">
        <f>ROUND(data!C15,6)</f>
        <v>400</v>
      </c>
      <c r="C1">
        <f>ROUND(data!N15, 6)</f>
        <v>0</v>
      </c>
    </row>
    <row r="2" spans="1:3" x14ac:dyDescent="0.25">
      <c r="A2">
        <f>data!B2</f>
        <v>120</v>
      </c>
      <c r="B2">
        <f>ROUND(data!C16,6)</f>
        <v>400</v>
      </c>
      <c r="C2">
        <f>ROUND(data!N16, 6)</f>
        <v>399.98183999999998</v>
      </c>
    </row>
    <row r="3" spans="1:3" x14ac:dyDescent="0.25">
      <c r="A3">
        <f>data!B3</f>
        <v>23</v>
      </c>
      <c r="B3">
        <f>ROUND(data!C17,6)</f>
        <v>400</v>
      </c>
      <c r="C3">
        <f>ROUND(data!N17, 6)</f>
        <v>399.999999</v>
      </c>
    </row>
    <row r="4" spans="1:3" x14ac:dyDescent="0.25">
      <c r="A4">
        <f>data!B4</f>
        <v>2.5</v>
      </c>
      <c r="B4">
        <f>ROUND(data!C18,6)</f>
        <v>400</v>
      </c>
      <c r="C4">
        <f>ROUND(data!N18, 6)</f>
        <v>400</v>
      </c>
    </row>
    <row r="5" spans="1:3" x14ac:dyDescent="0.25">
      <c r="A5">
        <f>data!B5</f>
        <v>2.5</v>
      </c>
      <c r="B5">
        <f>ROUND(data!C19,6)</f>
        <v>400</v>
      </c>
      <c r="C5">
        <f>ROUND(data!N19, 6)</f>
        <v>400</v>
      </c>
    </row>
    <row r="6" spans="1:3" x14ac:dyDescent="0.25">
      <c r="A6">
        <f>data!B6</f>
        <v>1</v>
      </c>
      <c r="B6">
        <f>ROUND(data!C20,6)</f>
        <v>400</v>
      </c>
      <c r="C6">
        <f>ROUND(data!N20, 6)</f>
        <v>400</v>
      </c>
    </row>
    <row r="7" spans="1:3" x14ac:dyDescent="0.25">
      <c r="A7">
        <f>data!B8</f>
        <v>15</v>
      </c>
      <c r="B7">
        <f>ROUND(data!C21,6)</f>
        <v>400</v>
      </c>
      <c r="C7">
        <f>ROUND(data!N21, 6)</f>
        <v>400</v>
      </c>
    </row>
    <row r="8" spans="1:3" x14ac:dyDescent="0.25">
      <c r="A8">
        <f>data!B9</f>
        <v>0.4</v>
      </c>
      <c r="B8">
        <f>ROUND(data!C22,6)</f>
        <v>400</v>
      </c>
      <c r="C8">
        <f>ROUND(data!N22, 6)</f>
        <v>400</v>
      </c>
    </row>
    <row r="9" spans="1:3" x14ac:dyDescent="0.25">
      <c r="A9">
        <f>data!B10</f>
        <v>1200</v>
      </c>
      <c r="B9">
        <f>ROUND(data!C23,6)</f>
        <v>400</v>
      </c>
      <c r="C9">
        <f>ROUND(data!N23, 6)</f>
        <v>400</v>
      </c>
    </row>
    <row r="10" spans="1:3" x14ac:dyDescent="0.25">
      <c r="A10">
        <f>data!B11</f>
        <v>50</v>
      </c>
      <c r="B10">
        <f>ROUND(data!C24,6)</f>
        <v>400</v>
      </c>
      <c r="C10">
        <f>ROUND(data!N24, 6)</f>
        <v>400</v>
      </c>
    </row>
    <row r="11" spans="1:3" x14ac:dyDescent="0.25">
      <c r="A11" s="6">
        <f>data!X143</f>
        <v>3609.6627090000002</v>
      </c>
      <c r="B11">
        <f>ROUND(data!C25,6)</f>
        <v>400</v>
      </c>
      <c r="C11">
        <f>ROUND(data!N25, 6)</f>
        <v>400</v>
      </c>
    </row>
    <row r="12" spans="1:3" x14ac:dyDescent="0.25">
      <c r="B12">
        <f>ROUND(data!C26,6)</f>
        <v>400</v>
      </c>
      <c r="C12">
        <f>ROUND(data!N26, 6)</f>
        <v>400</v>
      </c>
    </row>
    <row r="13" spans="1:3" x14ac:dyDescent="0.25">
      <c r="B13">
        <f>ROUND(data!C27,6)</f>
        <v>400</v>
      </c>
      <c r="C13">
        <f>ROUND(data!N27, 6)</f>
        <v>400</v>
      </c>
    </row>
    <row r="14" spans="1:3" x14ac:dyDescent="0.25">
      <c r="B14">
        <f>ROUND(data!C28,6)</f>
        <v>400</v>
      </c>
      <c r="C14">
        <f>ROUND(data!N28, 6)</f>
        <v>400</v>
      </c>
    </row>
    <row r="15" spans="1:3" x14ac:dyDescent="0.25">
      <c r="B15">
        <f>ROUND(data!C29,6)</f>
        <v>400</v>
      </c>
      <c r="C15">
        <f>ROUND(data!N29, 6)</f>
        <v>400</v>
      </c>
    </row>
    <row r="16" spans="1:3" x14ac:dyDescent="0.25">
      <c r="B16">
        <f>ROUND(data!C30,6)</f>
        <v>400</v>
      </c>
      <c r="C16">
        <f>ROUND(data!N30, 6)</f>
        <v>400</v>
      </c>
    </row>
    <row r="17" spans="2:3" x14ac:dyDescent="0.25">
      <c r="B17">
        <f>ROUND(data!C31,6)</f>
        <v>400</v>
      </c>
      <c r="C17">
        <f>ROUND(data!N31, 6)</f>
        <v>400</v>
      </c>
    </row>
    <row r="18" spans="2:3" x14ac:dyDescent="0.25">
      <c r="B18">
        <f>ROUND(data!C32,6)</f>
        <v>400</v>
      </c>
      <c r="C18">
        <f>ROUND(data!N32, 6)</f>
        <v>400</v>
      </c>
    </row>
    <row r="19" spans="2:3" x14ac:dyDescent="0.25">
      <c r="B19">
        <f>ROUND(data!C33,6)</f>
        <v>400</v>
      </c>
      <c r="C19">
        <f>ROUND(data!N33, 6)</f>
        <v>400</v>
      </c>
    </row>
    <row r="20" spans="2:3" x14ac:dyDescent="0.25">
      <c r="B20">
        <f>ROUND(data!C34,6)</f>
        <v>400</v>
      </c>
      <c r="C20">
        <f>ROUND(data!N34, 6)</f>
        <v>400</v>
      </c>
    </row>
    <row r="21" spans="2:3" x14ac:dyDescent="0.25">
      <c r="B21">
        <f>ROUND(data!C35,6)</f>
        <v>400</v>
      </c>
      <c r="C21">
        <f>ROUND(data!N35, 6)</f>
        <v>400</v>
      </c>
    </row>
    <row r="22" spans="2:3" x14ac:dyDescent="0.25">
      <c r="B22">
        <f>ROUND(data!C36,6)</f>
        <v>400</v>
      </c>
      <c r="C22">
        <f>ROUND(data!N36, 6)</f>
        <v>400</v>
      </c>
    </row>
    <row r="23" spans="2:3" x14ac:dyDescent="0.25">
      <c r="B23">
        <f>ROUND(data!C37,6)</f>
        <v>400</v>
      </c>
      <c r="C23">
        <f>ROUND(data!N37, 6)</f>
        <v>400</v>
      </c>
    </row>
    <row r="24" spans="2:3" x14ac:dyDescent="0.25">
      <c r="B24">
        <f>ROUND(data!C38,6)</f>
        <v>400</v>
      </c>
      <c r="C24">
        <f>ROUND(data!N38, 6)</f>
        <v>400</v>
      </c>
    </row>
    <row r="25" spans="2:3" x14ac:dyDescent="0.25">
      <c r="B25">
        <f>ROUND(data!C39,6)</f>
        <v>400</v>
      </c>
      <c r="C25">
        <f>ROUND(data!N39, 6)</f>
        <v>400</v>
      </c>
    </row>
    <row r="26" spans="2:3" x14ac:dyDescent="0.25">
      <c r="B26">
        <f>ROUND(data!C40,6)</f>
        <v>400</v>
      </c>
      <c r="C26">
        <f>ROUND(data!N40, 6)</f>
        <v>400</v>
      </c>
    </row>
    <row r="27" spans="2:3" x14ac:dyDescent="0.25">
      <c r="B27">
        <f>ROUND(data!C41,6)</f>
        <v>400</v>
      </c>
      <c r="C27">
        <f>ROUND(data!N41, 6)</f>
        <v>400</v>
      </c>
    </row>
    <row r="28" spans="2:3" x14ac:dyDescent="0.25">
      <c r="B28">
        <f>ROUND(data!C42,6)</f>
        <v>400</v>
      </c>
      <c r="C28">
        <f>ROUND(data!N42, 6)</f>
        <v>400</v>
      </c>
    </row>
    <row r="29" spans="2:3" x14ac:dyDescent="0.25">
      <c r="B29">
        <f>ROUND(data!C43,6)</f>
        <v>400</v>
      </c>
      <c r="C29">
        <f>ROUND(data!N43, 6)</f>
        <v>400</v>
      </c>
    </row>
    <row r="30" spans="2:3" x14ac:dyDescent="0.25">
      <c r="B30">
        <f>ROUND(data!C44,6)</f>
        <v>400</v>
      </c>
      <c r="C30">
        <f>ROUND(data!N44, 6)</f>
        <v>400</v>
      </c>
    </row>
    <row r="31" spans="2:3" x14ac:dyDescent="0.25">
      <c r="B31">
        <f>ROUND(data!C45,6)</f>
        <v>400</v>
      </c>
      <c r="C31">
        <f>ROUND(data!N45, 6)</f>
        <v>400</v>
      </c>
    </row>
    <row r="32" spans="2:3" x14ac:dyDescent="0.25">
      <c r="B32">
        <f>ROUND(data!C46,6)</f>
        <v>700</v>
      </c>
      <c r="C32">
        <f>ROUND(data!N46, 6)</f>
        <v>699.98638000000005</v>
      </c>
    </row>
    <row r="33" spans="2:3" x14ac:dyDescent="0.25">
      <c r="B33">
        <f>ROUND(data!C47,6)</f>
        <v>700</v>
      </c>
      <c r="C33">
        <f>ROUND(data!N47, 6)</f>
        <v>699.999999</v>
      </c>
    </row>
    <row r="34" spans="2:3" x14ac:dyDescent="0.25">
      <c r="B34">
        <f>ROUND(data!C48,6)</f>
        <v>700</v>
      </c>
      <c r="C34">
        <f>ROUND(data!N48, 6)</f>
        <v>700</v>
      </c>
    </row>
    <row r="35" spans="2:3" x14ac:dyDescent="0.25">
      <c r="B35">
        <f>ROUND(data!C49,6)</f>
        <v>700</v>
      </c>
      <c r="C35">
        <f>ROUND(data!N49, 6)</f>
        <v>700</v>
      </c>
    </row>
    <row r="36" spans="2:3" x14ac:dyDescent="0.25">
      <c r="B36">
        <f>ROUND(data!C50,6)</f>
        <v>700</v>
      </c>
      <c r="C36">
        <f>ROUND(data!N50, 6)</f>
        <v>700</v>
      </c>
    </row>
    <row r="37" spans="2:3" x14ac:dyDescent="0.25">
      <c r="B37">
        <f>ROUND(data!C51,6)</f>
        <v>700</v>
      </c>
      <c r="C37">
        <f>ROUND(data!N51, 6)</f>
        <v>700</v>
      </c>
    </row>
    <row r="38" spans="2:3" x14ac:dyDescent="0.25">
      <c r="B38">
        <f>ROUND(data!C52,6)</f>
        <v>700</v>
      </c>
      <c r="C38">
        <f>ROUND(data!N52, 6)</f>
        <v>700</v>
      </c>
    </row>
    <row r="39" spans="2:3" x14ac:dyDescent="0.25">
      <c r="B39">
        <f>ROUND(data!C53,6)</f>
        <v>700</v>
      </c>
      <c r="C39">
        <f>ROUND(data!N53, 6)</f>
        <v>700</v>
      </c>
    </row>
    <row r="40" spans="2:3" x14ac:dyDescent="0.25">
      <c r="B40">
        <f>ROUND(data!C54,6)</f>
        <v>700</v>
      </c>
      <c r="C40">
        <f>ROUND(data!N54, 6)</f>
        <v>700</v>
      </c>
    </row>
    <row r="41" spans="2:3" x14ac:dyDescent="0.25">
      <c r="B41">
        <f>ROUND(data!C55,6)</f>
        <v>700</v>
      </c>
      <c r="C41">
        <f>ROUND(data!N55, 6)</f>
        <v>700</v>
      </c>
    </row>
    <row r="42" spans="2:3" x14ac:dyDescent="0.25">
      <c r="B42">
        <f>ROUND(data!C56,6)</f>
        <v>700</v>
      </c>
      <c r="C42">
        <f>ROUND(data!N56, 6)</f>
        <v>700</v>
      </c>
    </row>
    <row r="43" spans="2:3" x14ac:dyDescent="0.25">
      <c r="B43">
        <f>ROUND(data!C57,6)</f>
        <v>700</v>
      </c>
      <c r="C43">
        <f>ROUND(data!N57, 6)</f>
        <v>700</v>
      </c>
    </row>
    <row r="44" spans="2:3" x14ac:dyDescent="0.25">
      <c r="B44">
        <f>ROUND(data!C58,6)</f>
        <v>700</v>
      </c>
      <c r="C44">
        <f>ROUND(data!N58, 6)</f>
        <v>700</v>
      </c>
    </row>
    <row r="45" spans="2:3" x14ac:dyDescent="0.25">
      <c r="B45">
        <f>ROUND(data!C59,6)</f>
        <v>700</v>
      </c>
      <c r="C45">
        <f>ROUND(data!N59, 6)</f>
        <v>700</v>
      </c>
    </row>
    <row r="46" spans="2:3" x14ac:dyDescent="0.25">
      <c r="B46">
        <f>ROUND(data!C60,6)</f>
        <v>700</v>
      </c>
      <c r="C46">
        <f>ROUND(data!N60, 6)</f>
        <v>700</v>
      </c>
    </row>
    <row r="47" spans="2:3" x14ac:dyDescent="0.25">
      <c r="B47">
        <f>ROUND(data!C61,6)</f>
        <v>700</v>
      </c>
      <c r="C47">
        <f>ROUND(data!N61, 6)</f>
        <v>700</v>
      </c>
    </row>
    <row r="48" spans="2:3" x14ac:dyDescent="0.25">
      <c r="B48">
        <f>ROUND(data!C62,6)</f>
        <v>700</v>
      </c>
      <c r="C48">
        <f>ROUND(data!N62, 6)</f>
        <v>700</v>
      </c>
    </row>
    <row r="49" spans="2:3" x14ac:dyDescent="0.25">
      <c r="B49">
        <f>ROUND(data!C63,6)</f>
        <v>700</v>
      </c>
      <c r="C49">
        <f>ROUND(data!N63, 6)</f>
        <v>700</v>
      </c>
    </row>
    <row r="50" spans="2:3" x14ac:dyDescent="0.25">
      <c r="B50">
        <f>ROUND(data!C64,6)</f>
        <v>700</v>
      </c>
      <c r="C50">
        <f>ROUND(data!N64, 6)</f>
        <v>700</v>
      </c>
    </row>
    <row r="51" spans="2:3" x14ac:dyDescent="0.25">
      <c r="B51">
        <f>ROUND(data!C65,6)</f>
        <v>700</v>
      </c>
      <c r="C51">
        <f>ROUND(data!N65, 6)</f>
        <v>700</v>
      </c>
    </row>
    <row r="52" spans="2:3" x14ac:dyDescent="0.25">
      <c r="B52">
        <f>ROUND(data!C66,6)</f>
        <v>700</v>
      </c>
      <c r="C52">
        <f>ROUND(data!N66, 6)</f>
        <v>700</v>
      </c>
    </row>
    <row r="53" spans="2:3" x14ac:dyDescent="0.25">
      <c r="B53">
        <f>ROUND(data!C67,6)</f>
        <v>700</v>
      </c>
      <c r="C53">
        <f>ROUND(data!N67, 6)</f>
        <v>700</v>
      </c>
    </row>
    <row r="54" spans="2:3" x14ac:dyDescent="0.25">
      <c r="B54">
        <f>ROUND(data!C68,6)</f>
        <v>700</v>
      </c>
      <c r="C54">
        <f>ROUND(data!N68, 6)</f>
        <v>700</v>
      </c>
    </row>
    <row r="55" spans="2:3" x14ac:dyDescent="0.25">
      <c r="B55">
        <f>ROUND(data!C69,6)</f>
        <v>700</v>
      </c>
      <c r="C55">
        <f>ROUND(data!N69, 6)</f>
        <v>700</v>
      </c>
    </row>
    <row r="56" spans="2:3" x14ac:dyDescent="0.25">
      <c r="B56">
        <f>ROUND(data!C70,6)</f>
        <v>700</v>
      </c>
      <c r="C56">
        <f>ROUND(data!N70, 6)</f>
        <v>700</v>
      </c>
    </row>
    <row r="57" spans="2:3" x14ac:dyDescent="0.25">
      <c r="B57">
        <f>ROUND(data!C71,6)</f>
        <v>700</v>
      </c>
      <c r="C57">
        <f>ROUND(data!N71, 6)</f>
        <v>700</v>
      </c>
    </row>
    <row r="58" spans="2:3" x14ac:dyDescent="0.25">
      <c r="B58">
        <f>ROUND(data!C72,6)</f>
        <v>700</v>
      </c>
      <c r="C58">
        <f>ROUND(data!N72, 6)</f>
        <v>700</v>
      </c>
    </row>
    <row r="59" spans="2:3" x14ac:dyDescent="0.25">
      <c r="B59">
        <f>ROUND(data!C73,6)</f>
        <v>700</v>
      </c>
      <c r="C59">
        <f>ROUND(data!N73, 6)</f>
        <v>700</v>
      </c>
    </row>
    <row r="60" spans="2:3" x14ac:dyDescent="0.25">
      <c r="B60">
        <f>ROUND(data!C74,6)</f>
        <v>700</v>
      </c>
      <c r="C60">
        <f>ROUND(data!N74, 6)</f>
        <v>700</v>
      </c>
    </row>
    <row r="61" spans="2:3" x14ac:dyDescent="0.25">
      <c r="B61">
        <f>ROUND(data!C75,6)</f>
        <v>700</v>
      </c>
      <c r="C61">
        <f>ROUND(data!N75, 6)</f>
        <v>700</v>
      </c>
    </row>
    <row r="62" spans="2:3" x14ac:dyDescent="0.25">
      <c r="B62">
        <f>ROUND(data!C76,6)</f>
        <v>1300</v>
      </c>
      <c r="C62">
        <f>ROUND(data!N76, 6)</f>
        <v>1199.9773</v>
      </c>
    </row>
    <row r="63" spans="2:3" x14ac:dyDescent="0.25">
      <c r="B63">
        <f>ROUND(data!C77,6)</f>
        <v>1300</v>
      </c>
      <c r="C63">
        <f>ROUND(data!N77, 6)</f>
        <v>1199.9999989999999</v>
      </c>
    </row>
    <row r="64" spans="2:3" x14ac:dyDescent="0.25">
      <c r="B64">
        <f>ROUND(data!C78,6)</f>
        <v>1300</v>
      </c>
      <c r="C64">
        <f>ROUND(data!N78, 6)</f>
        <v>1200</v>
      </c>
    </row>
    <row r="65" spans="2:3" x14ac:dyDescent="0.25">
      <c r="B65">
        <f>ROUND(data!C79,6)</f>
        <v>1300</v>
      </c>
      <c r="C65">
        <f>ROUND(data!N79, 6)</f>
        <v>1200</v>
      </c>
    </row>
    <row r="66" spans="2:3" x14ac:dyDescent="0.25">
      <c r="B66">
        <f>ROUND(data!C80,6)</f>
        <v>1300</v>
      </c>
      <c r="C66">
        <f>ROUND(data!N80, 6)</f>
        <v>1200</v>
      </c>
    </row>
    <row r="67" spans="2:3" x14ac:dyDescent="0.25">
      <c r="B67">
        <f>ROUND(data!C81,6)</f>
        <v>1300</v>
      </c>
      <c r="C67">
        <f>ROUND(data!N81, 6)</f>
        <v>1200</v>
      </c>
    </row>
    <row r="68" spans="2:3" x14ac:dyDescent="0.25">
      <c r="B68">
        <f>ROUND(data!C82,6)</f>
        <v>1300</v>
      </c>
      <c r="C68">
        <f>ROUND(data!N82, 6)</f>
        <v>1200</v>
      </c>
    </row>
    <row r="69" spans="2:3" x14ac:dyDescent="0.25">
      <c r="B69">
        <f>ROUND(data!C83,6)</f>
        <v>1300</v>
      </c>
      <c r="C69">
        <f>ROUND(data!N83, 6)</f>
        <v>1200</v>
      </c>
    </row>
    <row r="70" spans="2:3" x14ac:dyDescent="0.25">
      <c r="B70">
        <f>ROUND(data!C84,6)</f>
        <v>1300</v>
      </c>
      <c r="C70">
        <f>ROUND(data!N84, 6)</f>
        <v>1200</v>
      </c>
    </row>
    <row r="71" spans="2:3" x14ac:dyDescent="0.25">
      <c r="B71">
        <f>ROUND(data!C85,6)</f>
        <v>1300</v>
      </c>
      <c r="C71">
        <f>ROUND(data!N85, 6)</f>
        <v>1200</v>
      </c>
    </row>
    <row r="72" spans="2:3" x14ac:dyDescent="0.25">
      <c r="B72">
        <f>ROUND(data!C86,6)</f>
        <v>1300</v>
      </c>
      <c r="C72">
        <f>ROUND(data!N86, 6)</f>
        <v>1200</v>
      </c>
    </row>
    <row r="73" spans="2:3" x14ac:dyDescent="0.25">
      <c r="B73">
        <f>ROUND(data!C87,6)</f>
        <v>1300</v>
      </c>
      <c r="C73">
        <f>ROUND(data!N87, 6)</f>
        <v>1200</v>
      </c>
    </row>
    <row r="74" spans="2:3" x14ac:dyDescent="0.25">
      <c r="B74">
        <f>ROUND(data!C88,6)</f>
        <v>1300</v>
      </c>
      <c r="C74">
        <f>ROUND(data!N88, 6)</f>
        <v>1200</v>
      </c>
    </row>
    <row r="75" spans="2:3" x14ac:dyDescent="0.25">
      <c r="B75">
        <f>ROUND(data!C89,6)</f>
        <v>1300</v>
      </c>
      <c r="C75">
        <f>ROUND(data!N89, 6)</f>
        <v>1200</v>
      </c>
    </row>
    <row r="76" spans="2:3" x14ac:dyDescent="0.25">
      <c r="B76">
        <f>ROUND(data!C90,6)</f>
        <v>1300</v>
      </c>
      <c r="C76">
        <f>ROUND(data!N90, 6)</f>
        <v>1200</v>
      </c>
    </row>
    <row r="77" spans="2:3" x14ac:dyDescent="0.25">
      <c r="B77">
        <f>ROUND(data!C91,6)</f>
        <v>1300</v>
      </c>
      <c r="C77">
        <f>ROUND(data!N91, 6)</f>
        <v>1200</v>
      </c>
    </row>
    <row r="78" spans="2:3" x14ac:dyDescent="0.25">
      <c r="B78">
        <f>ROUND(data!C92,6)</f>
        <v>1300</v>
      </c>
      <c r="C78">
        <f>ROUND(data!N92, 6)</f>
        <v>1200</v>
      </c>
    </row>
    <row r="79" spans="2:3" x14ac:dyDescent="0.25">
      <c r="B79">
        <f>ROUND(data!C93,6)</f>
        <v>1300</v>
      </c>
      <c r="C79">
        <f>ROUND(data!N93, 6)</f>
        <v>1200</v>
      </c>
    </row>
    <row r="80" spans="2:3" x14ac:dyDescent="0.25">
      <c r="B80">
        <f>ROUND(data!C94,6)</f>
        <v>1300</v>
      </c>
      <c r="C80">
        <f>ROUND(data!N94, 6)</f>
        <v>1200</v>
      </c>
    </row>
    <row r="81" spans="2:3" x14ac:dyDescent="0.25">
      <c r="B81">
        <f>ROUND(data!C95,6)</f>
        <v>1300</v>
      </c>
      <c r="C81">
        <f>ROUND(data!N95, 6)</f>
        <v>1200</v>
      </c>
    </row>
    <row r="82" spans="2:3" x14ac:dyDescent="0.25">
      <c r="B82">
        <f>ROUND(data!C96,6)</f>
        <v>1300</v>
      </c>
      <c r="C82">
        <f>ROUND(data!N96, 6)</f>
        <v>1200</v>
      </c>
    </row>
    <row r="83" spans="2:3" x14ac:dyDescent="0.25">
      <c r="B83">
        <f>ROUND(data!C97,6)</f>
        <v>1300</v>
      </c>
      <c r="C83">
        <f>ROUND(data!N97, 6)</f>
        <v>1200</v>
      </c>
    </row>
    <row r="84" spans="2:3" x14ac:dyDescent="0.25">
      <c r="B84">
        <f>ROUND(data!C98,6)</f>
        <v>1300</v>
      </c>
      <c r="C84">
        <f>ROUND(data!N98, 6)</f>
        <v>1200</v>
      </c>
    </row>
    <row r="85" spans="2:3" x14ac:dyDescent="0.25">
      <c r="B85">
        <f>ROUND(data!C99,6)</f>
        <v>1300</v>
      </c>
      <c r="C85">
        <f>ROUND(data!N99, 6)</f>
        <v>1200</v>
      </c>
    </row>
    <row r="86" spans="2:3" x14ac:dyDescent="0.25">
      <c r="B86">
        <f>ROUND(data!C100,6)</f>
        <v>1300</v>
      </c>
      <c r="C86">
        <f>ROUND(data!N100, 6)</f>
        <v>1200</v>
      </c>
    </row>
    <row r="87" spans="2:3" x14ac:dyDescent="0.25">
      <c r="B87">
        <f>ROUND(data!C101,6)</f>
        <v>1300</v>
      </c>
      <c r="C87">
        <f>ROUND(data!N101, 6)</f>
        <v>1200</v>
      </c>
    </row>
    <row r="88" spans="2:3" x14ac:dyDescent="0.25">
      <c r="B88">
        <f>ROUND(data!C102,6)</f>
        <v>1300</v>
      </c>
      <c r="C88">
        <f>ROUND(data!N102, 6)</f>
        <v>1200</v>
      </c>
    </row>
    <row r="89" spans="2:3" x14ac:dyDescent="0.25">
      <c r="B89">
        <f>ROUND(data!C103,6)</f>
        <v>1300</v>
      </c>
      <c r="C89">
        <f>ROUND(data!N103, 6)</f>
        <v>1200</v>
      </c>
    </row>
    <row r="90" spans="2:3" x14ac:dyDescent="0.25">
      <c r="B90">
        <f>ROUND(data!C104,6)</f>
        <v>1300</v>
      </c>
      <c r="C90">
        <f>ROUND(data!N104, 6)</f>
        <v>1200</v>
      </c>
    </row>
    <row r="91" spans="2:3" x14ac:dyDescent="0.25">
      <c r="B91">
        <f>ROUND(data!C105,6)</f>
        <v>1300</v>
      </c>
      <c r="C91">
        <f>ROUND(data!N105, 6)</f>
        <v>1200</v>
      </c>
    </row>
    <row r="92" spans="2:3" x14ac:dyDescent="0.25">
      <c r="B92">
        <f>ROUND(data!C106,6)</f>
        <v>1800</v>
      </c>
      <c r="C92">
        <f>ROUND(data!N106, 6)</f>
        <v>1200</v>
      </c>
    </row>
    <row r="93" spans="2:3" x14ac:dyDescent="0.25">
      <c r="B93">
        <f>ROUND(data!C107,6)</f>
        <v>1800</v>
      </c>
      <c r="C93">
        <f>ROUND(data!N107, 6)</f>
        <v>1200</v>
      </c>
    </row>
    <row r="94" spans="2:3" x14ac:dyDescent="0.25">
      <c r="B94">
        <f>ROUND(data!C108,6)</f>
        <v>1800</v>
      </c>
      <c r="C94">
        <f>ROUND(data!N108, 6)</f>
        <v>1200</v>
      </c>
    </row>
    <row r="95" spans="2:3" x14ac:dyDescent="0.25">
      <c r="B95">
        <f>ROUND(data!C109,6)</f>
        <v>1800</v>
      </c>
      <c r="C95">
        <f>ROUND(data!N109, 6)</f>
        <v>1200</v>
      </c>
    </row>
    <row r="96" spans="2:3" x14ac:dyDescent="0.25">
      <c r="B96">
        <f>ROUND(data!C110,6)</f>
        <v>1800</v>
      </c>
      <c r="C96">
        <f>ROUND(data!N110, 6)</f>
        <v>1200</v>
      </c>
    </row>
    <row r="97" spans="2:3" x14ac:dyDescent="0.25">
      <c r="B97">
        <f>ROUND(data!C111,6)</f>
        <v>1800</v>
      </c>
      <c r="C97">
        <f>ROUND(data!N111, 6)</f>
        <v>1200</v>
      </c>
    </row>
    <row r="98" spans="2:3" x14ac:dyDescent="0.25">
      <c r="B98">
        <f>ROUND(data!C112,6)</f>
        <v>1800</v>
      </c>
      <c r="C98">
        <f>ROUND(data!N112, 6)</f>
        <v>1200</v>
      </c>
    </row>
    <row r="99" spans="2:3" x14ac:dyDescent="0.25">
      <c r="B99">
        <f>ROUND(data!C113,6)</f>
        <v>1800</v>
      </c>
      <c r="C99">
        <f>ROUND(data!N113, 6)</f>
        <v>1200</v>
      </c>
    </row>
    <row r="100" spans="2:3" x14ac:dyDescent="0.25">
      <c r="B100">
        <f>ROUND(data!C114,6)</f>
        <v>1800</v>
      </c>
      <c r="C100">
        <f>ROUND(data!N114, 6)</f>
        <v>1200</v>
      </c>
    </row>
    <row r="101" spans="2:3" x14ac:dyDescent="0.25">
      <c r="B101">
        <f>ROUND(data!C115,6)</f>
        <v>1800</v>
      </c>
      <c r="C101">
        <f>ROUND(data!N115, 6)</f>
        <v>1200</v>
      </c>
    </row>
    <row r="102" spans="2:3" x14ac:dyDescent="0.25">
      <c r="B102">
        <f>ROUND(data!C116,6)</f>
        <v>1800</v>
      </c>
      <c r="C102">
        <f>ROUND(data!N116, 6)</f>
        <v>1200</v>
      </c>
    </row>
    <row r="103" spans="2:3" x14ac:dyDescent="0.25">
      <c r="B103">
        <f>ROUND(data!C117,6)</f>
        <v>1800</v>
      </c>
      <c r="C103">
        <f>ROUND(data!N117, 6)</f>
        <v>1200</v>
      </c>
    </row>
    <row r="104" spans="2:3" x14ac:dyDescent="0.25">
      <c r="B104">
        <f>ROUND(data!C118,6)</f>
        <v>1800</v>
      </c>
      <c r="C104">
        <f>ROUND(data!N118, 6)</f>
        <v>1200</v>
      </c>
    </row>
    <row r="105" spans="2:3" x14ac:dyDescent="0.25">
      <c r="B105">
        <f>ROUND(data!C119,6)</f>
        <v>1800</v>
      </c>
      <c r="C105">
        <f>ROUND(data!N119, 6)</f>
        <v>1200</v>
      </c>
    </row>
    <row r="106" spans="2:3" x14ac:dyDescent="0.25">
      <c r="B106">
        <f>ROUND(data!C120,6)</f>
        <v>1800</v>
      </c>
      <c r="C106">
        <f>ROUND(data!N120, 6)</f>
        <v>1200</v>
      </c>
    </row>
    <row r="107" spans="2:3" x14ac:dyDescent="0.25">
      <c r="B107">
        <f>ROUND(data!C121,6)</f>
        <v>1800</v>
      </c>
      <c r="C107">
        <f>ROUND(data!N121, 6)</f>
        <v>1200</v>
      </c>
    </row>
    <row r="108" spans="2:3" x14ac:dyDescent="0.25">
      <c r="B108">
        <f>ROUND(data!C122,6)</f>
        <v>1800</v>
      </c>
      <c r="C108">
        <f>ROUND(data!N122, 6)</f>
        <v>1200</v>
      </c>
    </row>
    <row r="109" spans="2:3" x14ac:dyDescent="0.25">
      <c r="B109">
        <f>ROUND(data!C123,6)</f>
        <v>1800</v>
      </c>
      <c r="C109">
        <f>ROUND(data!N123, 6)</f>
        <v>1200</v>
      </c>
    </row>
    <row r="110" spans="2:3" x14ac:dyDescent="0.25">
      <c r="B110">
        <f>ROUND(data!C124,6)</f>
        <v>1800</v>
      </c>
      <c r="C110">
        <f>ROUND(data!N124, 6)</f>
        <v>1200</v>
      </c>
    </row>
    <row r="111" spans="2:3" x14ac:dyDescent="0.25">
      <c r="B111">
        <f>ROUND(data!C125,6)</f>
        <v>1800</v>
      </c>
      <c r="C111">
        <f>ROUND(data!N125, 6)</f>
        <v>1200</v>
      </c>
    </row>
    <row r="112" spans="2:3" x14ac:dyDescent="0.25">
      <c r="B112">
        <f>ROUND(data!C126,6)</f>
        <v>1800</v>
      </c>
      <c r="C112">
        <f>ROUND(data!N126, 6)</f>
        <v>1200</v>
      </c>
    </row>
    <row r="113" spans="2:3" x14ac:dyDescent="0.25">
      <c r="B113">
        <f>ROUND(data!C127,6)</f>
        <v>1800</v>
      </c>
      <c r="C113">
        <f>ROUND(data!N127, 6)</f>
        <v>1200</v>
      </c>
    </row>
    <row r="114" spans="2:3" x14ac:dyDescent="0.25">
      <c r="B114">
        <f>ROUND(data!C128,6)</f>
        <v>1800</v>
      </c>
      <c r="C114">
        <f>ROUND(data!N128, 6)</f>
        <v>1200</v>
      </c>
    </row>
    <row r="115" spans="2:3" x14ac:dyDescent="0.25">
      <c r="B115">
        <f>ROUND(data!C129,6)</f>
        <v>1800</v>
      </c>
      <c r="C115">
        <f>ROUND(data!N129, 6)</f>
        <v>1200</v>
      </c>
    </row>
    <row r="116" spans="2:3" x14ac:dyDescent="0.25">
      <c r="B116">
        <f>ROUND(data!C130,6)</f>
        <v>1800</v>
      </c>
      <c r="C116">
        <f>ROUND(data!N130, 6)</f>
        <v>1200</v>
      </c>
    </row>
    <row r="117" spans="2:3" x14ac:dyDescent="0.25">
      <c r="B117">
        <f>ROUND(data!C131,6)</f>
        <v>1800</v>
      </c>
      <c r="C117">
        <f>ROUND(data!N131, 6)</f>
        <v>1200</v>
      </c>
    </row>
    <row r="118" spans="2:3" x14ac:dyDescent="0.25">
      <c r="B118">
        <f>ROUND(data!C132,6)</f>
        <v>1800</v>
      </c>
      <c r="C118">
        <f>ROUND(data!N132, 6)</f>
        <v>1200</v>
      </c>
    </row>
    <row r="119" spans="2:3" x14ac:dyDescent="0.25">
      <c r="B119">
        <f>ROUND(data!C133,6)</f>
        <v>1800</v>
      </c>
      <c r="C119">
        <f>ROUND(data!N133, 6)</f>
        <v>1200</v>
      </c>
    </row>
    <row r="120" spans="2:3" x14ac:dyDescent="0.25">
      <c r="B120">
        <f>ROUND(data!C134,6)</f>
        <v>1800</v>
      </c>
      <c r="C120">
        <f>ROUND(data!N134, 6)</f>
        <v>1200</v>
      </c>
    </row>
    <row r="121" spans="2:3" x14ac:dyDescent="0.25">
      <c r="B121">
        <f>ROUND(data!C135,6)</f>
        <v>1800</v>
      </c>
      <c r="C121">
        <f>ROUND(data!N135, 6)</f>
        <v>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activeCell="C19" sqref="C19"/>
    </sheetView>
  </sheetViews>
  <sheetFormatPr defaultRowHeight="15" x14ac:dyDescent="0.25"/>
  <cols>
    <col min="1" max="1" width="21.28515625" customWidth="1"/>
  </cols>
  <sheetData>
    <row r="1" spans="1:3" x14ac:dyDescent="0.25">
      <c r="A1">
        <v>3</v>
      </c>
      <c r="B1">
        <v>400</v>
      </c>
      <c r="C1">
        <v>0</v>
      </c>
    </row>
    <row r="2" spans="1:3" x14ac:dyDescent="0.25">
      <c r="A2">
        <v>120</v>
      </c>
      <c r="B2">
        <v>400</v>
      </c>
      <c r="C2">
        <v>392.673744</v>
      </c>
    </row>
    <row r="3" spans="1:3" x14ac:dyDescent="0.25">
      <c r="A3">
        <v>23</v>
      </c>
      <c r="B3">
        <v>400</v>
      </c>
      <c r="C3">
        <v>399.865815</v>
      </c>
    </row>
    <row r="4" spans="1:3" x14ac:dyDescent="0.25">
      <c r="A4">
        <v>2.5</v>
      </c>
      <c r="B4">
        <v>400</v>
      </c>
      <c r="C4">
        <v>399.99754200000001</v>
      </c>
    </row>
    <row r="5" spans="1:3" x14ac:dyDescent="0.25">
      <c r="A5">
        <v>1</v>
      </c>
      <c r="B5">
        <v>400</v>
      </c>
      <c r="C5">
        <v>399.999955</v>
      </c>
    </row>
    <row r="6" spans="1:3" x14ac:dyDescent="0.25">
      <c r="A6">
        <v>1</v>
      </c>
      <c r="B6">
        <v>400</v>
      </c>
      <c r="C6">
        <v>399.999999</v>
      </c>
    </row>
    <row r="7" spans="1:3" x14ac:dyDescent="0.25">
      <c r="A7">
        <v>15</v>
      </c>
      <c r="B7">
        <v>400</v>
      </c>
      <c r="C7">
        <v>400</v>
      </c>
    </row>
    <row r="8" spans="1:3" x14ac:dyDescent="0.25">
      <c r="A8">
        <v>0.4</v>
      </c>
      <c r="B8">
        <v>400</v>
      </c>
      <c r="C8">
        <v>400</v>
      </c>
    </row>
    <row r="9" spans="1:3" x14ac:dyDescent="0.25">
      <c r="A9">
        <v>1200</v>
      </c>
      <c r="B9">
        <v>400</v>
      </c>
      <c r="C9">
        <v>400</v>
      </c>
    </row>
    <row r="10" spans="1:3" x14ac:dyDescent="0.25">
      <c r="A10">
        <v>50</v>
      </c>
      <c r="B10">
        <v>400</v>
      </c>
      <c r="C10">
        <v>400</v>
      </c>
    </row>
    <row r="11" spans="1:3" x14ac:dyDescent="0.25">
      <c r="A11" s="6">
        <v>3603.865084</v>
      </c>
      <c r="B11">
        <v>400</v>
      </c>
      <c r="C11">
        <v>400</v>
      </c>
    </row>
    <row r="12" spans="1:3" x14ac:dyDescent="0.25">
      <c r="B12">
        <v>400</v>
      </c>
      <c r="C12">
        <v>400</v>
      </c>
    </row>
    <row r="13" spans="1:3" x14ac:dyDescent="0.25">
      <c r="B13">
        <v>400</v>
      </c>
      <c r="C13">
        <v>400</v>
      </c>
    </row>
    <row r="14" spans="1:3" x14ac:dyDescent="0.25">
      <c r="B14">
        <v>400</v>
      </c>
      <c r="C14">
        <v>400</v>
      </c>
    </row>
    <row r="15" spans="1:3" x14ac:dyDescent="0.25">
      <c r="B15">
        <v>400</v>
      </c>
      <c r="C15">
        <v>400</v>
      </c>
    </row>
    <row r="16" spans="1:3" x14ac:dyDescent="0.25">
      <c r="B16">
        <v>400</v>
      </c>
      <c r="C16">
        <v>400</v>
      </c>
    </row>
    <row r="17" spans="2:3" x14ac:dyDescent="0.25">
      <c r="B17">
        <v>400</v>
      </c>
      <c r="C17">
        <v>400</v>
      </c>
    </row>
    <row r="18" spans="2:3" x14ac:dyDescent="0.25">
      <c r="B18">
        <v>400</v>
      </c>
      <c r="C18">
        <v>400</v>
      </c>
    </row>
    <row r="19" spans="2:3" x14ac:dyDescent="0.25">
      <c r="B19">
        <v>400</v>
      </c>
      <c r="C19">
        <v>400</v>
      </c>
    </row>
    <row r="20" spans="2:3" x14ac:dyDescent="0.25">
      <c r="B20">
        <v>400</v>
      </c>
      <c r="C20">
        <v>400</v>
      </c>
    </row>
    <row r="21" spans="2:3" x14ac:dyDescent="0.25">
      <c r="B21">
        <v>400</v>
      </c>
      <c r="C21">
        <v>400</v>
      </c>
    </row>
    <row r="22" spans="2:3" x14ac:dyDescent="0.25">
      <c r="B22">
        <v>400</v>
      </c>
      <c r="C22">
        <v>400</v>
      </c>
    </row>
    <row r="23" spans="2:3" x14ac:dyDescent="0.25">
      <c r="B23">
        <v>400</v>
      </c>
      <c r="C23">
        <v>400</v>
      </c>
    </row>
    <row r="24" spans="2:3" x14ac:dyDescent="0.25">
      <c r="B24">
        <v>400</v>
      </c>
      <c r="C24">
        <v>400</v>
      </c>
    </row>
    <row r="25" spans="2:3" x14ac:dyDescent="0.25">
      <c r="B25">
        <v>400</v>
      </c>
      <c r="C25">
        <v>400</v>
      </c>
    </row>
    <row r="26" spans="2:3" x14ac:dyDescent="0.25">
      <c r="B26">
        <v>400</v>
      </c>
      <c r="C26">
        <v>400</v>
      </c>
    </row>
    <row r="27" spans="2:3" x14ac:dyDescent="0.25">
      <c r="B27">
        <v>400</v>
      </c>
      <c r="C27">
        <v>400</v>
      </c>
    </row>
    <row r="28" spans="2:3" x14ac:dyDescent="0.25">
      <c r="B28">
        <v>400</v>
      </c>
      <c r="C28">
        <v>400</v>
      </c>
    </row>
    <row r="29" spans="2:3" x14ac:dyDescent="0.25">
      <c r="B29">
        <v>400</v>
      </c>
      <c r="C29">
        <v>400</v>
      </c>
    </row>
    <row r="30" spans="2:3" x14ac:dyDescent="0.25">
      <c r="B30">
        <v>400</v>
      </c>
      <c r="C30">
        <v>400</v>
      </c>
    </row>
    <row r="31" spans="2:3" x14ac:dyDescent="0.25">
      <c r="B31">
        <v>400</v>
      </c>
      <c r="C31">
        <v>400</v>
      </c>
    </row>
    <row r="32" spans="2:3" x14ac:dyDescent="0.25">
      <c r="B32">
        <v>700</v>
      </c>
      <c r="C32">
        <v>694.50530800000001</v>
      </c>
    </row>
    <row r="33" spans="2:3" x14ac:dyDescent="0.25">
      <c r="B33">
        <v>700</v>
      </c>
      <c r="C33">
        <v>699.899361</v>
      </c>
    </row>
    <row r="34" spans="2:3" x14ac:dyDescent="0.25">
      <c r="B34">
        <v>700</v>
      </c>
      <c r="C34">
        <v>699.99815699999999</v>
      </c>
    </row>
    <row r="35" spans="2:3" x14ac:dyDescent="0.25">
      <c r="B35">
        <v>700</v>
      </c>
      <c r="C35">
        <v>699.99996599999997</v>
      </c>
    </row>
    <row r="36" spans="2:3" x14ac:dyDescent="0.25">
      <c r="B36">
        <v>700</v>
      </c>
      <c r="C36">
        <v>699.999999</v>
      </c>
    </row>
    <row r="37" spans="2:3" x14ac:dyDescent="0.25">
      <c r="B37">
        <v>700</v>
      </c>
      <c r="C37">
        <v>700</v>
      </c>
    </row>
    <row r="38" spans="2:3" x14ac:dyDescent="0.25">
      <c r="B38">
        <v>700</v>
      </c>
      <c r="C38">
        <v>700</v>
      </c>
    </row>
    <row r="39" spans="2:3" x14ac:dyDescent="0.25">
      <c r="B39">
        <v>700</v>
      </c>
      <c r="C39">
        <v>700</v>
      </c>
    </row>
    <row r="40" spans="2:3" x14ac:dyDescent="0.25">
      <c r="B40">
        <v>700</v>
      </c>
      <c r="C40">
        <v>700</v>
      </c>
    </row>
    <row r="41" spans="2:3" x14ac:dyDescent="0.25">
      <c r="B41">
        <v>700</v>
      </c>
      <c r="C41">
        <v>700</v>
      </c>
    </row>
    <row r="42" spans="2:3" x14ac:dyDescent="0.25">
      <c r="B42">
        <v>700</v>
      </c>
      <c r="C42">
        <v>700</v>
      </c>
    </row>
    <row r="43" spans="2:3" x14ac:dyDescent="0.25">
      <c r="B43">
        <v>700</v>
      </c>
      <c r="C43">
        <v>700</v>
      </c>
    </row>
    <row r="44" spans="2:3" x14ac:dyDescent="0.25">
      <c r="B44">
        <v>700</v>
      </c>
      <c r="C44">
        <v>700</v>
      </c>
    </row>
    <row r="45" spans="2:3" x14ac:dyDescent="0.25">
      <c r="B45">
        <v>700</v>
      </c>
      <c r="C45">
        <v>700</v>
      </c>
    </row>
    <row r="46" spans="2:3" x14ac:dyDescent="0.25">
      <c r="B46">
        <v>700</v>
      </c>
      <c r="C46">
        <v>700</v>
      </c>
    </row>
    <row r="47" spans="2:3" x14ac:dyDescent="0.25">
      <c r="B47">
        <v>700</v>
      </c>
      <c r="C47">
        <v>700</v>
      </c>
    </row>
    <row r="48" spans="2:3" x14ac:dyDescent="0.25">
      <c r="B48">
        <v>700</v>
      </c>
      <c r="C48">
        <v>700</v>
      </c>
    </row>
    <row r="49" spans="2:3" x14ac:dyDescent="0.25">
      <c r="B49">
        <v>700</v>
      </c>
      <c r="C49">
        <v>700</v>
      </c>
    </row>
    <row r="50" spans="2:3" x14ac:dyDescent="0.25">
      <c r="B50">
        <v>700</v>
      </c>
      <c r="C50">
        <v>700</v>
      </c>
    </row>
    <row r="51" spans="2:3" x14ac:dyDescent="0.25">
      <c r="B51">
        <v>700</v>
      </c>
      <c r="C51">
        <v>700</v>
      </c>
    </row>
    <row r="52" spans="2:3" x14ac:dyDescent="0.25">
      <c r="B52">
        <v>700</v>
      </c>
      <c r="C52">
        <v>700</v>
      </c>
    </row>
    <row r="53" spans="2:3" x14ac:dyDescent="0.25">
      <c r="B53">
        <v>700</v>
      </c>
      <c r="C53">
        <v>700</v>
      </c>
    </row>
    <row r="54" spans="2:3" x14ac:dyDescent="0.25">
      <c r="B54">
        <v>700</v>
      </c>
      <c r="C54">
        <v>700</v>
      </c>
    </row>
    <row r="55" spans="2:3" x14ac:dyDescent="0.25">
      <c r="B55">
        <v>700</v>
      </c>
      <c r="C55">
        <v>700</v>
      </c>
    </row>
    <row r="56" spans="2:3" x14ac:dyDescent="0.25">
      <c r="B56">
        <v>700</v>
      </c>
      <c r="C56">
        <v>700</v>
      </c>
    </row>
    <row r="57" spans="2:3" x14ac:dyDescent="0.25">
      <c r="B57">
        <v>700</v>
      </c>
      <c r="C57">
        <v>700</v>
      </c>
    </row>
    <row r="58" spans="2:3" x14ac:dyDescent="0.25">
      <c r="B58">
        <v>700</v>
      </c>
      <c r="C58">
        <v>700</v>
      </c>
    </row>
    <row r="59" spans="2:3" x14ac:dyDescent="0.25">
      <c r="B59">
        <v>700</v>
      </c>
      <c r="C59">
        <v>700</v>
      </c>
    </row>
    <row r="60" spans="2:3" x14ac:dyDescent="0.25">
      <c r="B60">
        <v>700</v>
      </c>
      <c r="C60">
        <v>700</v>
      </c>
    </row>
    <row r="61" spans="2:3" x14ac:dyDescent="0.25">
      <c r="B61">
        <v>700</v>
      </c>
      <c r="C61">
        <v>700</v>
      </c>
    </row>
    <row r="62" spans="2:3" x14ac:dyDescent="0.25">
      <c r="B62">
        <v>1300</v>
      </c>
      <c r="C62">
        <v>1190.842181</v>
      </c>
    </row>
    <row r="63" spans="2:3" x14ac:dyDescent="0.25">
      <c r="B63">
        <v>1300</v>
      </c>
      <c r="C63">
        <v>1199.832269</v>
      </c>
    </row>
    <row r="64" spans="2:3" x14ac:dyDescent="0.25">
      <c r="B64">
        <v>1300</v>
      </c>
      <c r="C64">
        <v>1199.996928</v>
      </c>
    </row>
    <row r="65" spans="2:3" x14ac:dyDescent="0.25">
      <c r="B65">
        <v>1300</v>
      </c>
      <c r="C65">
        <v>1199.9999439999999</v>
      </c>
    </row>
    <row r="66" spans="2:3" x14ac:dyDescent="0.25">
      <c r="B66">
        <v>1300</v>
      </c>
      <c r="C66">
        <v>1199.9999989999999</v>
      </c>
    </row>
    <row r="67" spans="2:3" x14ac:dyDescent="0.25">
      <c r="B67">
        <v>1300</v>
      </c>
      <c r="C67">
        <v>1200</v>
      </c>
    </row>
    <row r="68" spans="2:3" x14ac:dyDescent="0.25">
      <c r="B68">
        <v>1300</v>
      </c>
      <c r="C68">
        <v>1200</v>
      </c>
    </row>
    <row r="69" spans="2:3" x14ac:dyDescent="0.25">
      <c r="B69">
        <v>1300</v>
      </c>
      <c r="C69">
        <v>1200</v>
      </c>
    </row>
    <row r="70" spans="2:3" x14ac:dyDescent="0.25">
      <c r="B70">
        <v>1300</v>
      </c>
      <c r="C70">
        <v>1200</v>
      </c>
    </row>
    <row r="71" spans="2:3" x14ac:dyDescent="0.25">
      <c r="B71">
        <v>1300</v>
      </c>
      <c r="C71">
        <v>1200</v>
      </c>
    </row>
    <row r="72" spans="2:3" x14ac:dyDescent="0.25">
      <c r="B72">
        <v>1300</v>
      </c>
      <c r="C72">
        <v>1200</v>
      </c>
    </row>
    <row r="73" spans="2:3" x14ac:dyDescent="0.25">
      <c r="B73">
        <v>1300</v>
      </c>
      <c r="C73">
        <v>1200</v>
      </c>
    </row>
    <row r="74" spans="2:3" x14ac:dyDescent="0.25">
      <c r="B74">
        <v>1300</v>
      </c>
      <c r="C74">
        <v>1200</v>
      </c>
    </row>
    <row r="75" spans="2:3" x14ac:dyDescent="0.25">
      <c r="B75">
        <v>1300</v>
      </c>
      <c r="C75">
        <v>1200</v>
      </c>
    </row>
    <row r="76" spans="2:3" x14ac:dyDescent="0.25">
      <c r="B76">
        <v>1300</v>
      </c>
      <c r="C76">
        <v>1200</v>
      </c>
    </row>
    <row r="77" spans="2:3" x14ac:dyDescent="0.25">
      <c r="B77">
        <v>1300</v>
      </c>
      <c r="C77">
        <v>1200</v>
      </c>
    </row>
    <row r="78" spans="2:3" x14ac:dyDescent="0.25">
      <c r="B78">
        <v>1300</v>
      </c>
      <c r="C78">
        <v>1200</v>
      </c>
    </row>
    <row r="79" spans="2:3" x14ac:dyDescent="0.25">
      <c r="B79">
        <v>1300</v>
      </c>
      <c r="C79">
        <v>1200</v>
      </c>
    </row>
    <row r="80" spans="2:3" x14ac:dyDescent="0.25">
      <c r="B80">
        <v>1300</v>
      </c>
      <c r="C80">
        <v>1200</v>
      </c>
    </row>
    <row r="81" spans="2:3" x14ac:dyDescent="0.25">
      <c r="B81">
        <v>1300</v>
      </c>
      <c r="C81">
        <v>1200</v>
      </c>
    </row>
    <row r="82" spans="2:3" x14ac:dyDescent="0.25">
      <c r="B82">
        <v>1300</v>
      </c>
      <c r="C82">
        <v>1200</v>
      </c>
    </row>
    <row r="83" spans="2:3" x14ac:dyDescent="0.25">
      <c r="B83">
        <v>1300</v>
      </c>
      <c r="C83">
        <v>1200</v>
      </c>
    </row>
    <row r="84" spans="2:3" x14ac:dyDescent="0.25">
      <c r="B84">
        <v>1300</v>
      </c>
      <c r="C84">
        <v>1200</v>
      </c>
    </row>
    <row r="85" spans="2:3" x14ac:dyDescent="0.25">
      <c r="B85">
        <v>1300</v>
      </c>
      <c r="C85">
        <v>1200</v>
      </c>
    </row>
    <row r="86" spans="2:3" x14ac:dyDescent="0.25">
      <c r="B86">
        <v>1300</v>
      </c>
      <c r="C86">
        <v>1200</v>
      </c>
    </row>
    <row r="87" spans="2:3" x14ac:dyDescent="0.25">
      <c r="B87">
        <v>1300</v>
      </c>
      <c r="C87">
        <v>1200</v>
      </c>
    </row>
    <row r="88" spans="2:3" x14ac:dyDescent="0.25">
      <c r="B88">
        <v>1300</v>
      </c>
      <c r="C88">
        <v>1200</v>
      </c>
    </row>
    <row r="89" spans="2:3" x14ac:dyDescent="0.25">
      <c r="B89">
        <v>1300</v>
      </c>
      <c r="C89">
        <v>1200</v>
      </c>
    </row>
    <row r="90" spans="2:3" x14ac:dyDescent="0.25">
      <c r="B90">
        <v>1300</v>
      </c>
      <c r="C90">
        <v>1200</v>
      </c>
    </row>
    <row r="91" spans="2:3" x14ac:dyDescent="0.25">
      <c r="B91">
        <v>1300</v>
      </c>
      <c r="C91">
        <v>1200</v>
      </c>
    </row>
    <row r="92" spans="2:3" x14ac:dyDescent="0.25">
      <c r="B92">
        <v>1800</v>
      </c>
      <c r="C92">
        <v>1200</v>
      </c>
    </row>
    <row r="93" spans="2:3" x14ac:dyDescent="0.25">
      <c r="B93">
        <v>1800</v>
      </c>
      <c r="C93">
        <v>1200</v>
      </c>
    </row>
    <row r="94" spans="2:3" x14ac:dyDescent="0.25">
      <c r="B94">
        <v>1800</v>
      </c>
      <c r="C94">
        <v>1200</v>
      </c>
    </row>
    <row r="95" spans="2:3" x14ac:dyDescent="0.25">
      <c r="B95">
        <v>1800</v>
      </c>
      <c r="C95">
        <v>1200</v>
      </c>
    </row>
    <row r="96" spans="2:3" x14ac:dyDescent="0.25">
      <c r="B96">
        <v>1800</v>
      </c>
      <c r="C96">
        <v>1200</v>
      </c>
    </row>
    <row r="97" spans="2:3" x14ac:dyDescent="0.25">
      <c r="B97">
        <v>1800</v>
      </c>
      <c r="C97">
        <v>1200</v>
      </c>
    </row>
    <row r="98" spans="2:3" x14ac:dyDescent="0.25">
      <c r="B98">
        <v>1800</v>
      </c>
      <c r="C98">
        <v>1200</v>
      </c>
    </row>
    <row r="99" spans="2:3" x14ac:dyDescent="0.25">
      <c r="B99">
        <v>1800</v>
      </c>
      <c r="C99">
        <v>1200</v>
      </c>
    </row>
    <row r="100" spans="2:3" x14ac:dyDescent="0.25">
      <c r="B100">
        <v>1800</v>
      </c>
      <c r="C100">
        <v>1200</v>
      </c>
    </row>
    <row r="101" spans="2:3" x14ac:dyDescent="0.25">
      <c r="B101">
        <v>1800</v>
      </c>
      <c r="C101">
        <v>1200</v>
      </c>
    </row>
    <row r="102" spans="2:3" x14ac:dyDescent="0.25">
      <c r="B102">
        <v>1800</v>
      </c>
      <c r="C102">
        <v>1200</v>
      </c>
    </row>
    <row r="103" spans="2:3" x14ac:dyDescent="0.25">
      <c r="B103">
        <v>1800</v>
      </c>
      <c r="C103">
        <v>1200</v>
      </c>
    </row>
    <row r="104" spans="2:3" x14ac:dyDescent="0.25">
      <c r="B104">
        <v>1800</v>
      </c>
      <c r="C104">
        <v>1200</v>
      </c>
    </row>
    <row r="105" spans="2:3" x14ac:dyDescent="0.25">
      <c r="B105">
        <v>1800</v>
      </c>
      <c r="C105">
        <v>1200</v>
      </c>
    </row>
    <row r="106" spans="2:3" x14ac:dyDescent="0.25">
      <c r="B106">
        <v>1800</v>
      </c>
      <c r="C106">
        <v>1200</v>
      </c>
    </row>
    <row r="107" spans="2:3" x14ac:dyDescent="0.25">
      <c r="B107">
        <v>1800</v>
      </c>
      <c r="C107">
        <v>1200</v>
      </c>
    </row>
    <row r="108" spans="2:3" x14ac:dyDescent="0.25">
      <c r="B108">
        <v>1800</v>
      </c>
      <c r="C108">
        <v>1200</v>
      </c>
    </row>
    <row r="109" spans="2:3" x14ac:dyDescent="0.25">
      <c r="B109">
        <v>1800</v>
      </c>
      <c r="C109">
        <v>1200</v>
      </c>
    </row>
    <row r="110" spans="2:3" x14ac:dyDescent="0.25">
      <c r="B110">
        <v>1800</v>
      </c>
      <c r="C110">
        <v>1200</v>
      </c>
    </row>
    <row r="111" spans="2:3" x14ac:dyDescent="0.25">
      <c r="B111">
        <v>1800</v>
      </c>
      <c r="C111">
        <v>1200</v>
      </c>
    </row>
    <row r="112" spans="2:3" x14ac:dyDescent="0.25">
      <c r="B112">
        <v>1800</v>
      </c>
      <c r="C112">
        <v>1200</v>
      </c>
    </row>
    <row r="113" spans="2:3" x14ac:dyDescent="0.25">
      <c r="B113">
        <v>1800</v>
      </c>
      <c r="C113">
        <v>1200</v>
      </c>
    </row>
    <row r="114" spans="2:3" x14ac:dyDescent="0.25">
      <c r="B114">
        <v>1800</v>
      </c>
      <c r="C114">
        <v>1200</v>
      </c>
    </row>
    <row r="115" spans="2:3" x14ac:dyDescent="0.25">
      <c r="B115">
        <v>1800</v>
      </c>
      <c r="C115">
        <v>1200</v>
      </c>
    </row>
    <row r="116" spans="2:3" x14ac:dyDescent="0.25">
      <c r="B116">
        <v>1800</v>
      </c>
      <c r="C116">
        <v>1200</v>
      </c>
    </row>
    <row r="117" spans="2:3" x14ac:dyDescent="0.25">
      <c r="B117">
        <v>1800</v>
      </c>
      <c r="C117">
        <v>1200</v>
      </c>
    </row>
    <row r="118" spans="2:3" x14ac:dyDescent="0.25">
      <c r="B118">
        <v>1800</v>
      </c>
      <c r="C118">
        <v>1200</v>
      </c>
    </row>
    <row r="119" spans="2:3" x14ac:dyDescent="0.25">
      <c r="B119">
        <v>1800</v>
      </c>
      <c r="C119">
        <v>1200</v>
      </c>
    </row>
    <row r="120" spans="2:3" x14ac:dyDescent="0.25">
      <c r="B120">
        <v>1800</v>
      </c>
      <c r="C120">
        <v>1200</v>
      </c>
    </row>
    <row r="121" spans="2:3" x14ac:dyDescent="0.25">
      <c r="B121">
        <v>1800</v>
      </c>
      <c r="C121">
        <v>1200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abSelected="1" workbookViewId="0">
      <selection sqref="A1:XFD1048576"/>
    </sheetView>
  </sheetViews>
  <sheetFormatPr defaultRowHeight="15" x14ac:dyDescent="0.25"/>
  <cols>
    <col min="1" max="1" width="21.28515625" customWidth="1"/>
  </cols>
  <sheetData>
    <row r="1" spans="1:3" x14ac:dyDescent="0.25">
      <c r="A1">
        <v>3</v>
      </c>
      <c r="B1">
        <v>400</v>
      </c>
      <c r="C1">
        <v>0</v>
      </c>
    </row>
    <row r="2" spans="1:3" x14ac:dyDescent="0.25">
      <c r="A2">
        <v>120</v>
      </c>
      <c r="B2">
        <v>400</v>
      </c>
      <c r="C2">
        <v>399.98183999999998</v>
      </c>
    </row>
    <row r="3" spans="1:3" x14ac:dyDescent="0.25">
      <c r="A3">
        <v>23</v>
      </c>
      <c r="B3">
        <v>400</v>
      </c>
      <c r="C3">
        <v>399.999999</v>
      </c>
    </row>
    <row r="4" spans="1:3" x14ac:dyDescent="0.25">
      <c r="A4">
        <v>2.5</v>
      </c>
      <c r="B4">
        <v>400</v>
      </c>
      <c r="C4">
        <v>400</v>
      </c>
    </row>
    <row r="5" spans="1:3" x14ac:dyDescent="0.25">
      <c r="A5">
        <v>2.5</v>
      </c>
      <c r="B5">
        <v>400</v>
      </c>
      <c r="C5">
        <v>400</v>
      </c>
    </row>
    <row r="6" spans="1:3" x14ac:dyDescent="0.25">
      <c r="A6">
        <v>1</v>
      </c>
      <c r="B6">
        <v>400</v>
      </c>
      <c r="C6">
        <v>400</v>
      </c>
    </row>
    <row r="7" spans="1:3" x14ac:dyDescent="0.25">
      <c r="A7">
        <v>15</v>
      </c>
      <c r="B7">
        <v>400</v>
      </c>
      <c r="C7">
        <v>400</v>
      </c>
    </row>
    <row r="8" spans="1:3" x14ac:dyDescent="0.25">
      <c r="A8">
        <v>0.4</v>
      </c>
      <c r="B8">
        <v>400</v>
      </c>
      <c r="C8">
        <v>400</v>
      </c>
    </row>
    <row r="9" spans="1:3" x14ac:dyDescent="0.25">
      <c r="A9">
        <v>1200</v>
      </c>
      <c r="B9">
        <v>400</v>
      </c>
      <c r="C9">
        <v>400</v>
      </c>
    </row>
    <row r="10" spans="1:3" x14ac:dyDescent="0.25">
      <c r="A10">
        <v>50</v>
      </c>
      <c r="B10">
        <v>400</v>
      </c>
      <c r="C10">
        <v>400</v>
      </c>
    </row>
    <row r="11" spans="1:3" x14ac:dyDescent="0.25">
      <c r="A11" s="6">
        <v>3609.6627090000002</v>
      </c>
      <c r="B11">
        <v>400</v>
      </c>
      <c r="C11">
        <v>400</v>
      </c>
    </row>
    <row r="12" spans="1:3" x14ac:dyDescent="0.25">
      <c r="B12">
        <v>400</v>
      </c>
      <c r="C12">
        <v>400</v>
      </c>
    </row>
    <row r="13" spans="1:3" x14ac:dyDescent="0.25">
      <c r="B13">
        <v>400</v>
      </c>
      <c r="C13">
        <v>400</v>
      </c>
    </row>
    <row r="14" spans="1:3" x14ac:dyDescent="0.25">
      <c r="B14">
        <v>400</v>
      </c>
      <c r="C14">
        <v>400</v>
      </c>
    </row>
    <row r="15" spans="1:3" x14ac:dyDescent="0.25">
      <c r="B15">
        <v>400</v>
      </c>
      <c r="C15">
        <v>400</v>
      </c>
    </row>
    <row r="16" spans="1:3" x14ac:dyDescent="0.25">
      <c r="B16">
        <v>400</v>
      </c>
      <c r="C16">
        <v>400</v>
      </c>
    </row>
    <row r="17" spans="2:3" x14ac:dyDescent="0.25">
      <c r="B17">
        <v>400</v>
      </c>
      <c r="C17">
        <v>400</v>
      </c>
    </row>
    <row r="18" spans="2:3" x14ac:dyDescent="0.25">
      <c r="B18">
        <v>400</v>
      </c>
      <c r="C18">
        <v>400</v>
      </c>
    </row>
    <row r="19" spans="2:3" x14ac:dyDescent="0.25">
      <c r="B19">
        <v>400</v>
      </c>
      <c r="C19">
        <v>400</v>
      </c>
    </row>
    <row r="20" spans="2:3" x14ac:dyDescent="0.25">
      <c r="B20">
        <v>400</v>
      </c>
      <c r="C20">
        <v>400</v>
      </c>
    </row>
    <row r="21" spans="2:3" x14ac:dyDescent="0.25">
      <c r="B21">
        <v>400</v>
      </c>
      <c r="C21">
        <v>400</v>
      </c>
    </row>
    <row r="22" spans="2:3" x14ac:dyDescent="0.25">
      <c r="B22">
        <v>400</v>
      </c>
      <c r="C22">
        <v>400</v>
      </c>
    </row>
    <row r="23" spans="2:3" x14ac:dyDescent="0.25">
      <c r="B23">
        <v>400</v>
      </c>
      <c r="C23">
        <v>400</v>
      </c>
    </row>
    <row r="24" spans="2:3" x14ac:dyDescent="0.25">
      <c r="B24">
        <v>400</v>
      </c>
      <c r="C24">
        <v>400</v>
      </c>
    </row>
    <row r="25" spans="2:3" x14ac:dyDescent="0.25">
      <c r="B25">
        <v>400</v>
      </c>
      <c r="C25">
        <v>400</v>
      </c>
    </row>
    <row r="26" spans="2:3" x14ac:dyDescent="0.25">
      <c r="B26">
        <v>400</v>
      </c>
      <c r="C26">
        <v>400</v>
      </c>
    </row>
    <row r="27" spans="2:3" x14ac:dyDescent="0.25">
      <c r="B27">
        <v>400</v>
      </c>
      <c r="C27">
        <v>400</v>
      </c>
    </row>
    <row r="28" spans="2:3" x14ac:dyDescent="0.25">
      <c r="B28">
        <v>400</v>
      </c>
      <c r="C28">
        <v>400</v>
      </c>
    </row>
    <row r="29" spans="2:3" x14ac:dyDescent="0.25">
      <c r="B29">
        <v>400</v>
      </c>
      <c r="C29">
        <v>400</v>
      </c>
    </row>
    <row r="30" spans="2:3" x14ac:dyDescent="0.25">
      <c r="B30">
        <v>400</v>
      </c>
      <c r="C30">
        <v>400</v>
      </c>
    </row>
    <row r="31" spans="2:3" x14ac:dyDescent="0.25">
      <c r="B31">
        <v>400</v>
      </c>
      <c r="C31">
        <v>400</v>
      </c>
    </row>
    <row r="32" spans="2:3" x14ac:dyDescent="0.25">
      <c r="B32">
        <v>700</v>
      </c>
      <c r="C32">
        <v>699.98638000000005</v>
      </c>
    </row>
    <row r="33" spans="2:3" x14ac:dyDescent="0.25">
      <c r="B33">
        <v>700</v>
      </c>
      <c r="C33">
        <v>699.999999</v>
      </c>
    </row>
    <row r="34" spans="2:3" x14ac:dyDescent="0.25">
      <c r="B34">
        <v>700</v>
      </c>
      <c r="C34">
        <v>700</v>
      </c>
    </row>
    <row r="35" spans="2:3" x14ac:dyDescent="0.25">
      <c r="B35">
        <v>700</v>
      </c>
      <c r="C35">
        <v>700</v>
      </c>
    </row>
    <row r="36" spans="2:3" x14ac:dyDescent="0.25">
      <c r="B36">
        <v>700</v>
      </c>
      <c r="C36">
        <v>700</v>
      </c>
    </row>
    <row r="37" spans="2:3" x14ac:dyDescent="0.25">
      <c r="B37">
        <v>700</v>
      </c>
      <c r="C37">
        <v>700</v>
      </c>
    </row>
    <row r="38" spans="2:3" x14ac:dyDescent="0.25">
      <c r="B38">
        <v>700</v>
      </c>
      <c r="C38">
        <v>700</v>
      </c>
    </row>
    <row r="39" spans="2:3" x14ac:dyDescent="0.25">
      <c r="B39">
        <v>700</v>
      </c>
      <c r="C39">
        <v>700</v>
      </c>
    </row>
    <row r="40" spans="2:3" x14ac:dyDescent="0.25">
      <c r="B40">
        <v>700</v>
      </c>
      <c r="C40">
        <v>700</v>
      </c>
    </row>
    <row r="41" spans="2:3" x14ac:dyDescent="0.25">
      <c r="B41">
        <v>700</v>
      </c>
      <c r="C41">
        <v>700</v>
      </c>
    </row>
    <row r="42" spans="2:3" x14ac:dyDescent="0.25">
      <c r="B42">
        <v>700</v>
      </c>
      <c r="C42">
        <v>700</v>
      </c>
    </row>
    <row r="43" spans="2:3" x14ac:dyDescent="0.25">
      <c r="B43">
        <v>700</v>
      </c>
      <c r="C43">
        <v>700</v>
      </c>
    </row>
    <row r="44" spans="2:3" x14ac:dyDescent="0.25">
      <c r="B44">
        <v>700</v>
      </c>
      <c r="C44">
        <v>700</v>
      </c>
    </row>
    <row r="45" spans="2:3" x14ac:dyDescent="0.25">
      <c r="B45">
        <v>700</v>
      </c>
      <c r="C45">
        <v>700</v>
      </c>
    </row>
    <row r="46" spans="2:3" x14ac:dyDescent="0.25">
      <c r="B46">
        <v>700</v>
      </c>
      <c r="C46">
        <v>700</v>
      </c>
    </row>
    <row r="47" spans="2:3" x14ac:dyDescent="0.25">
      <c r="B47">
        <v>700</v>
      </c>
      <c r="C47">
        <v>700</v>
      </c>
    </row>
    <row r="48" spans="2:3" x14ac:dyDescent="0.25">
      <c r="B48">
        <v>700</v>
      </c>
      <c r="C48">
        <v>700</v>
      </c>
    </row>
    <row r="49" spans="2:3" x14ac:dyDescent="0.25">
      <c r="B49">
        <v>700</v>
      </c>
      <c r="C49">
        <v>700</v>
      </c>
    </row>
    <row r="50" spans="2:3" x14ac:dyDescent="0.25">
      <c r="B50">
        <v>700</v>
      </c>
      <c r="C50">
        <v>700</v>
      </c>
    </row>
    <row r="51" spans="2:3" x14ac:dyDescent="0.25">
      <c r="B51">
        <v>700</v>
      </c>
      <c r="C51">
        <v>700</v>
      </c>
    </row>
    <row r="52" spans="2:3" x14ac:dyDescent="0.25">
      <c r="B52">
        <v>700</v>
      </c>
      <c r="C52">
        <v>700</v>
      </c>
    </row>
    <row r="53" spans="2:3" x14ac:dyDescent="0.25">
      <c r="B53">
        <v>700</v>
      </c>
      <c r="C53">
        <v>700</v>
      </c>
    </row>
    <row r="54" spans="2:3" x14ac:dyDescent="0.25">
      <c r="B54">
        <v>700</v>
      </c>
      <c r="C54">
        <v>700</v>
      </c>
    </row>
    <row r="55" spans="2:3" x14ac:dyDescent="0.25">
      <c r="B55">
        <v>700</v>
      </c>
      <c r="C55">
        <v>700</v>
      </c>
    </row>
    <row r="56" spans="2:3" x14ac:dyDescent="0.25">
      <c r="B56">
        <v>700</v>
      </c>
      <c r="C56">
        <v>700</v>
      </c>
    </row>
    <row r="57" spans="2:3" x14ac:dyDescent="0.25">
      <c r="B57">
        <v>700</v>
      </c>
      <c r="C57">
        <v>700</v>
      </c>
    </row>
    <row r="58" spans="2:3" x14ac:dyDescent="0.25">
      <c r="B58">
        <v>700</v>
      </c>
      <c r="C58">
        <v>700</v>
      </c>
    </row>
    <row r="59" spans="2:3" x14ac:dyDescent="0.25">
      <c r="B59">
        <v>700</v>
      </c>
      <c r="C59">
        <v>700</v>
      </c>
    </row>
    <row r="60" spans="2:3" x14ac:dyDescent="0.25">
      <c r="B60">
        <v>700</v>
      </c>
      <c r="C60">
        <v>700</v>
      </c>
    </row>
    <row r="61" spans="2:3" x14ac:dyDescent="0.25">
      <c r="B61">
        <v>700</v>
      </c>
      <c r="C61">
        <v>700</v>
      </c>
    </row>
    <row r="62" spans="2:3" x14ac:dyDescent="0.25">
      <c r="B62">
        <v>1300</v>
      </c>
      <c r="C62">
        <v>1199.9773</v>
      </c>
    </row>
    <row r="63" spans="2:3" x14ac:dyDescent="0.25">
      <c r="B63">
        <v>1300</v>
      </c>
      <c r="C63">
        <v>1199.9999989999999</v>
      </c>
    </row>
    <row r="64" spans="2:3" x14ac:dyDescent="0.25">
      <c r="B64">
        <v>1300</v>
      </c>
      <c r="C64">
        <v>1200</v>
      </c>
    </row>
    <row r="65" spans="2:3" x14ac:dyDescent="0.25">
      <c r="B65">
        <v>1300</v>
      </c>
      <c r="C65">
        <v>1200</v>
      </c>
    </row>
    <row r="66" spans="2:3" x14ac:dyDescent="0.25">
      <c r="B66">
        <v>1300</v>
      </c>
      <c r="C66">
        <v>1200</v>
      </c>
    </row>
    <row r="67" spans="2:3" x14ac:dyDescent="0.25">
      <c r="B67">
        <v>1300</v>
      </c>
      <c r="C67">
        <v>1200</v>
      </c>
    </row>
    <row r="68" spans="2:3" x14ac:dyDescent="0.25">
      <c r="B68">
        <v>1300</v>
      </c>
      <c r="C68">
        <v>1200</v>
      </c>
    </row>
    <row r="69" spans="2:3" x14ac:dyDescent="0.25">
      <c r="B69">
        <v>1300</v>
      </c>
      <c r="C69">
        <v>1200</v>
      </c>
    </row>
    <row r="70" spans="2:3" x14ac:dyDescent="0.25">
      <c r="B70">
        <v>1300</v>
      </c>
      <c r="C70">
        <v>1200</v>
      </c>
    </row>
    <row r="71" spans="2:3" x14ac:dyDescent="0.25">
      <c r="B71">
        <v>1300</v>
      </c>
      <c r="C71">
        <v>1200</v>
      </c>
    </row>
    <row r="72" spans="2:3" x14ac:dyDescent="0.25">
      <c r="B72">
        <v>1300</v>
      </c>
      <c r="C72">
        <v>1200</v>
      </c>
    </row>
    <row r="73" spans="2:3" x14ac:dyDescent="0.25">
      <c r="B73">
        <v>1300</v>
      </c>
      <c r="C73">
        <v>1200</v>
      </c>
    </row>
    <row r="74" spans="2:3" x14ac:dyDescent="0.25">
      <c r="B74">
        <v>1300</v>
      </c>
      <c r="C74">
        <v>1200</v>
      </c>
    </row>
    <row r="75" spans="2:3" x14ac:dyDescent="0.25">
      <c r="B75">
        <v>1300</v>
      </c>
      <c r="C75">
        <v>1200</v>
      </c>
    </row>
    <row r="76" spans="2:3" x14ac:dyDescent="0.25">
      <c r="B76">
        <v>1300</v>
      </c>
      <c r="C76">
        <v>1200</v>
      </c>
    </row>
    <row r="77" spans="2:3" x14ac:dyDescent="0.25">
      <c r="B77">
        <v>1300</v>
      </c>
      <c r="C77">
        <v>1200</v>
      </c>
    </row>
    <row r="78" spans="2:3" x14ac:dyDescent="0.25">
      <c r="B78">
        <v>1300</v>
      </c>
      <c r="C78">
        <v>1200</v>
      </c>
    </row>
    <row r="79" spans="2:3" x14ac:dyDescent="0.25">
      <c r="B79">
        <v>1300</v>
      </c>
      <c r="C79">
        <v>1200</v>
      </c>
    </row>
    <row r="80" spans="2:3" x14ac:dyDescent="0.25">
      <c r="B80">
        <v>1300</v>
      </c>
      <c r="C80">
        <v>1200</v>
      </c>
    </row>
    <row r="81" spans="2:3" x14ac:dyDescent="0.25">
      <c r="B81">
        <v>1300</v>
      </c>
      <c r="C81">
        <v>1200</v>
      </c>
    </row>
    <row r="82" spans="2:3" x14ac:dyDescent="0.25">
      <c r="B82">
        <v>1300</v>
      </c>
      <c r="C82">
        <v>1200</v>
      </c>
    </row>
    <row r="83" spans="2:3" x14ac:dyDescent="0.25">
      <c r="B83">
        <v>1300</v>
      </c>
      <c r="C83">
        <v>1200</v>
      </c>
    </row>
    <row r="84" spans="2:3" x14ac:dyDescent="0.25">
      <c r="B84">
        <v>1300</v>
      </c>
      <c r="C84">
        <v>1200</v>
      </c>
    </row>
    <row r="85" spans="2:3" x14ac:dyDescent="0.25">
      <c r="B85">
        <v>1300</v>
      </c>
      <c r="C85">
        <v>1200</v>
      </c>
    </row>
    <row r="86" spans="2:3" x14ac:dyDescent="0.25">
      <c r="B86">
        <v>1300</v>
      </c>
      <c r="C86">
        <v>1200</v>
      </c>
    </row>
    <row r="87" spans="2:3" x14ac:dyDescent="0.25">
      <c r="B87">
        <v>1300</v>
      </c>
      <c r="C87">
        <v>1200</v>
      </c>
    </row>
    <row r="88" spans="2:3" x14ac:dyDescent="0.25">
      <c r="B88">
        <v>1300</v>
      </c>
      <c r="C88">
        <v>1200</v>
      </c>
    </row>
    <row r="89" spans="2:3" x14ac:dyDescent="0.25">
      <c r="B89">
        <v>1300</v>
      </c>
      <c r="C89">
        <v>1200</v>
      </c>
    </row>
    <row r="90" spans="2:3" x14ac:dyDescent="0.25">
      <c r="B90">
        <v>1300</v>
      </c>
      <c r="C90">
        <v>1200</v>
      </c>
    </row>
    <row r="91" spans="2:3" x14ac:dyDescent="0.25">
      <c r="B91">
        <v>1300</v>
      </c>
      <c r="C91">
        <v>1200</v>
      </c>
    </row>
    <row r="92" spans="2:3" x14ac:dyDescent="0.25">
      <c r="B92">
        <v>1800</v>
      </c>
      <c r="C92">
        <v>1200</v>
      </c>
    </row>
    <row r="93" spans="2:3" x14ac:dyDescent="0.25">
      <c r="B93">
        <v>1800</v>
      </c>
      <c r="C93">
        <v>1200</v>
      </c>
    </row>
    <row r="94" spans="2:3" x14ac:dyDescent="0.25">
      <c r="B94">
        <v>1800</v>
      </c>
      <c r="C94">
        <v>1200</v>
      </c>
    </row>
    <row r="95" spans="2:3" x14ac:dyDescent="0.25">
      <c r="B95">
        <v>1800</v>
      </c>
      <c r="C95">
        <v>1200</v>
      </c>
    </row>
    <row r="96" spans="2:3" x14ac:dyDescent="0.25">
      <c r="B96">
        <v>1800</v>
      </c>
      <c r="C96">
        <v>1200</v>
      </c>
    </row>
    <row r="97" spans="2:3" x14ac:dyDescent="0.25">
      <c r="B97">
        <v>1800</v>
      </c>
      <c r="C97">
        <v>1200</v>
      </c>
    </row>
    <row r="98" spans="2:3" x14ac:dyDescent="0.25">
      <c r="B98">
        <v>1800</v>
      </c>
      <c r="C98">
        <v>1200</v>
      </c>
    </row>
    <row r="99" spans="2:3" x14ac:dyDescent="0.25">
      <c r="B99">
        <v>1800</v>
      </c>
      <c r="C99">
        <v>1200</v>
      </c>
    </row>
    <row r="100" spans="2:3" x14ac:dyDescent="0.25">
      <c r="B100">
        <v>1800</v>
      </c>
      <c r="C100">
        <v>1200</v>
      </c>
    </row>
    <row r="101" spans="2:3" x14ac:dyDescent="0.25">
      <c r="B101">
        <v>1800</v>
      </c>
      <c r="C101">
        <v>1200</v>
      </c>
    </row>
    <row r="102" spans="2:3" x14ac:dyDescent="0.25">
      <c r="B102">
        <v>1800</v>
      </c>
      <c r="C102">
        <v>1200</v>
      </c>
    </row>
    <row r="103" spans="2:3" x14ac:dyDescent="0.25">
      <c r="B103">
        <v>1800</v>
      </c>
      <c r="C103">
        <v>1200</v>
      </c>
    </row>
    <row r="104" spans="2:3" x14ac:dyDescent="0.25">
      <c r="B104">
        <v>1800</v>
      </c>
      <c r="C104">
        <v>1200</v>
      </c>
    </row>
    <row r="105" spans="2:3" x14ac:dyDescent="0.25">
      <c r="B105">
        <v>1800</v>
      </c>
      <c r="C105">
        <v>1200</v>
      </c>
    </row>
    <row r="106" spans="2:3" x14ac:dyDescent="0.25">
      <c r="B106">
        <v>1800</v>
      </c>
      <c r="C106">
        <v>1200</v>
      </c>
    </row>
    <row r="107" spans="2:3" x14ac:dyDescent="0.25">
      <c r="B107">
        <v>1800</v>
      </c>
      <c r="C107">
        <v>1200</v>
      </c>
    </row>
    <row r="108" spans="2:3" x14ac:dyDescent="0.25">
      <c r="B108">
        <v>1800</v>
      </c>
      <c r="C108">
        <v>1200</v>
      </c>
    </row>
    <row r="109" spans="2:3" x14ac:dyDescent="0.25">
      <c r="B109">
        <v>1800</v>
      </c>
      <c r="C109">
        <v>1200</v>
      </c>
    </row>
    <row r="110" spans="2:3" x14ac:dyDescent="0.25">
      <c r="B110">
        <v>1800</v>
      </c>
      <c r="C110">
        <v>1200</v>
      </c>
    </row>
    <row r="111" spans="2:3" x14ac:dyDescent="0.25">
      <c r="B111">
        <v>1800</v>
      </c>
      <c r="C111">
        <v>1200</v>
      </c>
    </row>
    <row r="112" spans="2:3" x14ac:dyDescent="0.25">
      <c r="B112">
        <v>1800</v>
      </c>
      <c r="C112">
        <v>1200</v>
      </c>
    </row>
    <row r="113" spans="2:3" x14ac:dyDescent="0.25">
      <c r="B113">
        <v>1800</v>
      </c>
      <c r="C113">
        <v>1200</v>
      </c>
    </row>
    <row r="114" spans="2:3" x14ac:dyDescent="0.25">
      <c r="B114">
        <v>1800</v>
      </c>
      <c r="C114">
        <v>1200</v>
      </c>
    </row>
    <row r="115" spans="2:3" x14ac:dyDescent="0.25">
      <c r="B115">
        <v>1800</v>
      </c>
      <c r="C115">
        <v>1200</v>
      </c>
    </row>
    <row r="116" spans="2:3" x14ac:dyDescent="0.25">
      <c r="B116">
        <v>1800</v>
      </c>
      <c r="C116">
        <v>1200</v>
      </c>
    </row>
    <row r="117" spans="2:3" x14ac:dyDescent="0.25">
      <c r="B117">
        <v>1800</v>
      </c>
      <c r="C117">
        <v>1200</v>
      </c>
    </row>
    <row r="118" spans="2:3" x14ac:dyDescent="0.25">
      <c r="B118">
        <v>1800</v>
      </c>
      <c r="C118">
        <v>1200</v>
      </c>
    </row>
    <row r="119" spans="2:3" x14ac:dyDescent="0.25">
      <c r="B119">
        <v>1800</v>
      </c>
      <c r="C119">
        <v>1200</v>
      </c>
    </row>
    <row r="120" spans="2:3" x14ac:dyDescent="0.25">
      <c r="B120">
        <v>1800</v>
      </c>
      <c r="C120">
        <v>1200</v>
      </c>
    </row>
    <row r="121" spans="2:3" x14ac:dyDescent="0.25">
      <c r="B121">
        <v>1800</v>
      </c>
      <c r="C121">
        <v>1200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data</vt:lpstr>
      <vt:lpstr>TEST X</vt:lpstr>
      <vt:lpstr>beta_test_1</vt:lpstr>
      <vt:lpstr>beta_test_2</vt:lpstr>
      <vt:lpstr>Sheet3</vt:lpstr>
      <vt:lpstr>traces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Brear</dc:creator>
  <cp:lastModifiedBy>Admin</cp:lastModifiedBy>
  <dcterms:created xsi:type="dcterms:W3CDTF">2013-02-13T13:48:54Z</dcterms:created>
  <dcterms:modified xsi:type="dcterms:W3CDTF">2013-02-24T04:55:53Z</dcterms:modified>
</cp:coreProperties>
</file>