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\git\AccelCamp_SVN\doc\"/>
    </mc:Choice>
  </mc:AlternateContent>
  <bookViews>
    <workbookView xWindow="0" yWindow="0" windowWidth="28800" windowHeight="12300" activeTab="4"/>
  </bookViews>
  <sheets>
    <sheet name="Sheet1" sheetId="1" r:id="rId1"/>
    <sheet name="Sheet1 (2)" sheetId="2" r:id="rId2"/>
    <sheet name="Sheet1 (3)" sheetId="3" r:id="rId3"/>
    <sheet name="Sheet1 (4)" sheetId="4" r:id="rId4"/>
    <sheet name="Sheet1 (5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" i="5" l="1"/>
  <c r="A66" i="5" s="1"/>
  <c r="A67" i="5" s="1"/>
  <c r="C64" i="5"/>
  <c r="E64" i="5" s="1"/>
  <c r="P64" i="5" s="1"/>
  <c r="B64" i="5"/>
  <c r="D63" i="5"/>
  <c r="B63" i="5"/>
  <c r="A28" i="5"/>
  <c r="A29" i="5" s="1"/>
  <c r="C27" i="5"/>
  <c r="E27" i="5" s="1"/>
  <c r="B27" i="5"/>
  <c r="D26" i="5"/>
  <c r="B26" i="5"/>
  <c r="E20" i="5"/>
  <c r="E19" i="5"/>
  <c r="E18" i="5"/>
  <c r="D18" i="5"/>
  <c r="D20" i="5" s="1"/>
  <c r="G20" i="5" s="1"/>
  <c r="A18" i="5"/>
  <c r="A19" i="5" s="1"/>
  <c r="D17" i="5"/>
  <c r="G17" i="5" s="1"/>
  <c r="B17" i="5"/>
  <c r="D5" i="5"/>
  <c r="D7" i="5" s="1"/>
  <c r="A5" i="5"/>
  <c r="A6" i="5" s="1"/>
  <c r="D4" i="5"/>
  <c r="D6" i="5" s="1"/>
  <c r="B4" i="5"/>
  <c r="E4" i="5" s="1"/>
  <c r="O3" i="5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A66" i="4"/>
  <c r="A67" i="4" s="1"/>
  <c r="A65" i="4"/>
  <c r="B65" i="4" s="1"/>
  <c r="D64" i="4"/>
  <c r="K64" i="4" s="1"/>
  <c r="L64" i="4" s="1"/>
  <c r="C64" i="4"/>
  <c r="E64" i="4" s="1"/>
  <c r="B64" i="4"/>
  <c r="D63" i="4"/>
  <c r="B63" i="4"/>
  <c r="G18" i="5" l="1"/>
  <c r="B66" i="5"/>
  <c r="D19" i="5"/>
  <c r="G19" i="5" s="1"/>
  <c r="H19" i="5" s="1"/>
  <c r="H20" i="5"/>
  <c r="B65" i="5"/>
  <c r="D9" i="5"/>
  <c r="D8" i="5"/>
  <c r="G6" i="5"/>
  <c r="H6" i="5" s="1"/>
  <c r="P27" i="5"/>
  <c r="H18" i="5"/>
  <c r="A30" i="5"/>
  <c r="B29" i="5"/>
  <c r="A7" i="5"/>
  <c r="B6" i="5"/>
  <c r="A20" i="5"/>
  <c r="B20" i="5" s="1"/>
  <c r="B19" i="5"/>
  <c r="B18" i="5"/>
  <c r="B28" i="5"/>
  <c r="B5" i="5"/>
  <c r="D27" i="5"/>
  <c r="O27" i="5" s="1"/>
  <c r="C28" i="5"/>
  <c r="A68" i="5"/>
  <c r="B67" i="5"/>
  <c r="C65" i="5"/>
  <c r="D64" i="5"/>
  <c r="C65" i="4"/>
  <c r="C66" i="4" s="1"/>
  <c r="D66" i="4"/>
  <c r="C67" i="4"/>
  <c r="E66" i="4"/>
  <c r="P64" i="4"/>
  <c r="O64" i="4"/>
  <c r="B67" i="4"/>
  <c r="A68" i="4"/>
  <c r="M64" i="4"/>
  <c r="D65" i="4"/>
  <c r="B66" i="4"/>
  <c r="G64" i="4"/>
  <c r="E65" i="4"/>
  <c r="A28" i="4"/>
  <c r="A29" i="4" s="1"/>
  <c r="A30" i="4" s="1"/>
  <c r="C27" i="4"/>
  <c r="C28" i="4" s="1"/>
  <c r="D28" i="4" s="1"/>
  <c r="B27" i="4"/>
  <c r="D26" i="4"/>
  <c r="B26" i="4"/>
  <c r="E20" i="4"/>
  <c r="E19" i="4"/>
  <c r="D19" i="4"/>
  <c r="G19" i="4" s="1"/>
  <c r="H19" i="4" s="1"/>
  <c r="G18" i="4"/>
  <c r="E18" i="4"/>
  <c r="D18" i="4"/>
  <c r="D20" i="4" s="1"/>
  <c r="G20" i="4" s="1"/>
  <c r="A18" i="4"/>
  <c r="A19" i="4" s="1"/>
  <c r="D17" i="4"/>
  <c r="G17" i="4" s="1"/>
  <c r="B17" i="4"/>
  <c r="E5" i="4"/>
  <c r="I5" i="4" s="1"/>
  <c r="D5" i="4"/>
  <c r="D7" i="4" s="1"/>
  <c r="B5" i="4"/>
  <c r="A5" i="4"/>
  <c r="A6" i="4" s="1"/>
  <c r="E4" i="4"/>
  <c r="D4" i="4"/>
  <c r="D6" i="4" s="1"/>
  <c r="B4" i="4"/>
  <c r="O3" i="4"/>
  <c r="R27" i="3"/>
  <c r="Q27" i="3"/>
  <c r="P27" i="3"/>
  <c r="O27" i="3"/>
  <c r="M56" i="3"/>
  <c r="M57" i="3"/>
  <c r="M58" i="3"/>
  <c r="M59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2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28" i="3"/>
  <c r="L29" i="3"/>
  <c r="L30" i="3"/>
  <c r="L31" i="3"/>
  <c r="L32" i="3"/>
  <c r="L33" i="3"/>
  <c r="L34" i="3"/>
  <c r="L35" i="3"/>
  <c r="L36" i="3"/>
  <c r="L37" i="3"/>
  <c r="L27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B28" i="3"/>
  <c r="A28" i="3"/>
  <c r="A29" i="3" s="1"/>
  <c r="D27" i="3"/>
  <c r="C27" i="3"/>
  <c r="C28" i="3" s="1"/>
  <c r="B27" i="3"/>
  <c r="D26" i="3"/>
  <c r="B26" i="3"/>
  <c r="E20" i="3"/>
  <c r="E19" i="3"/>
  <c r="A19" i="3"/>
  <c r="A20" i="3" s="1"/>
  <c r="B20" i="3" s="1"/>
  <c r="E18" i="3"/>
  <c r="D18" i="3"/>
  <c r="G18" i="3" s="1"/>
  <c r="B18" i="3"/>
  <c r="A18" i="3"/>
  <c r="D17" i="3"/>
  <c r="D19" i="3" s="1"/>
  <c r="G19" i="3" s="1"/>
  <c r="B17" i="3"/>
  <c r="D5" i="3"/>
  <c r="G5" i="3" s="1"/>
  <c r="H5" i="3" s="1"/>
  <c r="B5" i="3"/>
  <c r="E5" i="3" s="1"/>
  <c r="I5" i="3" s="1"/>
  <c r="A5" i="3"/>
  <c r="A6" i="3" s="1"/>
  <c r="D4" i="3"/>
  <c r="D6" i="3" s="1"/>
  <c r="B4" i="3"/>
  <c r="E4" i="3" s="1"/>
  <c r="O3" i="3"/>
  <c r="Q27" i="5" l="1"/>
  <c r="B68" i="5"/>
  <c r="A69" i="5"/>
  <c r="E6" i="5"/>
  <c r="I6" i="5" s="1"/>
  <c r="J6" i="5" s="1"/>
  <c r="D10" i="5"/>
  <c r="G64" i="5"/>
  <c r="O64" i="5"/>
  <c r="C29" i="5"/>
  <c r="E28" i="5"/>
  <c r="D28" i="5"/>
  <c r="K27" i="5" s="1"/>
  <c r="L27" i="5" s="1"/>
  <c r="M27" i="5" s="1"/>
  <c r="B7" i="5"/>
  <c r="A8" i="5"/>
  <c r="E5" i="5"/>
  <c r="I5" i="5" s="1"/>
  <c r="G5" i="5"/>
  <c r="H5" i="5" s="1"/>
  <c r="A31" i="5"/>
  <c r="B30" i="5"/>
  <c r="C66" i="5"/>
  <c r="E65" i="5"/>
  <c r="D65" i="5"/>
  <c r="K64" i="5" s="1"/>
  <c r="L64" i="5" s="1"/>
  <c r="M64" i="5" s="1"/>
  <c r="G27" i="5"/>
  <c r="D11" i="5"/>
  <c r="A69" i="4"/>
  <c r="B68" i="4"/>
  <c r="P66" i="4"/>
  <c r="O66" i="4"/>
  <c r="C68" i="4"/>
  <c r="E67" i="4"/>
  <c r="D67" i="4"/>
  <c r="O65" i="4"/>
  <c r="P65" i="4"/>
  <c r="G65" i="4"/>
  <c r="H65" i="4" s="1"/>
  <c r="K65" i="4"/>
  <c r="L65" i="4" s="1"/>
  <c r="M65" i="4" s="1"/>
  <c r="Q64" i="4"/>
  <c r="R64" i="4"/>
  <c r="K66" i="4"/>
  <c r="L66" i="4" s="1"/>
  <c r="M66" i="4" s="1"/>
  <c r="G66" i="4"/>
  <c r="H66" i="4" s="1"/>
  <c r="E27" i="4"/>
  <c r="D8" i="4"/>
  <c r="D9" i="4"/>
  <c r="A20" i="4"/>
  <c r="B20" i="4" s="1"/>
  <c r="B19" i="4"/>
  <c r="B6" i="4"/>
  <c r="E6" i="4" s="1"/>
  <c r="I6" i="4" s="1"/>
  <c r="A7" i="4"/>
  <c r="H18" i="4"/>
  <c r="G28" i="4"/>
  <c r="G5" i="4"/>
  <c r="H5" i="4" s="1"/>
  <c r="J5" i="4" s="1"/>
  <c r="B18" i="4"/>
  <c r="H20" i="4"/>
  <c r="B29" i="4"/>
  <c r="C29" i="4"/>
  <c r="E28" i="4"/>
  <c r="A31" i="4"/>
  <c r="B30" i="4"/>
  <c r="B28" i="4"/>
  <c r="D27" i="4"/>
  <c r="L28" i="4" s="1"/>
  <c r="M28" i="4" s="1"/>
  <c r="H19" i="3"/>
  <c r="C29" i="3"/>
  <c r="E28" i="3"/>
  <c r="D28" i="3"/>
  <c r="A7" i="3"/>
  <c r="B6" i="3"/>
  <c r="E6" i="3" s="1"/>
  <c r="I6" i="3" s="1"/>
  <c r="A30" i="3"/>
  <c r="B29" i="3"/>
  <c r="D8" i="3"/>
  <c r="J5" i="3"/>
  <c r="D7" i="3"/>
  <c r="G17" i="3"/>
  <c r="H18" i="3" s="1"/>
  <c r="B19" i="3"/>
  <c r="E27" i="3"/>
  <c r="D20" i="3"/>
  <c r="G20" i="3" s="1"/>
  <c r="H20" i="3" s="1"/>
  <c r="G27" i="3"/>
  <c r="A39" i="2"/>
  <c r="B39" i="2" s="1"/>
  <c r="C39" i="2"/>
  <c r="D39" i="2"/>
  <c r="E39" i="2"/>
  <c r="G39" i="2"/>
  <c r="H39" i="2" s="1"/>
  <c r="K39" i="2"/>
  <c r="L39" i="2"/>
  <c r="M39" i="2" s="1"/>
  <c r="C40" i="2"/>
  <c r="D40" i="2" s="1"/>
  <c r="K40" i="2" s="1"/>
  <c r="G40" i="2"/>
  <c r="H40" i="2" s="1"/>
  <c r="C41" i="2"/>
  <c r="A31" i="2"/>
  <c r="A32" i="2" s="1"/>
  <c r="B31" i="2"/>
  <c r="C31" i="2"/>
  <c r="D31" i="2"/>
  <c r="E31" i="2"/>
  <c r="G31" i="2"/>
  <c r="H31" i="2" s="1"/>
  <c r="K31" i="2"/>
  <c r="L31" i="2"/>
  <c r="N31" i="2" s="1"/>
  <c r="M31" i="2"/>
  <c r="C32" i="2"/>
  <c r="D32" i="2" s="1"/>
  <c r="N28" i="2"/>
  <c r="N29" i="2"/>
  <c r="N30" i="2"/>
  <c r="N27" i="2"/>
  <c r="M28" i="2"/>
  <c r="M29" i="2"/>
  <c r="M30" i="2"/>
  <c r="M27" i="2"/>
  <c r="L28" i="2"/>
  <c r="L29" i="2"/>
  <c r="L30" i="2"/>
  <c r="E27" i="2"/>
  <c r="L27" i="2"/>
  <c r="K28" i="2"/>
  <c r="K29" i="2"/>
  <c r="K30" i="2"/>
  <c r="K27" i="2"/>
  <c r="D28" i="2"/>
  <c r="D29" i="2"/>
  <c r="D30" i="2"/>
  <c r="D27" i="2"/>
  <c r="G27" i="2" s="1"/>
  <c r="C28" i="2"/>
  <c r="E28" i="2" s="1"/>
  <c r="C29" i="2"/>
  <c r="C30" i="2" s="1"/>
  <c r="C27" i="2"/>
  <c r="B26" i="2"/>
  <c r="D26" i="2"/>
  <c r="A28" i="2"/>
  <c r="A29" i="2" s="1"/>
  <c r="B27" i="2"/>
  <c r="D20" i="2"/>
  <c r="G20" i="2" s="1"/>
  <c r="E20" i="2"/>
  <c r="E19" i="2"/>
  <c r="E18" i="2"/>
  <c r="B18" i="2"/>
  <c r="B17" i="2"/>
  <c r="G18" i="2"/>
  <c r="H18" i="2" s="1"/>
  <c r="G17" i="2"/>
  <c r="D18" i="2"/>
  <c r="A18" i="2"/>
  <c r="D17" i="2"/>
  <c r="D19" i="2" s="1"/>
  <c r="G19" i="2" s="1"/>
  <c r="H19" i="2" s="1"/>
  <c r="B5" i="2"/>
  <c r="B6" i="2"/>
  <c r="B7" i="2"/>
  <c r="B8" i="2"/>
  <c r="E8" i="2" s="1"/>
  <c r="B9" i="2"/>
  <c r="B10" i="2"/>
  <c r="B11" i="2"/>
  <c r="B4" i="2"/>
  <c r="E4" i="2" s="1"/>
  <c r="E5" i="2"/>
  <c r="I5" i="2" s="1"/>
  <c r="A6" i="2"/>
  <c r="A7" i="2"/>
  <c r="A8" i="2" s="1"/>
  <c r="A9" i="2" s="1"/>
  <c r="A10" i="2" s="1"/>
  <c r="A11" i="2" s="1"/>
  <c r="A5" i="2"/>
  <c r="D5" i="2"/>
  <c r="D4" i="2"/>
  <c r="D6" i="2" s="1"/>
  <c r="O3" i="2"/>
  <c r="H4" i="1"/>
  <c r="F4" i="1"/>
  <c r="G4" i="1"/>
  <c r="H5" i="1"/>
  <c r="H6" i="1"/>
  <c r="H7" i="1"/>
  <c r="H8" i="1"/>
  <c r="H9" i="1"/>
  <c r="H10" i="1"/>
  <c r="G5" i="1"/>
  <c r="G6" i="1"/>
  <c r="G7" i="1"/>
  <c r="G8" i="1"/>
  <c r="G9" i="1"/>
  <c r="G10" i="1"/>
  <c r="F5" i="1"/>
  <c r="F6" i="1"/>
  <c r="F7" i="1"/>
  <c r="F8" i="1"/>
  <c r="F9" i="1"/>
  <c r="F10" i="1"/>
  <c r="E5" i="1"/>
  <c r="E6" i="1"/>
  <c r="E7" i="1"/>
  <c r="E8" i="1"/>
  <c r="E9" i="1"/>
  <c r="E10" i="1"/>
  <c r="E4" i="1"/>
  <c r="D3" i="1"/>
  <c r="D5" i="1"/>
  <c r="D6" i="1"/>
  <c r="D7" i="1"/>
  <c r="D8" i="1"/>
  <c r="D9" i="1"/>
  <c r="D10" i="1"/>
  <c r="D4" i="1"/>
  <c r="C4" i="1"/>
  <c r="C6" i="1"/>
  <c r="C8" i="1" s="1"/>
  <c r="C10" i="1" s="1"/>
  <c r="C5" i="1"/>
  <c r="C7" i="1" s="1"/>
  <c r="C9" i="1" s="1"/>
  <c r="C3" i="1"/>
  <c r="L2" i="1"/>
  <c r="O65" i="5" l="1"/>
  <c r="P65" i="5"/>
  <c r="J5" i="5"/>
  <c r="G28" i="5"/>
  <c r="H28" i="5" s="1"/>
  <c r="A32" i="5"/>
  <c r="B31" i="5"/>
  <c r="C67" i="5"/>
  <c r="E66" i="5"/>
  <c r="D66" i="5"/>
  <c r="K65" i="5" s="1"/>
  <c r="L65" i="5" s="1"/>
  <c r="M65" i="5" s="1"/>
  <c r="P28" i="5"/>
  <c r="O28" i="5"/>
  <c r="G65" i="5"/>
  <c r="H65" i="5" s="1"/>
  <c r="E7" i="5"/>
  <c r="I7" i="5" s="1"/>
  <c r="G7" i="5"/>
  <c r="H7" i="5" s="1"/>
  <c r="Q64" i="5"/>
  <c r="B8" i="5"/>
  <c r="A9" i="5"/>
  <c r="C30" i="5"/>
  <c r="E29" i="5"/>
  <c r="D29" i="5"/>
  <c r="K28" i="5" s="1"/>
  <c r="L28" i="5" s="1"/>
  <c r="M28" i="5" s="1"/>
  <c r="A70" i="5"/>
  <c r="B69" i="5"/>
  <c r="R65" i="4"/>
  <c r="Q65" i="4"/>
  <c r="G67" i="4"/>
  <c r="H67" i="4" s="1"/>
  <c r="K67" i="4"/>
  <c r="L67" i="4" s="1"/>
  <c r="M67" i="4" s="1"/>
  <c r="R66" i="4"/>
  <c r="Q66" i="4"/>
  <c r="O67" i="4"/>
  <c r="P67" i="4"/>
  <c r="D68" i="4"/>
  <c r="C69" i="4"/>
  <c r="E68" i="4"/>
  <c r="B69" i="4"/>
  <c r="A70" i="4"/>
  <c r="O28" i="4"/>
  <c r="P28" i="4"/>
  <c r="P27" i="4"/>
  <c r="O27" i="4"/>
  <c r="C30" i="4"/>
  <c r="E29" i="4"/>
  <c r="D29" i="4"/>
  <c r="D11" i="4"/>
  <c r="G6" i="4"/>
  <c r="H6" i="4" s="1"/>
  <c r="J6" i="4" s="1"/>
  <c r="G27" i="4"/>
  <c r="H28" i="4" s="1"/>
  <c r="B7" i="4"/>
  <c r="A8" i="4"/>
  <c r="A32" i="4"/>
  <c r="B31" i="4"/>
  <c r="D10" i="4"/>
  <c r="G28" i="3"/>
  <c r="H28" i="3" s="1"/>
  <c r="B30" i="3"/>
  <c r="A31" i="3"/>
  <c r="D10" i="3"/>
  <c r="E29" i="3"/>
  <c r="D29" i="3"/>
  <c r="C30" i="3"/>
  <c r="D9" i="3"/>
  <c r="G6" i="3"/>
  <c r="H6" i="3" s="1"/>
  <c r="J6" i="3" s="1"/>
  <c r="A8" i="3"/>
  <c r="B7" i="3"/>
  <c r="E7" i="3" s="1"/>
  <c r="I7" i="3" s="1"/>
  <c r="E41" i="2"/>
  <c r="L41" i="2" s="1"/>
  <c r="C42" i="2"/>
  <c r="D41" i="2"/>
  <c r="E40" i="2"/>
  <c r="L40" i="2" s="1"/>
  <c r="N40" i="2" s="1"/>
  <c r="A40" i="2"/>
  <c r="N39" i="2"/>
  <c r="K32" i="2"/>
  <c r="G32" i="2"/>
  <c r="H32" i="2" s="1"/>
  <c r="A33" i="2"/>
  <c r="B32" i="2"/>
  <c r="C33" i="2"/>
  <c r="E32" i="2"/>
  <c r="L32" i="2" s="1"/>
  <c r="N32" i="2" s="1"/>
  <c r="G30" i="2"/>
  <c r="E30" i="2"/>
  <c r="E29" i="2"/>
  <c r="G29" i="2"/>
  <c r="G28" i="2"/>
  <c r="E7" i="2"/>
  <c r="I7" i="2" s="1"/>
  <c r="E11" i="2"/>
  <c r="H20" i="2"/>
  <c r="E9" i="2"/>
  <c r="B29" i="2"/>
  <c r="A30" i="2"/>
  <c r="B30" i="2" s="1"/>
  <c r="B28" i="2"/>
  <c r="A19" i="2"/>
  <c r="E6" i="2"/>
  <c r="I6" i="2" s="1"/>
  <c r="E10" i="2"/>
  <c r="D8" i="2"/>
  <c r="I8" i="2" s="1"/>
  <c r="G6" i="2"/>
  <c r="H6" i="2" s="1"/>
  <c r="D7" i="2"/>
  <c r="G5" i="2"/>
  <c r="H5" i="2" s="1"/>
  <c r="J5" i="2" s="1"/>
  <c r="G66" i="5" l="1"/>
  <c r="H66" i="5" s="1"/>
  <c r="G29" i="5"/>
  <c r="H29" i="5" s="1"/>
  <c r="E8" i="5"/>
  <c r="I8" i="5" s="1"/>
  <c r="G8" i="5"/>
  <c r="H8" i="5" s="1"/>
  <c r="J8" i="5" s="1"/>
  <c r="J7" i="5"/>
  <c r="P66" i="5"/>
  <c r="O66" i="5"/>
  <c r="B32" i="5"/>
  <c r="A33" i="5"/>
  <c r="B9" i="5"/>
  <c r="A10" i="5"/>
  <c r="O29" i="5"/>
  <c r="P29" i="5"/>
  <c r="Q28" i="5"/>
  <c r="E67" i="5"/>
  <c r="D67" i="5"/>
  <c r="K66" i="5" s="1"/>
  <c r="L66" i="5" s="1"/>
  <c r="M66" i="5" s="1"/>
  <c r="C68" i="5"/>
  <c r="A71" i="5"/>
  <c r="B70" i="5"/>
  <c r="E30" i="5"/>
  <c r="D30" i="5"/>
  <c r="K29" i="5" s="1"/>
  <c r="L29" i="5" s="1"/>
  <c r="M29" i="5" s="1"/>
  <c r="C31" i="5"/>
  <c r="Q65" i="5"/>
  <c r="C70" i="4"/>
  <c r="E69" i="4"/>
  <c r="D69" i="4"/>
  <c r="R67" i="4"/>
  <c r="Q67" i="4"/>
  <c r="A71" i="4"/>
  <c r="B70" i="4"/>
  <c r="K68" i="4"/>
  <c r="L68" i="4" s="1"/>
  <c r="M68" i="4" s="1"/>
  <c r="G68" i="4"/>
  <c r="H68" i="4" s="1"/>
  <c r="P68" i="4"/>
  <c r="O68" i="4"/>
  <c r="R27" i="4"/>
  <c r="Q27" i="4"/>
  <c r="P29" i="4"/>
  <c r="O29" i="4"/>
  <c r="Q28" i="4"/>
  <c r="R28" i="4"/>
  <c r="E7" i="4"/>
  <c r="I7" i="4" s="1"/>
  <c r="G7" i="4"/>
  <c r="H7" i="4" s="1"/>
  <c r="L29" i="4"/>
  <c r="M29" i="4" s="1"/>
  <c r="G29" i="4"/>
  <c r="H29" i="4" s="1"/>
  <c r="A33" i="4"/>
  <c r="B32" i="4"/>
  <c r="B8" i="4"/>
  <c r="A9" i="4"/>
  <c r="L27" i="4"/>
  <c r="M27" i="4" s="1"/>
  <c r="C31" i="4"/>
  <c r="E30" i="4"/>
  <c r="D30" i="4"/>
  <c r="G29" i="3"/>
  <c r="H29" i="3" s="1"/>
  <c r="B31" i="3"/>
  <c r="A32" i="3"/>
  <c r="D11" i="3"/>
  <c r="A9" i="3"/>
  <c r="B8" i="3"/>
  <c r="G7" i="3"/>
  <c r="H7" i="3" s="1"/>
  <c r="J7" i="3" s="1"/>
  <c r="C31" i="3"/>
  <c r="E30" i="3"/>
  <c r="D30" i="3"/>
  <c r="A41" i="2"/>
  <c r="B40" i="2"/>
  <c r="M40" i="2"/>
  <c r="G41" i="2"/>
  <c r="H41" i="2" s="1"/>
  <c r="K41" i="2"/>
  <c r="M41" i="2" s="1"/>
  <c r="C43" i="2"/>
  <c r="D42" i="2"/>
  <c r="E42" i="2"/>
  <c r="L42" i="2" s="1"/>
  <c r="E33" i="2"/>
  <c r="L33" i="2" s="1"/>
  <c r="C34" i="2"/>
  <c r="D33" i="2"/>
  <c r="M32" i="2"/>
  <c r="B33" i="2"/>
  <c r="A34" i="2"/>
  <c r="H29" i="2"/>
  <c r="H28" i="2"/>
  <c r="B19" i="2"/>
  <c r="A20" i="2"/>
  <c r="B20" i="2" s="1"/>
  <c r="J6" i="2"/>
  <c r="G7" i="2"/>
  <c r="H7" i="2" s="1"/>
  <c r="J7" i="2" s="1"/>
  <c r="D9" i="2"/>
  <c r="I9" i="2" s="1"/>
  <c r="D10" i="2"/>
  <c r="I10" i="2" s="1"/>
  <c r="G8" i="2"/>
  <c r="H8" i="2" s="1"/>
  <c r="J8" i="2" s="1"/>
  <c r="O67" i="5" l="1"/>
  <c r="P67" i="5"/>
  <c r="C32" i="5"/>
  <c r="E31" i="5"/>
  <c r="D31" i="5"/>
  <c r="K30" i="5" s="1"/>
  <c r="A72" i="5"/>
  <c r="B71" i="5"/>
  <c r="B10" i="5"/>
  <c r="A11" i="5"/>
  <c r="B11" i="5" s="1"/>
  <c r="Q66" i="5"/>
  <c r="L30" i="5"/>
  <c r="M30" i="5" s="1"/>
  <c r="G30" i="5"/>
  <c r="H30" i="5" s="1"/>
  <c r="C69" i="5"/>
  <c r="E68" i="5"/>
  <c r="D68" i="5"/>
  <c r="K67" i="5" s="1"/>
  <c r="L67" i="5" s="1"/>
  <c r="M67" i="5" s="1"/>
  <c r="E9" i="5"/>
  <c r="I9" i="5" s="1"/>
  <c r="G9" i="5"/>
  <c r="H9" i="5" s="1"/>
  <c r="Q29" i="5"/>
  <c r="P30" i="5"/>
  <c r="O30" i="5"/>
  <c r="G67" i="5"/>
  <c r="H67" i="5" s="1"/>
  <c r="A34" i="5"/>
  <c r="B33" i="5"/>
  <c r="G69" i="4"/>
  <c r="H69" i="4" s="1"/>
  <c r="K69" i="4"/>
  <c r="L69" i="4" s="1"/>
  <c r="M69" i="4" s="1"/>
  <c r="B71" i="4"/>
  <c r="A72" i="4"/>
  <c r="P69" i="4"/>
  <c r="O69" i="4"/>
  <c r="R68" i="4"/>
  <c r="Q68" i="4"/>
  <c r="D70" i="4"/>
  <c r="E70" i="4"/>
  <c r="C71" i="4"/>
  <c r="O30" i="4"/>
  <c r="P30" i="4"/>
  <c r="Q30" i="4" s="1"/>
  <c r="Q29" i="4"/>
  <c r="R29" i="4"/>
  <c r="G30" i="4"/>
  <c r="H30" i="4" s="1"/>
  <c r="L30" i="4"/>
  <c r="M30" i="4" s="1"/>
  <c r="A34" i="4"/>
  <c r="B33" i="4"/>
  <c r="J7" i="4"/>
  <c r="C32" i="4"/>
  <c r="E31" i="4"/>
  <c r="D31" i="4"/>
  <c r="B9" i="4"/>
  <c r="A10" i="4"/>
  <c r="E8" i="4"/>
  <c r="I8" i="4" s="1"/>
  <c r="G8" i="4"/>
  <c r="H8" i="4" s="1"/>
  <c r="J8" i="4" s="1"/>
  <c r="A10" i="3"/>
  <c r="B9" i="3"/>
  <c r="A33" i="3"/>
  <c r="B32" i="3"/>
  <c r="G30" i="3"/>
  <c r="H30" i="3" s="1"/>
  <c r="C32" i="3"/>
  <c r="E31" i="3"/>
  <c r="D31" i="3"/>
  <c r="E8" i="3"/>
  <c r="I8" i="3" s="1"/>
  <c r="G8" i="3"/>
  <c r="H8" i="3" s="1"/>
  <c r="B41" i="2"/>
  <c r="A42" i="2"/>
  <c r="G42" i="2"/>
  <c r="H42" i="2" s="1"/>
  <c r="K42" i="2"/>
  <c r="M42" i="2" s="1"/>
  <c r="D43" i="2"/>
  <c r="C44" i="2"/>
  <c r="E43" i="2"/>
  <c r="N41" i="2"/>
  <c r="B34" i="2"/>
  <c r="A35" i="2"/>
  <c r="E34" i="2"/>
  <c r="C35" i="2"/>
  <c r="D34" i="2"/>
  <c r="N33" i="2"/>
  <c r="G33" i="2"/>
  <c r="H33" i="2" s="1"/>
  <c r="K33" i="2"/>
  <c r="M33" i="2" s="1"/>
  <c r="H30" i="2"/>
  <c r="G10" i="2"/>
  <c r="H10" i="2" s="1"/>
  <c r="J10" i="2" s="1"/>
  <c r="G9" i="2"/>
  <c r="H9" i="2" s="1"/>
  <c r="J9" i="2" s="1"/>
  <c r="D11" i="2"/>
  <c r="I11" i="2" s="1"/>
  <c r="E10" i="5" l="1"/>
  <c r="I10" i="5" s="1"/>
  <c r="G10" i="5"/>
  <c r="H10" i="5" s="1"/>
  <c r="J10" i="5" s="1"/>
  <c r="P31" i="5"/>
  <c r="O31" i="5"/>
  <c r="B34" i="5"/>
  <c r="A35" i="5"/>
  <c r="Q30" i="5"/>
  <c r="J9" i="5"/>
  <c r="D69" i="5"/>
  <c r="K68" i="5" s="1"/>
  <c r="C70" i="5"/>
  <c r="E69" i="5"/>
  <c r="C33" i="5"/>
  <c r="E32" i="5"/>
  <c r="D32" i="5"/>
  <c r="K31" i="5" s="1"/>
  <c r="L31" i="5" s="1"/>
  <c r="M31" i="5" s="1"/>
  <c r="A73" i="5"/>
  <c r="B72" i="5"/>
  <c r="P68" i="5"/>
  <c r="O68" i="5"/>
  <c r="G68" i="5"/>
  <c r="H68" i="5" s="1"/>
  <c r="L68" i="5"/>
  <c r="M68" i="5" s="1"/>
  <c r="E11" i="5"/>
  <c r="I11" i="5" s="1"/>
  <c r="G11" i="5"/>
  <c r="H11" i="5" s="1"/>
  <c r="J11" i="5" s="1"/>
  <c r="G31" i="5"/>
  <c r="H31" i="5" s="1"/>
  <c r="Q67" i="5"/>
  <c r="C72" i="4"/>
  <c r="E71" i="4"/>
  <c r="D71" i="4"/>
  <c r="P70" i="4"/>
  <c r="O70" i="4"/>
  <c r="R69" i="4"/>
  <c r="Q69" i="4"/>
  <c r="K70" i="4"/>
  <c r="L70" i="4" s="1"/>
  <c r="M70" i="4" s="1"/>
  <c r="G70" i="4"/>
  <c r="H70" i="4" s="1"/>
  <c r="A73" i="4"/>
  <c r="B72" i="4"/>
  <c r="P31" i="4"/>
  <c r="O31" i="4"/>
  <c r="R30" i="4"/>
  <c r="A35" i="4"/>
  <c r="B34" i="4"/>
  <c r="B10" i="4"/>
  <c r="A11" i="4"/>
  <c r="B11" i="4" s="1"/>
  <c r="C33" i="4"/>
  <c r="E32" i="4"/>
  <c r="D32" i="4"/>
  <c r="E9" i="4"/>
  <c r="I9" i="4" s="1"/>
  <c r="G9" i="4"/>
  <c r="H9" i="4" s="1"/>
  <c r="L31" i="4"/>
  <c r="M31" i="4" s="1"/>
  <c r="G31" i="4"/>
  <c r="H31" i="4" s="1"/>
  <c r="G31" i="3"/>
  <c r="H31" i="3" s="1"/>
  <c r="A34" i="3"/>
  <c r="B33" i="3"/>
  <c r="E9" i="3"/>
  <c r="I9" i="3" s="1"/>
  <c r="G9" i="3"/>
  <c r="H9" i="3" s="1"/>
  <c r="J8" i="3"/>
  <c r="D32" i="3"/>
  <c r="C33" i="3"/>
  <c r="E32" i="3"/>
  <c r="A11" i="3"/>
  <c r="B11" i="3" s="1"/>
  <c r="B10" i="3"/>
  <c r="K43" i="2"/>
  <c r="M43" i="2" s="1"/>
  <c r="G43" i="2"/>
  <c r="H43" i="2" s="1"/>
  <c r="N42" i="2"/>
  <c r="L43" i="2"/>
  <c r="D44" i="2"/>
  <c r="E44" i="2"/>
  <c r="L44" i="2" s="1"/>
  <c r="C45" i="2"/>
  <c r="B42" i="2"/>
  <c r="A43" i="2"/>
  <c r="A36" i="2"/>
  <c r="B35" i="2"/>
  <c r="G34" i="2"/>
  <c r="H34" i="2" s="1"/>
  <c r="K34" i="2"/>
  <c r="C36" i="2"/>
  <c r="D35" i="2"/>
  <c r="E35" i="2"/>
  <c r="L34" i="2"/>
  <c r="N34" i="2" s="1"/>
  <c r="G11" i="2"/>
  <c r="H11" i="2" s="1"/>
  <c r="J11" i="2" s="1"/>
  <c r="B73" i="5" l="1"/>
  <c r="A74" i="5"/>
  <c r="O69" i="5"/>
  <c r="P69" i="5"/>
  <c r="Q31" i="5"/>
  <c r="Q68" i="5"/>
  <c r="G32" i="5"/>
  <c r="H32" i="5" s="1"/>
  <c r="C71" i="5"/>
  <c r="E70" i="5"/>
  <c r="D70" i="5"/>
  <c r="K69" i="5" s="1"/>
  <c r="L69" i="5" s="1"/>
  <c r="M69" i="5" s="1"/>
  <c r="O32" i="5"/>
  <c r="P32" i="5"/>
  <c r="G69" i="5"/>
  <c r="H69" i="5" s="1"/>
  <c r="A36" i="5"/>
  <c r="B35" i="5"/>
  <c r="E33" i="5"/>
  <c r="C34" i="5"/>
  <c r="D33" i="5"/>
  <c r="K32" i="5" s="1"/>
  <c r="L32" i="5" s="1"/>
  <c r="M32" i="5" s="1"/>
  <c r="B73" i="4"/>
  <c r="A74" i="4"/>
  <c r="G71" i="4"/>
  <c r="H71" i="4" s="1"/>
  <c r="K71" i="4"/>
  <c r="L71" i="4" s="1"/>
  <c r="M71" i="4" s="1"/>
  <c r="P71" i="4"/>
  <c r="O71" i="4"/>
  <c r="Q70" i="4"/>
  <c r="R70" i="4"/>
  <c r="D72" i="4"/>
  <c r="E72" i="4"/>
  <c r="C73" i="4"/>
  <c r="P32" i="4"/>
  <c r="O32" i="4"/>
  <c r="Q31" i="4"/>
  <c r="R31" i="4"/>
  <c r="E11" i="4"/>
  <c r="I11" i="4" s="1"/>
  <c r="G11" i="4"/>
  <c r="H11" i="4" s="1"/>
  <c r="J11" i="4" s="1"/>
  <c r="G32" i="4"/>
  <c r="H32" i="4" s="1"/>
  <c r="L32" i="4"/>
  <c r="M32" i="4" s="1"/>
  <c r="E10" i="4"/>
  <c r="I10" i="4" s="1"/>
  <c r="G10" i="4"/>
  <c r="H10" i="4" s="1"/>
  <c r="J9" i="4"/>
  <c r="C34" i="4"/>
  <c r="E33" i="4"/>
  <c r="D33" i="4"/>
  <c r="A36" i="4"/>
  <c r="B35" i="4"/>
  <c r="J9" i="3"/>
  <c r="B34" i="3"/>
  <c r="A35" i="3"/>
  <c r="E33" i="3"/>
  <c r="D33" i="3"/>
  <c r="C34" i="3"/>
  <c r="E10" i="3"/>
  <c r="I10" i="3" s="1"/>
  <c r="G10" i="3"/>
  <c r="H10" i="3" s="1"/>
  <c r="J10" i="3" s="1"/>
  <c r="G32" i="3"/>
  <c r="H32" i="3" s="1"/>
  <c r="E11" i="3"/>
  <c r="I11" i="3" s="1"/>
  <c r="G11" i="3"/>
  <c r="H11" i="3" s="1"/>
  <c r="N44" i="2"/>
  <c r="A44" i="2"/>
  <c r="B43" i="2"/>
  <c r="K44" i="2"/>
  <c r="M44" i="2" s="1"/>
  <c r="G44" i="2"/>
  <c r="H44" i="2" s="1"/>
  <c r="N43" i="2"/>
  <c r="E45" i="2"/>
  <c r="C46" i="2"/>
  <c r="D45" i="2"/>
  <c r="K35" i="2"/>
  <c r="G35" i="2"/>
  <c r="H35" i="2" s="1"/>
  <c r="D36" i="2"/>
  <c r="E36" i="2"/>
  <c r="L36" i="2" s="1"/>
  <c r="C37" i="2"/>
  <c r="A37" i="2"/>
  <c r="B36" i="2"/>
  <c r="M34" i="2"/>
  <c r="L35" i="2"/>
  <c r="N35" i="2" s="1"/>
  <c r="G33" i="5" l="1"/>
  <c r="H33" i="5" s="1"/>
  <c r="A37" i="5"/>
  <c r="B36" i="5"/>
  <c r="C72" i="5"/>
  <c r="E71" i="5"/>
  <c r="D71" i="5"/>
  <c r="K70" i="5" s="1"/>
  <c r="C35" i="5"/>
  <c r="E34" i="5"/>
  <c r="D34" i="5"/>
  <c r="K33" i="5" s="1"/>
  <c r="L33" i="5" s="1"/>
  <c r="M33" i="5" s="1"/>
  <c r="Q32" i="5"/>
  <c r="Q69" i="5"/>
  <c r="O33" i="5"/>
  <c r="P33" i="5"/>
  <c r="G70" i="5"/>
  <c r="H70" i="5" s="1"/>
  <c r="L70" i="5"/>
  <c r="M70" i="5" s="1"/>
  <c r="B74" i="5"/>
  <c r="A75" i="5"/>
  <c r="O70" i="5"/>
  <c r="P70" i="5"/>
  <c r="P72" i="4"/>
  <c r="O72" i="4"/>
  <c r="R71" i="4"/>
  <c r="Q71" i="4"/>
  <c r="K72" i="4"/>
  <c r="L72" i="4" s="1"/>
  <c r="M72" i="4"/>
  <c r="G72" i="4"/>
  <c r="H72" i="4" s="1"/>
  <c r="A75" i="4"/>
  <c r="B74" i="4"/>
  <c r="C74" i="4"/>
  <c r="E73" i="4"/>
  <c r="D73" i="4"/>
  <c r="Q32" i="4"/>
  <c r="R32" i="4"/>
  <c r="O33" i="4"/>
  <c r="P33" i="4"/>
  <c r="L33" i="4"/>
  <c r="M33" i="4" s="1"/>
  <c r="G33" i="4"/>
  <c r="H33" i="4" s="1"/>
  <c r="J10" i="4"/>
  <c r="A37" i="4"/>
  <c r="B36" i="4"/>
  <c r="C35" i="4"/>
  <c r="E34" i="4"/>
  <c r="D34" i="4"/>
  <c r="B35" i="3"/>
  <c r="A36" i="3"/>
  <c r="C35" i="3"/>
  <c r="E34" i="3"/>
  <c r="D34" i="3"/>
  <c r="J11" i="3"/>
  <c r="G33" i="3"/>
  <c r="H33" i="3" s="1"/>
  <c r="A45" i="2"/>
  <c r="B44" i="2"/>
  <c r="G45" i="2"/>
  <c r="H45" i="2" s="1"/>
  <c r="K45" i="2"/>
  <c r="C47" i="2"/>
  <c r="E46" i="2"/>
  <c r="L46" i="2" s="1"/>
  <c r="D46" i="2"/>
  <c r="L45" i="2"/>
  <c r="N45" i="2" s="1"/>
  <c r="B37" i="2"/>
  <c r="A38" i="2"/>
  <c r="B38" i="2" s="1"/>
  <c r="E37" i="2"/>
  <c r="C38" i="2"/>
  <c r="D37" i="2"/>
  <c r="M35" i="2"/>
  <c r="K36" i="2"/>
  <c r="M36" i="2" s="1"/>
  <c r="G36" i="2"/>
  <c r="H36" i="2" s="1"/>
  <c r="Q33" i="5" l="1"/>
  <c r="G71" i="5"/>
  <c r="H71" i="5" s="1"/>
  <c r="A38" i="5"/>
  <c r="B37" i="5"/>
  <c r="Q70" i="5"/>
  <c r="G34" i="5"/>
  <c r="H34" i="5" s="1"/>
  <c r="L34" i="5"/>
  <c r="M34" i="5" s="1"/>
  <c r="O71" i="5"/>
  <c r="P71" i="5"/>
  <c r="B75" i="5"/>
  <c r="A76" i="5"/>
  <c r="P34" i="5"/>
  <c r="O34" i="5"/>
  <c r="E72" i="5"/>
  <c r="D72" i="5"/>
  <c r="K71" i="5" s="1"/>
  <c r="L71" i="5" s="1"/>
  <c r="M71" i="5" s="1"/>
  <c r="C73" i="5"/>
  <c r="D35" i="5"/>
  <c r="K34" i="5" s="1"/>
  <c r="C36" i="5"/>
  <c r="E35" i="5"/>
  <c r="B75" i="4"/>
  <c r="A76" i="4"/>
  <c r="O73" i="4"/>
  <c r="P73" i="4"/>
  <c r="G73" i="4"/>
  <c r="H73" i="4" s="1"/>
  <c r="K73" i="4"/>
  <c r="L73" i="4" s="1"/>
  <c r="M73" i="4" s="1"/>
  <c r="D74" i="4"/>
  <c r="C75" i="4"/>
  <c r="E74" i="4"/>
  <c r="R72" i="4"/>
  <c r="Q72" i="4"/>
  <c r="O34" i="4"/>
  <c r="P34" i="4"/>
  <c r="Q34" i="4" s="1"/>
  <c r="Q33" i="4"/>
  <c r="R33" i="4"/>
  <c r="A38" i="4"/>
  <c r="B37" i="4"/>
  <c r="C36" i="4"/>
  <c r="E35" i="4"/>
  <c r="D35" i="4"/>
  <c r="G34" i="4"/>
  <c r="H34" i="4" s="1"/>
  <c r="L34" i="4"/>
  <c r="M34" i="4" s="1"/>
  <c r="C36" i="3"/>
  <c r="E35" i="3"/>
  <c r="D35" i="3"/>
  <c r="A37" i="3"/>
  <c r="B36" i="3"/>
  <c r="G34" i="3"/>
  <c r="H34" i="3" s="1"/>
  <c r="D47" i="2"/>
  <c r="E47" i="2"/>
  <c r="C48" i="2"/>
  <c r="B45" i="2"/>
  <c r="A46" i="2"/>
  <c r="M45" i="2"/>
  <c r="G46" i="2"/>
  <c r="H46" i="2" s="1"/>
  <c r="K46" i="2"/>
  <c r="M46" i="2" s="1"/>
  <c r="G37" i="2"/>
  <c r="H37" i="2" s="1"/>
  <c r="K37" i="2"/>
  <c r="D38" i="2"/>
  <c r="E38" i="2"/>
  <c r="L38" i="2" s="1"/>
  <c r="N36" i="2"/>
  <c r="L37" i="2"/>
  <c r="N37" i="2" s="1"/>
  <c r="O35" i="5" l="1"/>
  <c r="P35" i="5"/>
  <c r="L72" i="5"/>
  <c r="M72" i="5" s="1"/>
  <c r="G72" i="5"/>
  <c r="H72" i="5" s="1"/>
  <c r="B76" i="5"/>
  <c r="A77" i="5"/>
  <c r="C37" i="5"/>
  <c r="E36" i="5"/>
  <c r="D36" i="5"/>
  <c r="K35" i="5" s="1"/>
  <c r="P72" i="5"/>
  <c r="O72" i="5"/>
  <c r="G35" i="5"/>
  <c r="H35" i="5" s="1"/>
  <c r="L35" i="5"/>
  <c r="M35" i="5" s="1"/>
  <c r="Q34" i="5"/>
  <c r="A39" i="5"/>
  <c r="B38" i="5"/>
  <c r="D73" i="5"/>
  <c r="K72" i="5" s="1"/>
  <c r="C74" i="5"/>
  <c r="E73" i="5"/>
  <c r="Q71" i="5"/>
  <c r="R73" i="4"/>
  <c r="Q73" i="4"/>
  <c r="K74" i="4"/>
  <c r="L74" i="4" s="1"/>
  <c r="M74" i="4"/>
  <c r="G74" i="4"/>
  <c r="H74" i="4" s="1"/>
  <c r="A77" i="4"/>
  <c r="B76" i="4"/>
  <c r="P74" i="4"/>
  <c r="O74" i="4"/>
  <c r="C76" i="4"/>
  <c r="E75" i="4"/>
  <c r="D75" i="4"/>
  <c r="O35" i="4"/>
  <c r="P35" i="4"/>
  <c r="R34" i="4"/>
  <c r="C37" i="4"/>
  <c r="E36" i="4"/>
  <c r="D36" i="4"/>
  <c r="L35" i="4"/>
  <c r="M35" i="4" s="1"/>
  <c r="G35" i="4"/>
  <c r="H35" i="4" s="1"/>
  <c r="A39" i="4"/>
  <c r="B38" i="4"/>
  <c r="G35" i="3"/>
  <c r="H35" i="3" s="1"/>
  <c r="D36" i="3"/>
  <c r="C37" i="3"/>
  <c r="E36" i="3"/>
  <c r="A38" i="3"/>
  <c r="B37" i="3"/>
  <c r="B46" i="2"/>
  <c r="A47" i="2"/>
  <c r="K47" i="2"/>
  <c r="G47" i="2"/>
  <c r="H47" i="2" s="1"/>
  <c r="N46" i="2"/>
  <c r="D48" i="2"/>
  <c r="E48" i="2"/>
  <c r="C49" i="2"/>
  <c r="L47" i="2"/>
  <c r="N47" i="2" s="1"/>
  <c r="M37" i="2"/>
  <c r="N38" i="2"/>
  <c r="G38" i="2"/>
  <c r="H38" i="2" s="1"/>
  <c r="K38" i="2"/>
  <c r="M38" i="2" s="1"/>
  <c r="G73" i="5" l="1"/>
  <c r="H73" i="5" s="1"/>
  <c r="Q72" i="5"/>
  <c r="E37" i="5"/>
  <c r="C38" i="5"/>
  <c r="D37" i="5"/>
  <c r="K36" i="5" s="1"/>
  <c r="B77" i="5"/>
  <c r="A78" i="5"/>
  <c r="P73" i="5"/>
  <c r="O73" i="5"/>
  <c r="A40" i="5"/>
  <c r="B39" i="5"/>
  <c r="G36" i="5"/>
  <c r="H36" i="5" s="1"/>
  <c r="L36" i="5"/>
  <c r="M36" i="5" s="1"/>
  <c r="D74" i="5"/>
  <c r="K73" i="5" s="1"/>
  <c r="L73" i="5" s="1"/>
  <c r="M73" i="5" s="1"/>
  <c r="C75" i="5"/>
  <c r="E74" i="5"/>
  <c r="O36" i="5"/>
  <c r="P36" i="5"/>
  <c r="Q35" i="5"/>
  <c r="G75" i="4"/>
  <c r="H75" i="4" s="1"/>
  <c r="K75" i="4"/>
  <c r="L75" i="4" s="1"/>
  <c r="M75" i="4" s="1"/>
  <c r="P75" i="4"/>
  <c r="O75" i="4"/>
  <c r="D76" i="4"/>
  <c r="E76" i="4"/>
  <c r="C77" i="4"/>
  <c r="B77" i="4"/>
  <c r="A78" i="4"/>
  <c r="Q74" i="4"/>
  <c r="R74" i="4"/>
  <c r="P36" i="4"/>
  <c r="O36" i="4"/>
  <c r="R35" i="4"/>
  <c r="Q35" i="4"/>
  <c r="G36" i="4"/>
  <c r="H36" i="4" s="1"/>
  <c r="L36" i="4"/>
  <c r="M36" i="4" s="1"/>
  <c r="A40" i="4"/>
  <c r="B39" i="4"/>
  <c r="C38" i="4"/>
  <c r="E37" i="4"/>
  <c r="D37" i="4"/>
  <c r="G36" i="3"/>
  <c r="H36" i="3" s="1"/>
  <c r="B38" i="3"/>
  <c r="A39" i="3"/>
  <c r="E37" i="3"/>
  <c r="D37" i="3"/>
  <c r="C38" i="3"/>
  <c r="K48" i="2"/>
  <c r="M48" i="2" s="1"/>
  <c r="G48" i="2"/>
  <c r="H48" i="2" s="1"/>
  <c r="A48" i="2"/>
  <c r="B47" i="2"/>
  <c r="E49" i="2"/>
  <c r="D49" i="2"/>
  <c r="C50" i="2"/>
  <c r="L48" i="2"/>
  <c r="M47" i="2"/>
  <c r="Q73" i="5" l="1"/>
  <c r="G37" i="5"/>
  <c r="H37" i="5" s="1"/>
  <c r="D75" i="5"/>
  <c r="K74" i="5" s="1"/>
  <c r="E75" i="5"/>
  <c r="C76" i="5"/>
  <c r="C39" i="5"/>
  <c r="E38" i="5"/>
  <c r="D38" i="5"/>
  <c r="K37" i="5" s="1"/>
  <c r="L37" i="5" s="1"/>
  <c r="M37" i="5" s="1"/>
  <c r="G74" i="5"/>
  <c r="H74" i="5" s="1"/>
  <c r="L74" i="5"/>
  <c r="M74" i="5" s="1"/>
  <c r="B78" i="5"/>
  <c r="A79" i="5"/>
  <c r="O37" i="5"/>
  <c r="P37" i="5"/>
  <c r="P74" i="5"/>
  <c r="O74" i="5"/>
  <c r="Q36" i="5"/>
  <c r="A41" i="5"/>
  <c r="B40" i="5"/>
  <c r="P76" i="4"/>
  <c r="O76" i="4"/>
  <c r="A79" i="4"/>
  <c r="B78" i="4"/>
  <c r="C78" i="4"/>
  <c r="E77" i="4"/>
  <c r="D77" i="4"/>
  <c r="K76" i="4"/>
  <c r="L76" i="4" s="1"/>
  <c r="M76" i="4" s="1"/>
  <c r="G76" i="4"/>
  <c r="H76" i="4" s="1"/>
  <c r="R75" i="4"/>
  <c r="Q75" i="4"/>
  <c r="O37" i="4"/>
  <c r="P37" i="4"/>
  <c r="Q36" i="4"/>
  <c r="R36" i="4"/>
  <c r="L37" i="4"/>
  <c r="M37" i="4" s="1"/>
  <c r="G37" i="4"/>
  <c r="H37" i="4" s="1"/>
  <c r="A41" i="4"/>
  <c r="B40" i="4"/>
  <c r="C39" i="4"/>
  <c r="E38" i="4"/>
  <c r="D38" i="4"/>
  <c r="C39" i="3"/>
  <c r="E38" i="3"/>
  <c r="D38" i="3"/>
  <c r="B39" i="3"/>
  <c r="A40" i="3"/>
  <c r="G37" i="3"/>
  <c r="H37" i="3" s="1"/>
  <c r="G49" i="2"/>
  <c r="H49" i="2" s="1"/>
  <c r="K49" i="2"/>
  <c r="M49" i="2" s="1"/>
  <c r="L49" i="2"/>
  <c r="N48" i="2"/>
  <c r="C51" i="2"/>
  <c r="D50" i="2"/>
  <c r="E50" i="2"/>
  <c r="A49" i="2"/>
  <c r="B48" i="2"/>
  <c r="Q74" i="5" l="1"/>
  <c r="B79" i="5"/>
  <c r="A80" i="5"/>
  <c r="D76" i="5"/>
  <c r="K75" i="5" s="1"/>
  <c r="L75" i="5" s="1"/>
  <c r="M75" i="5" s="1"/>
  <c r="C77" i="5"/>
  <c r="E76" i="5"/>
  <c r="A42" i="5"/>
  <c r="B41" i="5"/>
  <c r="G38" i="5"/>
  <c r="H38" i="5" s="1"/>
  <c r="P75" i="5"/>
  <c r="O75" i="5"/>
  <c r="P38" i="5"/>
  <c r="O38" i="5"/>
  <c r="G75" i="5"/>
  <c r="H75" i="5" s="1"/>
  <c r="Q37" i="5"/>
  <c r="C40" i="5"/>
  <c r="D39" i="5"/>
  <c r="K38" i="5" s="1"/>
  <c r="L38" i="5" s="1"/>
  <c r="M38" i="5" s="1"/>
  <c r="E39" i="5"/>
  <c r="G77" i="4"/>
  <c r="H77" i="4" s="1"/>
  <c r="K77" i="4"/>
  <c r="L77" i="4" s="1"/>
  <c r="M77" i="4" s="1"/>
  <c r="A80" i="4"/>
  <c r="B79" i="4"/>
  <c r="O77" i="4"/>
  <c r="P77" i="4"/>
  <c r="R76" i="4"/>
  <c r="Q76" i="4"/>
  <c r="D78" i="4"/>
  <c r="C79" i="4"/>
  <c r="E78" i="4"/>
  <c r="P38" i="4"/>
  <c r="O38" i="4"/>
  <c r="R38" i="4" s="1"/>
  <c r="Q37" i="4"/>
  <c r="R37" i="4"/>
  <c r="G38" i="4"/>
  <c r="H38" i="4" s="1"/>
  <c r="L38" i="4"/>
  <c r="M38" i="4" s="1"/>
  <c r="A42" i="4"/>
  <c r="B41" i="4"/>
  <c r="C40" i="4"/>
  <c r="E39" i="4"/>
  <c r="D39" i="4"/>
  <c r="G38" i="3"/>
  <c r="H38" i="3" s="1"/>
  <c r="A41" i="3"/>
  <c r="B40" i="3"/>
  <c r="C40" i="3"/>
  <c r="E39" i="3"/>
  <c r="D39" i="3"/>
  <c r="G50" i="2"/>
  <c r="H50" i="2" s="1"/>
  <c r="K50" i="2"/>
  <c r="M50" i="2" s="1"/>
  <c r="D51" i="2"/>
  <c r="C52" i="2"/>
  <c r="E51" i="2"/>
  <c r="L51" i="2" s="1"/>
  <c r="B49" i="2"/>
  <c r="A50" i="2"/>
  <c r="L50" i="2"/>
  <c r="N49" i="2"/>
  <c r="O39" i="5" l="1"/>
  <c r="P39" i="5"/>
  <c r="B42" i="5"/>
  <c r="A43" i="5"/>
  <c r="B80" i="5"/>
  <c r="A81" i="5"/>
  <c r="G39" i="5"/>
  <c r="H39" i="5" s="1"/>
  <c r="P76" i="5"/>
  <c r="O76" i="5"/>
  <c r="Q38" i="5"/>
  <c r="C41" i="5"/>
  <c r="E40" i="5"/>
  <c r="D40" i="5"/>
  <c r="K39" i="5" s="1"/>
  <c r="L39" i="5" s="1"/>
  <c r="M39" i="5" s="1"/>
  <c r="Q75" i="5"/>
  <c r="D77" i="5"/>
  <c r="K76" i="5" s="1"/>
  <c r="C78" i="5"/>
  <c r="E77" i="5"/>
  <c r="G76" i="5"/>
  <c r="H76" i="5" s="1"/>
  <c r="L76" i="5"/>
  <c r="M76" i="5" s="1"/>
  <c r="A81" i="4"/>
  <c r="B80" i="4"/>
  <c r="R77" i="4"/>
  <c r="Q77" i="4"/>
  <c r="P78" i="4"/>
  <c r="O78" i="4"/>
  <c r="C80" i="4"/>
  <c r="E79" i="4"/>
  <c r="D79" i="4"/>
  <c r="K78" i="4"/>
  <c r="L78" i="4" s="1"/>
  <c r="M78" i="4" s="1"/>
  <c r="G78" i="4"/>
  <c r="H78" i="4" s="1"/>
  <c r="O39" i="4"/>
  <c r="P39" i="4"/>
  <c r="Q38" i="4"/>
  <c r="L39" i="4"/>
  <c r="M39" i="4" s="1"/>
  <c r="G39" i="4"/>
  <c r="H39" i="4" s="1"/>
  <c r="A43" i="4"/>
  <c r="B42" i="4"/>
  <c r="C41" i="4"/>
  <c r="E40" i="4"/>
  <c r="D40" i="4"/>
  <c r="D40" i="3"/>
  <c r="C41" i="3"/>
  <c r="E40" i="3"/>
  <c r="G39" i="3"/>
  <c r="H39" i="3" s="1"/>
  <c r="A42" i="3"/>
  <c r="B41" i="3"/>
  <c r="N50" i="2"/>
  <c r="D52" i="2"/>
  <c r="E52" i="2"/>
  <c r="L52" i="2" s="1"/>
  <c r="C53" i="2"/>
  <c r="B50" i="2"/>
  <c r="A51" i="2"/>
  <c r="G51" i="2"/>
  <c r="H51" i="2" s="1"/>
  <c r="K51" i="2"/>
  <c r="M51" i="2" s="1"/>
  <c r="D78" i="5" l="1"/>
  <c r="K77" i="5" s="1"/>
  <c r="E78" i="5"/>
  <c r="C79" i="5"/>
  <c r="L77" i="5"/>
  <c r="M77" i="5" s="1"/>
  <c r="G77" i="5"/>
  <c r="H77" i="5" s="1"/>
  <c r="O40" i="5"/>
  <c r="P40" i="5"/>
  <c r="Q76" i="5"/>
  <c r="E41" i="5"/>
  <c r="D41" i="5"/>
  <c r="K40" i="5" s="1"/>
  <c r="L40" i="5" s="1"/>
  <c r="M40" i="5" s="1"/>
  <c r="C42" i="5"/>
  <c r="B81" i="5"/>
  <c r="A82" i="5"/>
  <c r="G40" i="5"/>
  <c r="H40" i="5" s="1"/>
  <c r="A44" i="5"/>
  <c r="B43" i="5"/>
  <c r="P77" i="5"/>
  <c r="O77" i="5"/>
  <c r="Q39" i="5"/>
  <c r="C81" i="4"/>
  <c r="E80" i="4"/>
  <c r="D80" i="4"/>
  <c r="P79" i="4"/>
  <c r="O79" i="4"/>
  <c r="Q78" i="4"/>
  <c r="R78" i="4"/>
  <c r="M79" i="4"/>
  <c r="G79" i="4"/>
  <c r="H79" i="4" s="1"/>
  <c r="K79" i="4"/>
  <c r="L79" i="4" s="1"/>
  <c r="A82" i="4"/>
  <c r="B81" i="4"/>
  <c r="O40" i="4"/>
  <c r="P40" i="4"/>
  <c r="R39" i="4"/>
  <c r="Q39" i="4"/>
  <c r="A44" i="4"/>
  <c r="B43" i="4"/>
  <c r="C42" i="4"/>
  <c r="E41" i="4"/>
  <c r="D41" i="4"/>
  <c r="G40" i="4"/>
  <c r="H40" i="4" s="1"/>
  <c r="L40" i="4"/>
  <c r="M40" i="4" s="1"/>
  <c r="B42" i="3"/>
  <c r="A43" i="3"/>
  <c r="E41" i="3"/>
  <c r="D41" i="3"/>
  <c r="C42" i="3"/>
  <c r="G40" i="3"/>
  <c r="H40" i="3" s="1"/>
  <c r="A52" i="2"/>
  <c r="B51" i="2"/>
  <c r="K52" i="2"/>
  <c r="M52" i="2" s="1"/>
  <c r="G52" i="2"/>
  <c r="H52" i="2" s="1"/>
  <c r="E53" i="2"/>
  <c r="C54" i="2"/>
  <c r="D53" i="2"/>
  <c r="N51" i="2"/>
  <c r="G41" i="5" l="1"/>
  <c r="H41" i="5" s="1"/>
  <c r="A45" i="5"/>
  <c r="B44" i="5"/>
  <c r="B82" i="5"/>
  <c r="A83" i="5"/>
  <c r="O41" i="5"/>
  <c r="P41" i="5"/>
  <c r="Q40" i="5"/>
  <c r="D79" i="5"/>
  <c r="K78" i="5" s="1"/>
  <c r="C80" i="5"/>
  <c r="E79" i="5"/>
  <c r="Q77" i="5"/>
  <c r="P78" i="5"/>
  <c r="O78" i="5"/>
  <c r="C43" i="5"/>
  <c r="E42" i="5"/>
  <c r="D42" i="5"/>
  <c r="K41" i="5" s="1"/>
  <c r="L41" i="5" s="1"/>
  <c r="M41" i="5" s="1"/>
  <c r="G78" i="5"/>
  <c r="H78" i="5" s="1"/>
  <c r="L78" i="5"/>
  <c r="M78" i="5" s="1"/>
  <c r="A83" i="4"/>
  <c r="B82" i="4"/>
  <c r="K80" i="4"/>
  <c r="L80" i="4" s="1"/>
  <c r="M80" i="4"/>
  <c r="G80" i="4"/>
  <c r="H80" i="4" s="1"/>
  <c r="P80" i="4"/>
  <c r="O80" i="4"/>
  <c r="R79" i="4"/>
  <c r="Q79" i="4"/>
  <c r="C82" i="4"/>
  <c r="E81" i="4"/>
  <c r="D81" i="4"/>
  <c r="P41" i="4"/>
  <c r="O41" i="4"/>
  <c r="Q40" i="4"/>
  <c r="R40" i="4"/>
  <c r="C43" i="4"/>
  <c r="E42" i="4"/>
  <c r="D42" i="4"/>
  <c r="L41" i="4"/>
  <c r="M41" i="4" s="1"/>
  <c r="G41" i="4"/>
  <c r="H41" i="4" s="1"/>
  <c r="A45" i="4"/>
  <c r="B44" i="4"/>
  <c r="C43" i="3"/>
  <c r="E42" i="3"/>
  <c r="D42" i="3"/>
  <c r="G41" i="3"/>
  <c r="H41" i="3" s="1"/>
  <c r="B43" i="3"/>
  <c r="A44" i="3"/>
  <c r="C55" i="2"/>
  <c r="E54" i="2"/>
  <c r="D54" i="2"/>
  <c r="A53" i="2"/>
  <c r="B52" i="2"/>
  <c r="G53" i="2"/>
  <c r="H53" i="2" s="1"/>
  <c r="K53" i="2"/>
  <c r="L53" i="2"/>
  <c r="N53" i="2" s="1"/>
  <c r="N52" i="2"/>
  <c r="Q78" i="5" l="1"/>
  <c r="P79" i="5"/>
  <c r="O79" i="5"/>
  <c r="G42" i="5"/>
  <c r="H42" i="5" s="1"/>
  <c r="D80" i="5"/>
  <c r="K79" i="5" s="1"/>
  <c r="C81" i="5"/>
  <c r="E80" i="5"/>
  <c r="P42" i="5"/>
  <c r="O42" i="5"/>
  <c r="L79" i="5"/>
  <c r="M79" i="5" s="1"/>
  <c r="G79" i="5"/>
  <c r="H79" i="5" s="1"/>
  <c r="Q41" i="5"/>
  <c r="A46" i="5"/>
  <c r="B45" i="5"/>
  <c r="D43" i="5"/>
  <c r="K42" i="5" s="1"/>
  <c r="L42" i="5" s="1"/>
  <c r="M42" i="5" s="1"/>
  <c r="C44" i="5"/>
  <c r="E43" i="5"/>
  <c r="B83" i="5"/>
  <c r="A84" i="5"/>
  <c r="Q80" i="4"/>
  <c r="R80" i="4"/>
  <c r="M81" i="4"/>
  <c r="G81" i="4"/>
  <c r="H81" i="4" s="1"/>
  <c r="K81" i="4"/>
  <c r="L81" i="4" s="1"/>
  <c r="C83" i="4"/>
  <c r="E82" i="4"/>
  <c r="D82" i="4"/>
  <c r="O81" i="4"/>
  <c r="P81" i="4"/>
  <c r="A84" i="4"/>
  <c r="B83" i="4"/>
  <c r="Q41" i="4"/>
  <c r="R41" i="4"/>
  <c r="O42" i="4"/>
  <c r="P42" i="4"/>
  <c r="Q42" i="4" s="1"/>
  <c r="A46" i="4"/>
  <c r="B45" i="4"/>
  <c r="G42" i="4"/>
  <c r="H42" i="4" s="1"/>
  <c r="L42" i="4"/>
  <c r="M42" i="4" s="1"/>
  <c r="C44" i="4"/>
  <c r="E43" i="4"/>
  <c r="D43" i="4"/>
  <c r="G42" i="3"/>
  <c r="H42" i="3" s="1"/>
  <c r="A45" i="3"/>
  <c r="B44" i="3"/>
  <c r="C44" i="3"/>
  <c r="E43" i="3"/>
  <c r="D43" i="3"/>
  <c r="M53" i="2"/>
  <c r="G54" i="2"/>
  <c r="H54" i="2" s="1"/>
  <c r="K54" i="2"/>
  <c r="M54" i="2" s="1"/>
  <c r="L54" i="2"/>
  <c r="B53" i="2"/>
  <c r="A54" i="2"/>
  <c r="E55" i="2"/>
  <c r="D55" i="2"/>
  <c r="C56" i="2"/>
  <c r="B84" i="5" l="1"/>
  <c r="A85" i="5"/>
  <c r="G43" i="5"/>
  <c r="H43" i="5" s="1"/>
  <c r="Q42" i="5"/>
  <c r="G80" i="5"/>
  <c r="H80" i="5" s="1"/>
  <c r="L80" i="5"/>
  <c r="M80" i="5" s="1"/>
  <c r="Q79" i="5"/>
  <c r="O43" i="5"/>
  <c r="P43" i="5"/>
  <c r="A47" i="5"/>
  <c r="B46" i="5"/>
  <c r="P80" i="5"/>
  <c r="O80" i="5"/>
  <c r="C45" i="5"/>
  <c r="E44" i="5"/>
  <c r="D44" i="5"/>
  <c r="K43" i="5" s="1"/>
  <c r="L43" i="5" s="1"/>
  <c r="M43" i="5" s="1"/>
  <c r="D81" i="5"/>
  <c r="K80" i="5" s="1"/>
  <c r="E81" i="5"/>
  <c r="C82" i="5"/>
  <c r="K82" i="4"/>
  <c r="L82" i="4" s="1"/>
  <c r="M82" i="4"/>
  <c r="G82" i="4"/>
  <c r="H82" i="4" s="1"/>
  <c r="A85" i="4"/>
  <c r="B84" i="4"/>
  <c r="P82" i="4"/>
  <c r="O82" i="4"/>
  <c r="C84" i="4"/>
  <c r="E83" i="4"/>
  <c r="D83" i="4"/>
  <c r="R81" i="4"/>
  <c r="Q81" i="4"/>
  <c r="R42" i="4"/>
  <c r="P43" i="4"/>
  <c r="O43" i="4"/>
  <c r="L43" i="4"/>
  <c r="M43" i="4" s="1"/>
  <c r="G43" i="4"/>
  <c r="H43" i="4" s="1"/>
  <c r="C45" i="4"/>
  <c r="E44" i="4"/>
  <c r="D44" i="4"/>
  <c r="A47" i="4"/>
  <c r="B46" i="4"/>
  <c r="D44" i="3"/>
  <c r="C45" i="3"/>
  <c r="E44" i="3"/>
  <c r="A46" i="3"/>
  <c r="B45" i="3"/>
  <c r="G43" i="3"/>
  <c r="H43" i="3" s="1"/>
  <c r="L55" i="2"/>
  <c r="B54" i="2"/>
  <c r="A55" i="2"/>
  <c r="G55" i="2"/>
  <c r="H55" i="2" s="1"/>
  <c r="K55" i="2"/>
  <c r="M55" i="2" s="1"/>
  <c r="N54" i="2"/>
  <c r="D56" i="2"/>
  <c r="E56" i="2"/>
  <c r="L56" i="2" s="1"/>
  <c r="C57" i="2"/>
  <c r="D82" i="5" l="1"/>
  <c r="K81" i="5" s="1"/>
  <c r="E82" i="5"/>
  <c r="C83" i="5"/>
  <c r="O44" i="5"/>
  <c r="P44" i="5"/>
  <c r="P81" i="5"/>
  <c r="O81" i="5"/>
  <c r="C46" i="5"/>
  <c r="E45" i="5"/>
  <c r="D45" i="5"/>
  <c r="K44" i="5" s="1"/>
  <c r="A48" i="5"/>
  <c r="B47" i="5"/>
  <c r="L81" i="5"/>
  <c r="M81" i="5" s="1"/>
  <c r="G81" i="5"/>
  <c r="H81" i="5" s="1"/>
  <c r="Q80" i="5"/>
  <c r="B85" i="5"/>
  <c r="A86" i="5"/>
  <c r="G44" i="5"/>
  <c r="H44" i="5" s="1"/>
  <c r="L44" i="5"/>
  <c r="M44" i="5" s="1"/>
  <c r="Q43" i="5"/>
  <c r="C85" i="4"/>
  <c r="E84" i="4"/>
  <c r="D84" i="4"/>
  <c r="Q82" i="4"/>
  <c r="R82" i="4"/>
  <c r="A86" i="4"/>
  <c r="B85" i="4"/>
  <c r="M83" i="4"/>
  <c r="G83" i="4"/>
  <c r="H83" i="4" s="1"/>
  <c r="K83" i="4"/>
  <c r="L83" i="4" s="1"/>
  <c r="O83" i="4"/>
  <c r="P83" i="4"/>
  <c r="O44" i="4"/>
  <c r="P44" i="4"/>
  <c r="Q43" i="4"/>
  <c r="R43" i="4"/>
  <c r="C46" i="4"/>
  <c r="E45" i="4"/>
  <c r="D45" i="4"/>
  <c r="A48" i="4"/>
  <c r="B47" i="4"/>
  <c r="G44" i="4"/>
  <c r="H44" i="4" s="1"/>
  <c r="L44" i="4"/>
  <c r="M44" i="4" s="1"/>
  <c r="E45" i="3"/>
  <c r="D45" i="3"/>
  <c r="C46" i="3"/>
  <c r="G44" i="3"/>
  <c r="H44" i="3" s="1"/>
  <c r="B46" i="3"/>
  <c r="A47" i="3"/>
  <c r="A56" i="2"/>
  <c r="B55" i="2"/>
  <c r="K56" i="2"/>
  <c r="M56" i="2" s="1"/>
  <c r="G56" i="2"/>
  <c r="H56" i="2" s="1"/>
  <c r="E57" i="2"/>
  <c r="L57" i="2" s="1"/>
  <c r="D57" i="2"/>
  <c r="C58" i="2"/>
  <c r="N55" i="2"/>
  <c r="C47" i="5" l="1"/>
  <c r="E46" i="5"/>
  <c r="D46" i="5"/>
  <c r="K45" i="5" s="1"/>
  <c r="Q44" i="5"/>
  <c r="B48" i="5"/>
  <c r="A49" i="5"/>
  <c r="Q81" i="5"/>
  <c r="D83" i="5"/>
  <c r="K82" i="5" s="1"/>
  <c r="L82" i="5" s="1"/>
  <c r="M82" i="5" s="1"/>
  <c r="C84" i="5"/>
  <c r="E83" i="5"/>
  <c r="L45" i="5"/>
  <c r="M45" i="5" s="1"/>
  <c r="G45" i="5"/>
  <c r="H45" i="5" s="1"/>
  <c r="P82" i="5"/>
  <c r="O82" i="5"/>
  <c r="B86" i="5"/>
  <c r="A87" i="5"/>
  <c r="O45" i="5"/>
  <c r="P45" i="5"/>
  <c r="G82" i="5"/>
  <c r="H82" i="5" s="1"/>
  <c r="R83" i="4"/>
  <c r="Q83" i="4"/>
  <c r="K84" i="4"/>
  <c r="L84" i="4" s="1"/>
  <c r="M84" i="4" s="1"/>
  <c r="G84" i="4"/>
  <c r="H84" i="4" s="1"/>
  <c r="A87" i="4"/>
  <c r="B86" i="4"/>
  <c r="P84" i="4"/>
  <c r="O84" i="4"/>
  <c r="C86" i="4"/>
  <c r="E85" i="4"/>
  <c r="D85" i="4"/>
  <c r="P45" i="4"/>
  <c r="O45" i="4"/>
  <c r="Q44" i="4"/>
  <c r="R44" i="4"/>
  <c r="A49" i="4"/>
  <c r="B48" i="4"/>
  <c r="L45" i="4"/>
  <c r="M45" i="4" s="1"/>
  <c r="G45" i="4"/>
  <c r="H45" i="4" s="1"/>
  <c r="C47" i="4"/>
  <c r="E46" i="4"/>
  <c r="D46" i="4"/>
  <c r="B47" i="3"/>
  <c r="A48" i="3"/>
  <c r="C47" i="3"/>
  <c r="E46" i="3"/>
  <c r="D46" i="3"/>
  <c r="G45" i="3"/>
  <c r="H45" i="3" s="1"/>
  <c r="A57" i="2"/>
  <c r="B56" i="2"/>
  <c r="C59" i="2"/>
  <c r="D58" i="2"/>
  <c r="E58" i="2"/>
  <c r="L58" i="2" s="1"/>
  <c r="G57" i="2"/>
  <c r="H57" i="2" s="1"/>
  <c r="K57" i="2"/>
  <c r="M57" i="2" s="1"/>
  <c r="N56" i="2"/>
  <c r="Q45" i="5" l="1"/>
  <c r="P83" i="5"/>
  <c r="O83" i="5"/>
  <c r="G46" i="5"/>
  <c r="H46" i="5" s="1"/>
  <c r="D84" i="5"/>
  <c r="K83" i="5" s="1"/>
  <c r="L83" i="5" s="1"/>
  <c r="M83" i="5" s="1"/>
  <c r="C85" i="5"/>
  <c r="E84" i="5"/>
  <c r="B87" i="5"/>
  <c r="A88" i="5"/>
  <c r="A50" i="5"/>
  <c r="B49" i="5"/>
  <c r="G83" i="5"/>
  <c r="H83" i="5" s="1"/>
  <c r="P46" i="5"/>
  <c r="O46" i="5"/>
  <c r="Q82" i="5"/>
  <c r="C48" i="5"/>
  <c r="E47" i="5"/>
  <c r="D47" i="5"/>
  <c r="K46" i="5" s="1"/>
  <c r="L46" i="5" s="1"/>
  <c r="M46" i="5" s="1"/>
  <c r="G85" i="4"/>
  <c r="H85" i="4" s="1"/>
  <c r="K85" i="4"/>
  <c r="L85" i="4" s="1"/>
  <c r="M85" i="4" s="1"/>
  <c r="O85" i="4"/>
  <c r="P85" i="4"/>
  <c r="C87" i="4"/>
  <c r="E86" i="4"/>
  <c r="D86" i="4"/>
  <c r="A88" i="4"/>
  <c r="B87" i="4"/>
  <c r="Q84" i="4"/>
  <c r="R84" i="4"/>
  <c r="O46" i="4"/>
  <c r="P46" i="4"/>
  <c r="Q46" i="4" s="1"/>
  <c r="Q45" i="4"/>
  <c r="R45" i="4"/>
  <c r="G46" i="4"/>
  <c r="H46" i="4" s="1"/>
  <c r="L46" i="4"/>
  <c r="M46" i="4" s="1"/>
  <c r="C48" i="4"/>
  <c r="E47" i="4"/>
  <c r="D47" i="4"/>
  <c r="A50" i="4"/>
  <c r="B49" i="4"/>
  <c r="C48" i="3"/>
  <c r="E47" i="3"/>
  <c r="D47" i="3"/>
  <c r="A49" i="3"/>
  <c r="B48" i="3"/>
  <c r="G46" i="3"/>
  <c r="H46" i="3" s="1"/>
  <c r="D59" i="2"/>
  <c r="E59" i="2"/>
  <c r="L59" i="2" s="1"/>
  <c r="B57" i="2"/>
  <c r="A58" i="2"/>
  <c r="G58" i="2"/>
  <c r="H58" i="2" s="1"/>
  <c r="K58" i="2"/>
  <c r="M58" i="2" s="1"/>
  <c r="N57" i="2"/>
  <c r="G47" i="5" l="1"/>
  <c r="H47" i="5" s="1"/>
  <c r="B88" i="5"/>
  <c r="A89" i="5"/>
  <c r="G84" i="5"/>
  <c r="H84" i="5" s="1"/>
  <c r="Q83" i="5"/>
  <c r="O47" i="5"/>
  <c r="P47" i="5"/>
  <c r="C49" i="5"/>
  <c r="E48" i="5"/>
  <c r="D48" i="5"/>
  <c r="K47" i="5" s="1"/>
  <c r="L47" i="5" s="1"/>
  <c r="M47" i="5" s="1"/>
  <c r="P84" i="5"/>
  <c r="O84" i="5"/>
  <c r="Q46" i="5"/>
  <c r="B50" i="5"/>
  <c r="A51" i="5"/>
  <c r="D85" i="5"/>
  <c r="K84" i="5" s="1"/>
  <c r="L84" i="5" s="1"/>
  <c r="M84" i="5" s="1"/>
  <c r="E85" i="5"/>
  <c r="C86" i="5"/>
  <c r="K86" i="4"/>
  <c r="L86" i="4" s="1"/>
  <c r="M86" i="4" s="1"/>
  <c r="G86" i="4"/>
  <c r="H86" i="4" s="1"/>
  <c r="P86" i="4"/>
  <c r="O86" i="4"/>
  <c r="R85" i="4"/>
  <c r="Q85" i="4"/>
  <c r="C88" i="4"/>
  <c r="E87" i="4"/>
  <c r="D87" i="4"/>
  <c r="A89" i="4"/>
  <c r="B88" i="4"/>
  <c r="P47" i="4"/>
  <c r="O47" i="4"/>
  <c r="R46" i="4"/>
  <c r="C49" i="4"/>
  <c r="E48" i="4"/>
  <c r="D48" i="4"/>
  <c r="A51" i="4"/>
  <c r="B50" i="4"/>
  <c r="L47" i="4"/>
  <c r="M47" i="4" s="1"/>
  <c r="G47" i="4"/>
  <c r="H47" i="4" s="1"/>
  <c r="G47" i="3"/>
  <c r="H47" i="3" s="1"/>
  <c r="A50" i="3"/>
  <c r="B49" i="3"/>
  <c r="D48" i="3"/>
  <c r="C49" i="3"/>
  <c r="E48" i="3"/>
  <c r="B58" i="2"/>
  <c r="A59" i="2"/>
  <c r="B59" i="2" s="1"/>
  <c r="N58" i="2"/>
  <c r="G59" i="2"/>
  <c r="H59" i="2" s="1"/>
  <c r="K59" i="2"/>
  <c r="M59" i="2" s="1"/>
  <c r="D86" i="5" l="1"/>
  <c r="K85" i="5" s="1"/>
  <c r="E86" i="5"/>
  <c r="C87" i="5"/>
  <c r="P85" i="5"/>
  <c r="O85" i="5"/>
  <c r="Q47" i="5"/>
  <c r="L48" i="5"/>
  <c r="M48" i="5" s="1"/>
  <c r="G48" i="5"/>
  <c r="H48" i="5" s="1"/>
  <c r="L85" i="5"/>
  <c r="M85" i="5" s="1"/>
  <c r="G85" i="5"/>
  <c r="H85" i="5" s="1"/>
  <c r="P48" i="5"/>
  <c r="O48" i="5"/>
  <c r="A52" i="5"/>
  <c r="B51" i="5"/>
  <c r="Q84" i="5"/>
  <c r="E49" i="5"/>
  <c r="D49" i="5"/>
  <c r="K48" i="5" s="1"/>
  <c r="C50" i="5"/>
  <c r="B89" i="5"/>
  <c r="A90" i="5"/>
  <c r="C89" i="4"/>
  <c r="E88" i="4"/>
  <c r="D88" i="4"/>
  <c r="A90" i="4"/>
  <c r="B89" i="4"/>
  <c r="G87" i="4"/>
  <c r="H87" i="4" s="1"/>
  <c r="K87" i="4"/>
  <c r="L87" i="4" s="1"/>
  <c r="M87" i="4" s="1"/>
  <c r="O87" i="4"/>
  <c r="P87" i="4"/>
  <c r="Q86" i="4"/>
  <c r="R86" i="4"/>
  <c r="Q47" i="4"/>
  <c r="R47" i="4"/>
  <c r="P48" i="4"/>
  <c r="O48" i="4"/>
  <c r="A52" i="4"/>
  <c r="B51" i="4"/>
  <c r="G48" i="4"/>
  <c r="H48" i="4" s="1"/>
  <c r="L48" i="4"/>
  <c r="M48" i="4" s="1"/>
  <c r="C50" i="4"/>
  <c r="E49" i="4"/>
  <c r="D49" i="4"/>
  <c r="B50" i="3"/>
  <c r="A51" i="3"/>
  <c r="E49" i="3"/>
  <c r="D49" i="3"/>
  <c r="C50" i="3"/>
  <c r="G48" i="3"/>
  <c r="H48" i="3" s="1"/>
  <c r="N59" i="2"/>
  <c r="B90" i="5" l="1"/>
  <c r="A91" i="5"/>
  <c r="O49" i="5"/>
  <c r="P49" i="5"/>
  <c r="A53" i="5"/>
  <c r="B52" i="5"/>
  <c r="Q48" i="5"/>
  <c r="D87" i="5"/>
  <c r="K86" i="5" s="1"/>
  <c r="C88" i="5"/>
  <c r="E87" i="5"/>
  <c r="C51" i="5"/>
  <c r="E50" i="5"/>
  <c r="D50" i="5"/>
  <c r="K49" i="5" s="1"/>
  <c r="P86" i="5"/>
  <c r="O86" i="5"/>
  <c r="L49" i="5"/>
  <c r="M49" i="5" s="1"/>
  <c r="G49" i="5"/>
  <c r="H49" i="5" s="1"/>
  <c r="Q85" i="5"/>
  <c r="G86" i="5"/>
  <c r="H86" i="5" s="1"/>
  <c r="L86" i="5"/>
  <c r="M86" i="5" s="1"/>
  <c r="K88" i="4"/>
  <c r="L88" i="4" s="1"/>
  <c r="M88" i="4"/>
  <c r="G88" i="4"/>
  <c r="H88" i="4" s="1"/>
  <c r="A91" i="4"/>
  <c r="B90" i="4"/>
  <c r="P88" i="4"/>
  <c r="O88" i="4"/>
  <c r="R87" i="4"/>
  <c r="Q87" i="4"/>
  <c r="C90" i="4"/>
  <c r="E89" i="4"/>
  <c r="D89" i="4"/>
  <c r="Q48" i="4"/>
  <c r="R48" i="4"/>
  <c r="O49" i="4"/>
  <c r="P49" i="4"/>
  <c r="L49" i="4"/>
  <c r="M49" i="4" s="1"/>
  <c r="G49" i="4"/>
  <c r="H49" i="4" s="1"/>
  <c r="C51" i="4"/>
  <c r="E50" i="4"/>
  <c r="D50" i="4"/>
  <c r="A53" i="4"/>
  <c r="B52" i="4"/>
  <c r="B51" i="3"/>
  <c r="A52" i="3"/>
  <c r="C51" i="3"/>
  <c r="E50" i="3"/>
  <c r="D50" i="3"/>
  <c r="G49" i="3"/>
  <c r="H49" i="3" s="1"/>
  <c r="Q86" i="5" l="1"/>
  <c r="D51" i="5"/>
  <c r="K50" i="5" s="1"/>
  <c r="L50" i="5" s="1"/>
  <c r="M50" i="5" s="1"/>
  <c r="C52" i="5"/>
  <c r="E51" i="5"/>
  <c r="Q49" i="5"/>
  <c r="P87" i="5"/>
  <c r="O87" i="5"/>
  <c r="G50" i="5"/>
  <c r="H50" i="5" s="1"/>
  <c r="D88" i="5"/>
  <c r="K87" i="5" s="1"/>
  <c r="L87" i="5" s="1"/>
  <c r="M87" i="5" s="1"/>
  <c r="C89" i="5"/>
  <c r="E88" i="5"/>
  <c r="B91" i="5"/>
  <c r="A92" i="5"/>
  <c r="P50" i="5"/>
  <c r="O50" i="5"/>
  <c r="G87" i="5"/>
  <c r="H87" i="5" s="1"/>
  <c r="A54" i="5"/>
  <c r="B53" i="5"/>
  <c r="Q88" i="4"/>
  <c r="R88" i="4"/>
  <c r="M89" i="4"/>
  <c r="G89" i="4"/>
  <c r="H89" i="4" s="1"/>
  <c r="K89" i="4"/>
  <c r="L89" i="4" s="1"/>
  <c r="A92" i="4"/>
  <c r="B91" i="4"/>
  <c r="C91" i="4"/>
  <c r="E90" i="4"/>
  <c r="D90" i="4"/>
  <c r="O89" i="4"/>
  <c r="P89" i="4"/>
  <c r="O50" i="4"/>
  <c r="P50" i="4"/>
  <c r="Q49" i="4"/>
  <c r="R49" i="4"/>
  <c r="C52" i="4"/>
  <c r="E51" i="4"/>
  <c r="D51" i="4"/>
  <c r="A54" i="4"/>
  <c r="B53" i="4"/>
  <c r="G50" i="4"/>
  <c r="H50" i="4" s="1"/>
  <c r="L50" i="4"/>
  <c r="M50" i="4" s="1"/>
  <c r="C52" i="3"/>
  <c r="E51" i="3"/>
  <c r="D51" i="3"/>
  <c r="A53" i="3"/>
  <c r="B52" i="3"/>
  <c r="G50" i="3"/>
  <c r="H50" i="3" s="1"/>
  <c r="C53" i="5" l="1"/>
  <c r="E52" i="5"/>
  <c r="D52" i="5"/>
  <c r="K51" i="5" s="1"/>
  <c r="L51" i="5" s="1"/>
  <c r="M51" i="5" s="1"/>
  <c r="P88" i="5"/>
  <c r="O88" i="5"/>
  <c r="G51" i="5"/>
  <c r="H51" i="5" s="1"/>
  <c r="A55" i="5"/>
  <c r="B54" i="5"/>
  <c r="D89" i="5"/>
  <c r="K88" i="5" s="1"/>
  <c r="L88" i="5" s="1"/>
  <c r="M88" i="5" s="1"/>
  <c r="E89" i="5"/>
  <c r="C90" i="5"/>
  <c r="Q50" i="5"/>
  <c r="B92" i="5"/>
  <c r="A93" i="5"/>
  <c r="G88" i="5"/>
  <c r="H88" i="5" s="1"/>
  <c r="Q87" i="5"/>
  <c r="O51" i="5"/>
  <c r="P51" i="5"/>
  <c r="R89" i="4"/>
  <c r="Q89" i="4"/>
  <c r="K90" i="4"/>
  <c r="L90" i="4" s="1"/>
  <c r="M90" i="4" s="1"/>
  <c r="G90" i="4"/>
  <c r="H90" i="4" s="1"/>
  <c r="A93" i="4"/>
  <c r="B92" i="4"/>
  <c r="C92" i="4"/>
  <c r="E91" i="4"/>
  <c r="D91" i="4"/>
  <c r="P90" i="4"/>
  <c r="O90" i="4"/>
  <c r="R50" i="4"/>
  <c r="O51" i="4"/>
  <c r="P51" i="4"/>
  <c r="Q50" i="4"/>
  <c r="A55" i="4"/>
  <c r="B54" i="4"/>
  <c r="L51" i="4"/>
  <c r="M51" i="4" s="1"/>
  <c r="G51" i="4"/>
  <c r="H51" i="4" s="1"/>
  <c r="C53" i="4"/>
  <c r="E52" i="4"/>
  <c r="D52" i="4"/>
  <c r="A54" i="3"/>
  <c r="B53" i="3"/>
  <c r="G51" i="3"/>
  <c r="H51" i="3" s="1"/>
  <c r="D52" i="3"/>
  <c r="C53" i="3"/>
  <c r="E52" i="3"/>
  <c r="P89" i="5" l="1"/>
  <c r="O89" i="5"/>
  <c r="G89" i="5"/>
  <c r="H89" i="5" s="1"/>
  <c r="G52" i="5"/>
  <c r="H52" i="5" s="1"/>
  <c r="Q51" i="5"/>
  <c r="O52" i="5"/>
  <c r="P52" i="5"/>
  <c r="B93" i="5"/>
  <c r="A94" i="5"/>
  <c r="D90" i="5"/>
  <c r="K89" i="5" s="1"/>
  <c r="L89" i="5" s="1"/>
  <c r="M89" i="5" s="1"/>
  <c r="E90" i="5"/>
  <c r="C91" i="5"/>
  <c r="A56" i="5"/>
  <c r="B55" i="5"/>
  <c r="Q88" i="5"/>
  <c r="C54" i="5"/>
  <c r="E53" i="5"/>
  <c r="D53" i="5"/>
  <c r="K52" i="5" s="1"/>
  <c r="L52" i="5" s="1"/>
  <c r="M52" i="5" s="1"/>
  <c r="Q90" i="4"/>
  <c r="R90" i="4"/>
  <c r="C93" i="4"/>
  <c r="E92" i="4"/>
  <c r="D92" i="4"/>
  <c r="G91" i="4"/>
  <c r="H91" i="4" s="1"/>
  <c r="K91" i="4"/>
  <c r="L91" i="4" s="1"/>
  <c r="M91" i="4" s="1"/>
  <c r="A94" i="4"/>
  <c r="B93" i="4"/>
  <c r="O91" i="4"/>
  <c r="P91" i="4"/>
  <c r="P52" i="4"/>
  <c r="O52" i="4"/>
  <c r="R51" i="4"/>
  <c r="Q51" i="4"/>
  <c r="G52" i="4"/>
  <c r="H52" i="4" s="1"/>
  <c r="L52" i="4"/>
  <c r="M52" i="4" s="1"/>
  <c r="C54" i="4"/>
  <c r="E53" i="4"/>
  <c r="D53" i="4"/>
  <c r="A56" i="4"/>
  <c r="B55" i="4"/>
  <c r="G52" i="3"/>
  <c r="H52" i="3" s="1"/>
  <c r="E53" i="3"/>
  <c r="D53" i="3"/>
  <c r="C54" i="3"/>
  <c r="B54" i="3"/>
  <c r="A55" i="3"/>
  <c r="G53" i="5" l="1"/>
  <c r="H53" i="5" s="1"/>
  <c r="P90" i="5"/>
  <c r="O90" i="5"/>
  <c r="O53" i="5"/>
  <c r="P53" i="5"/>
  <c r="Q52" i="5"/>
  <c r="G90" i="5"/>
  <c r="H90" i="5" s="1"/>
  <c r="C55" i="5"/>
  <c r="E54" i="5"/>
  <c r="D54" i="5"/>
  <c r="K53" i="5" s="1"/>
  <c r="L53" i="5" s="1"/>
  <c r="M53" i="5" s="1"/>
  <c r="B56" i="5"/>
  <c r="A57" i="5"/>
  <c r="B94" i="5"/>
  <c r="A95" i="5"/>
  <c r="Q89" i="5"/>
  <c r="D91" i="5"/>
  <c r="K90" i="5" s="1"/>
  <c r="L90" i="5" s="1"/>
  <c r="M90" i="5" s="1"/>
  <c r="C92" i="5"/>
  <c r="E91" i="5"/>
  <c r="C94" i="4"/>
  <c r="E93" i="4"/>
  <c r="D93" i="4"/>
  <c r="R91" i="4"/>
  <c r="Q91" i="4"/>
  <c r="P92" i="4"/>
  <c r="O92" i="4"/>
  <c r="A95" i="4"/>
  <c r="B94" i="4"/>
  <c r="K92" i="4"/>
  <c r="L92" i="4" s="1"/>
  <c r="G92" i="4"/>
  <c r="H92" i="4" s="1"/>
  <c r="M92" i="4"/>
  <c r="O53" i="4"/>
  <c r="P53" i="4"/>
  <c r="Q52" i="4"/>
  <c r="R52" i="4"/>
  <c r="C55" i="4"/>
  <c r="E54" i="4"/>
  <c r="D54" i="4"/>
  <c r="A57" i="4"/>
  <c r="B56" i="4"/>
  <c r="L53" i="4"/>
  <c r="G53" i="4"/>
  <c r="H53" i="4" s="1"/>
  <c r="M53" i="4"/>
  <c r="G53" i="3"/>
  <c r="H53" i="3" s="1"/>
  <c r="B55" i="3"/>
  <c r="A56" i="3"/>
  <c r="C55" i="3"/>
  <c r="E54" i="3"/>
  <c r="D54" i="3"/>
  <c r="P91" i="5" l="1"/>
  <c r="O91" i="5"/>
  <c r="D92" i="5"/>
  <c r="K91" i="5" s="1"/>
  <c r="C93" i="5"/>
  <c r="E92" i="5"/>
  <c r="B95" i="5"/>
  <c r="A96" i="5"/>
  <c r="B96" i="5" s="1"/>
  <c r="G54" i="5"/>
  <c r="H54" i="5" s="1"/>
  <c r="L91" i="5"/>
  <c r="M91" i="5" s="1"/>
  <c r="G91" i="5"/>
  <c r="H91" i="5" s="1"/>
  <c r="P54" i="5"/>
  <c r="O54" i="5"/>
  <c r="Q53" i="5"/>
  <c r="A58" i="5"/>
  <c r="B57" i="5"/>
  <c r="C56" i="5"/>
  <c r="E55" i="5"/>
  <c r="D55" i="5"/>
  <c r="K54" i="5" s="1"/>
  <c r="L54" i="5" s="1"/>
  <c r="M54" i="5" s="1"/>
  <c r="Q90" i="5"/>
  <c r="Q92" i="4"/>
  <c r="R92" i="4"/>
  <c r="G93" i="4"/>
  <c r="H93" i="4" s="1"/>
  <c r="K93" i="4"/>
  <c r="L93" i="4" s="1"/>
  <c r="M93" i="4" s="1"/>
  <c r="A96" i="4"/>
  <c r="B96" i="4" s="1"/>
  <c r="B95" i="4"/>
  <c r="O93" i="4"/>
  <c r="P93" i="4"/>
  <c r="C95" i="4"/>
  <c r="E94" i="4"/>
  <c r="D94" i="4"/>
  <c r="P54" i="4"/>
  <c r="O54" i="4"/>
  <c r="R54" i="4" s="1"/>
  <c r="Q53" i="4"/>
  <c r="R53" i="4"/>
  <c r="A58" i="4"/>
  <c r="B57" i="4"/>
  <c r="G54" i="4"/>
  <c r="H54" i="4" s="1"/>
  <c r="L54" i="4"/>
  <c r="M54" i="4" s="1"/>
  <c r="C56" i="4"/>
  <c r="E55" i="4"/>
  <c r="D55" i="4"/>
  <c r="G54" i="3"/>
  <c r="H54" i="3" s="1"/>
  <c r="C56" i="3"/>
  <c r="E55" i="3"/>
  <c r="D55" i="3"/>
  <c r="A57" i="3"/>
  <c r="B56" i="3"/>
  <c r="C57" i="5" l="1"/>
  <c r="E56" i="5"/>
  <c r="D56" i="5"/>
  <c r="K55" i="5" s="1"/>
  <c r="L55" i="5" s="1"/>
  <c r="M55" i="5" s="1"/>
  <c r="D93" i="5"/>
  <c r="K92" i="5" s="1"/>
  <c r="L92" i="5" s="1"/>
  <c r="M92" i="5" s="1"/>
  <c r="E93" i="5"/>
  <c r="C94" i="5"/>
  <c r="Q54" i="5"/>
  <c r="G92" i="5"/>
  <c r="H92" i="5" s="1"/>
  <c r="G55" i="5"/>
  <c r="H55" i="5" s="1"/>
  <c r="B58" i="5"/>
  <c r="A59" i="5"/>
  <c r="B59" i="5" s="1"/>
  <c r="Q91" i="5"/>
  <c r="O55" i="5"/>
  <c r="P55" i="5"/>
  <c r="P92" i="5"/>
  <c r="O92" i="5"/>
  <c r="R93" i="4"/>
  <c r="Q93" i="4"/>
  <c r="P94" i="4"/>
  <c r="O94" i="4"/>
  <c r="K94" i="4"/>
  <c r="L94" i="4" s="1"/>
  <c r="M94" i="4"/>
  <c r="G94" i="4"/>
  <c r="H94" i="4" s="1"/>
  <c r="C96" i="4"/>
  <c r="E95" i="4"/>
  <c r="D95" i="4"/>
  <c r="O55" i="4"/>
  <c r="P55" i="4"/>
  <c r="Q54" i="4"/>
  <c r="L55" i="4"/>
  <c r="M55" i="4" s="1"/>
  <c r="G55" i="4"/>
  <c r="H55" i="4" s="1"/>
  <c r="C57" i="4"/>
  <c r="E56" i="4"/>
  <c r="D56" i="4"/>
  <c r="A59" i="4"/>
  <c r="B59" i="4" s="1"/>
  <c r="B58" i="4"/>
  <c r="D56" i="3"/>
  <c r="C57" i="3"/>
  <c r="E56" i="3"/>
  <c r="A58" i="3"/>
  <c r="B57" i="3"/>
  <c r="G55" i="3"/>
  <c r="H55" i="3" s="1"/>
  <c r="G93" i="5" l="1"/>
  <c r="H93" i="5" s="1"/>
  <c r="Q55" i="5"/>
  <c r="G56" i="5"/>
  <c r="H56" i="5" s="1"/>
  <c r="Q92" i="5"/>
  <c r="D94" i="5"/>
  <c r="K93" i="5" s="1"/>
  <c r="L93" i="5" s="1"/>
  <c r="M93" i="5" s="1"/>
  <c r="E94" i="5"/>
  <c r="C95" i="5"/>
  <c r="P56" i="5"/>
  <c r="O56" i="5"/>
  <c r="P93" i="5"/>
  <c r="O93" i="5"/>
  <c r="E57" i="5"/>
  <c r="D57" i="5"/>
  <c r="K56" i="5" s="1"/>
  <c r="L56" i="5" s="1"/>
  <c r="M56" i="5" s="1"/>
  <c r="C58" i="5"/>
  <c r="Q94" i="4"/>
  <c r="R94" i="4"/>
  <c r="E96" i="4"/>
  <c r="D96" i="4"/>
  <c r="G95" i="4"/>
  <c r="H95" i="4" s="1"/>
  <c r="K95" i="4"/>
  <c r="L95" i="4" s="1"/>
  <c r="M95" i="4" s="1"/>
  <c r="O95" i="4"/>
  <c r="P95" i="4"/>
  <c r="O56" i="4"/>
  <c r="P56" i="4"/>
  <c r="R55" i="4"/>
  <c r="Q55" i="4"/>
  <c r="C58" i="4"/>
  <c r="E57" i="4"/>
  <c r="D57" i="4"/>
  <c r="G56" i="4"/>
  <c r="H56" i="4" s="1"/>
  <c r="L56" i="4"/>
  <c r="M56" i="4" s="1"/>
  <c r="B58" i="3"/>
  <c r="A59" i="3"/>
  <c r="B59" i="3" s="1"/>
  <c r="E57" i="3"/>
  <c r="D57" i="3"/>
  <c r="C58" i="3"/>
  <c r="G56" i="3"/>
  <c r="H56" i="3" s="1"/>
  <c r="P94" i="5" l="1"/>
  <c r="O94" i="5"/>
  <c r="C59" i="5"/>
  <c r="E58" i="5"/>
  <c r="D58" i="5"/>
  <c r="K57" i="5" s="1"/>
  <c r="Q56" i="5"/>
  <c r="G94" i="5"/>
  <c r="H94" i="5" s="1"/>
  <c r="L94" i="5"/>
  <c r="M94" i="5" s="1"/>
  <c r="L57" i="5"/>
  <c r="M57" i="5" s="1"/>
  <c r="G57" i="5"/>
  <c r="H57" i="5" s="1"/>
  <c r="O57" i="5"/>
  <c r="P57" i="5"/>
  <c r="Q93" i="5"/>
  <c r="D95" i="5"/>
  <c r="K94" i="5" s="1"/>
  <c r="C96" i="5"/>
  <c r="E95" i="5"/>
  <c r="P96" i="4"/>
  <c r="O96" i="4"/>
  <c r="R95" i="4"/>
  <c r="Q95" i="4"/>
  <c r="K96" i="4"/>
  <c r="L96" i="4" s="1"/>
  <c r="M96" i="4"/>
  <c r="G96" i="4"/>
  <c r="H96" i="4" s="1"/>
  <c r="P57" i="4"/>
  <c r="O57" i="4"/>
  <c r="Q56" i="4"/>
  <c r="R56" i="4"/>
  <c r="L57" i="4"/>
  <c r="M57" i="4" s="1"/>
  <c r="G57" i="4"/>
  <c r="H57" i="4" s="1"/>
  <c r="C59" i="4"/>
  <c r="E58" i="4"/>
  <c r="D58" i="4"/>
  <c r="C59" i="3"/>
  <c r="E58" i="3"/>
  <c r="D58" i="3"/>
  <c r="G57" i="3"/>
  <c r="H57" i="3" s="1"/>
  <c r="P95" i="5" l="1"/>
  <c r="O95" i="5"/>
  <c r="P58" i="5"/>
  <c r="O58" i="5"/>
  <c r="D96" i="5"/>
  <c r="E96" i="5"/>
  <c r="D59" i="5"/>
  <c r="E59" i="5"/>
  <c r="G95" i="5"/>
  <c r="H95" i="5" s="1"/>
  <c r="Q57" i="5"/>
  <c r="Q94" i="5"/>
  <c r="G58" i="5"/>
  <c r="H58" i="5" s="1"/>
  <c r="Q96" i="4"/>
  <c r="R96" i="4"/>
  <c r="Q57" i="4"/>
  <c r="R57" i="4"/>
  <c r="O58" i="4"/>
  <c r="P58" i="4"/>
  <c r="Q58" i="4" s="1"/>
  <c r="E59" i="4"/>
  <c r="D59" i="4"/>
  <c r="G58" i="4"/>
  <c r="H58" i="4" s="1"/>
  <c r="L58" i="4"/>
  <c r="M58" i="4" s="1"/>
  <c r="E59" i="3"/>
  <c r="D59" i="3"/>
  <c r="G58" i="3"/>
  <c r="H58" i="3" s="1"/>
  <c r="K59" i="5" l="1"/>
  <c r="K58" i="5"/>
  <c r="L58" i="5" s="1"/>
  <c r="M58" i="5" s="1"/>
  <c r="K95" i="5"/>
  <c r="L95" i="5" s="1"/>
  <c r="M95" i="5" s="1"/>
  <c r="K96" i="5"/>
  <c r="L96" i="5" s="1"/>
  <c r="M96" i="5" s="1"/>
  <c r="O59" i="5"/>
  <c r="P59" i="5"/>
  <c r="Q58" i="5"/>
  <c r="L59" i="5"/>
  <c r="M59" i="5" s="1"/>
  <c r="G59" i="5"/>
  <c r="H59" i="5" s="1"/>
  <c r="P96" i="5"/>
  <c r="O96" i="5"/>
  <c r="Q95" i="5"/>
  <c r="G96" i="5"/>
  <c r="H96" i="5" s="1"/>
  <c r="R58" i="4"/>
  <c r="P59" i="4"/>
  <c r="O59" i="4"/>
  <c r="L59" i="4"/>
  <c r="M59" i="4" s="1"/>
  <c r="G59" i="4"/>
  <c r="H59" i="4" s="1"/>
  <c r="G59" i="3"/>
  <c r="H59" i="3" s="1"/>
  <c r="Q96" i="5" l="1"/>
  <c r="Q59" i="5"/>
  <c r="Q59" i="4"/>
  <c r="R59" i="4"/>
</calcChain>
</file>

<file path=xl/sharedStrings.xml><?xml version="1.0" encoding="utf-8"?>
<sst xmlns="http://schemas.openxmlformats.org/spreadsheetml/2006/main" count="189" uniqueCount="33">
  <si>
    <t>ar</t>
  </si>
  <si>
    <t>at</t>
  </si>
  <si>
    <r>
      <t>Omega (</t>
    </r>
    <r>
      <rPr>
        <sz val="11"/>
        <color theme="1"/>
        <rFont val="Calibri"/>
        <family val="2"/>
      </rPr>
      <t>ω)</t>
    </r>
  </si>
  <si>
    <t>r</t>
  </si>
  <si>
    <t>t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</si>
  <si>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ω/Δt</t>
    </r>
  </si>
  <si>
    <t>4X/Y=r</t>
  </si>
  <si>
    <t>X</t>
  </si>
  <si>
    <t>Y</t>
  </si>
  <si>
    <t>X=at^2ar</t>
  </si>
  <si>
    <t>Y=ar^2</t>
  </si>
  <si>
    <t>ardot</t>
  </si>
  <si>
    <t>Δar/Δt</t>
  </si>
  <si>
    <t>X/Y</t>
  </si>
  <si>
    <t>tfactor</t>
  </si>
  <si>
    <t>vfrom ar</t>
  </si>
  <si>
    <t>at from v</t>
  </si>
  <si>
    <t>deltaT</t>
  </si>
  <si>
    <t>alpha</t>
  </si>
  <si>
    <t>at*SQRT(ar)</t>
  </si>
  <si>
    <t>ratio</t>
  </si>
  <si>
    <t>term1</t>
  </si>
  <si>
    <t>term2</t>
  </si>
  <si>
    <t xml:space="preserve"> </t>
  </si>
  <si>
    <t>omega</t>
  </si>
  <si>
    <t>quadformula</t>
  </si>
  <si>
    <t>A</t>
  </si>
  <si>
    <t>B</t>
  </si>
  <si>
    <t>C</t>
  </si>
  <si>
    <t>sqrt term</t>
  </si>
  <si>
    <t>USING KNOWN VALUE OF R</t>
  </si>
  <si>
    <t>SUM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</si>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</sst>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(2)'!$B$27:$B$59</c:f>
              <c:numCache>
                <c:formatCode>General</c:formatCode>
                <c:ptCount val="3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1.3000000000000001E-2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1.8000000000000002E-2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2.6000000000000002E-2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</c:numCache>
            </c:numRef>
          </c:xVal>
          <c:yVal>
            <c:numRef>
              <c:f>'Sheet1 (2)'!$N$27:$N$59</c:f>
              <c:numCache>
                <c:formatCode>General</c:formatCode>
                <c:ptCount val="33"/>
                <c:pt idx="0">
                  <c:v>59.999999999999993</c:v>
                </c:pt>
                <c:pt idx="1">
                  <c:v>26.666666666666664</c:v>
                </c:pt>
                <c:pt idx="2">
                  <c:v>21.599999999999984</c:v>
                </c:pt>
                <c:pt idx="3">
                  <c:v>19.591836734693889</c:v>
                </c:pt>
                <c:pt idx="4">
                  <c:v>18.518518518518512</c:v>
                </c:pt>
                <c:pt idx="5">
                  <c:v>17.851239669421485</c:v>
                </c:pt>
                <c:pt idx="6">
                  <c:v>17.396449704142022</c:v>
                </c:pt>
                <c:pt idx="7">
                  <c:v>17.066666666666663</c:v>
                </c:pt>
                <c:pt idx="8">
                  <c:v>16.816608996539781</c:v>
                </c:pt>
                <c:pt idx="9">
                  <c:v>16.620498614958468</c:v>
                </c:pt>
                <c:pt idx="10">
                  <c:v>16.462585034013578</c:v>
                </c:pt>
                <c:pt idx="11">
                  <c:v>16.332703213610589</c:v>
                </c:pt>
                <c:pt idx="12">
                  <c:v>16.223999999999968</c:v>
                </c:pt>
                <c:pt idx="13">
                  <c:v>16.131687242798399</c:v>
                </c:pt>
                <c:pt idx="14">
                  <c:v>16.052318668252084</c:v>
                </c:pt>
                <c:pt idx="15">
                  <c:v>15.98335067637877</c:v>
                </c:pt>
                <c:pt idx="16">
                  <c:v>15.922865013774073</c:v>
                </c:pt>
                <c:pt idx="17">
                  <c:v>15.869387755102077</c:v>
                </c:pt>
                <c:pt idx="18">
                  <c:v>15.821767713659581</c:v>
                </c:pt>
                <c:pt idx="19">
                  <c:v>15.779092702169663</c:v>
                </c:pt>
                <c:pt idx="20">
                  <c:v>15.740630577037461</c:v>
                </c:pt>
                <c:pt idx="21">
                  <c:v>15.705786911844223</c:v>
                </c:pt>
                <c:pt idx="22">
                  <c:v>15.674074074074113</c:v>
                </c:pt>
                <c:pt idx="23">
                  <c:v>15.645088275237656</c:v>
                </c:pt>
                <c:pt idx="24">
                  <c:v>15.618492294877123</c:v>
                </c:pt>
                <c:pt idx="25">
                  <c:v>15.594002306805102</c:v>
                </c:pt>
                <c:pt idx="26">
                  <c:v>15.571377714489127</c:v>
                </c:pt>
                <c:pt idx="27">
                  <c:v>15.550413223140527</c:v>
                </c:pt>
                <c:pt idx="28">
                  <c:v>15.530932594644502</c:v>
                </c:pt>
                <c:pt idx="29">
                  <c:v>15.512783682849712</c:v>
                </c:pt>
                <c:pt idx="30">
                  <c:v>15.495834453103997</c:v>
                </c:pt>
                <c:pt idx="31">
                  <c:v>15.479969765684082</c:v>
                </c:pt>
                <c:pt idx="32">
                  <c:v>15.465088757396449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F-43CC-BE0F-1BDA086AA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40880"/>
        <c:axId val="587838912"/>
      </c:scatterChart>
      <c:valAx>
        <c:axId val="5878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38912"/>
        <c:crosses val="autoZero"/>
        <c:crossBetween val="midCat"/>
      </c:valAx>
      <c:valAx>
        <c:axId val="5878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</xdr:colOff>
      <xdr:row>30</xdr:row>
      <xdr:rowOff>127000</xdr:rowOff>
    </xdr:from>
    <xdr:to>
      <xdr:col>16</xdr:col>
      <xdr:colOff>501650</xdr:colOff>
      <xdr:row>45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69060</xdr:colOff>
      <xdr:row>20</xdr:row>
      <xdr:rowOff>76696</xdr:rowOff>
    </xdr:from>
    <xdr:ext cx="1424108" cy="3452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511613" y="3774164"/>
              <a:ext cx="1424108" cy="345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type m:val="skw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den>
                        </m:f>
                      </m:e>
                    </m:rad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511613" y="3774164"/>
              <a:ext cx="1424108" cy="345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(𝑎_𝑟 ) ̇=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2𝑎_𝑡 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𝑎_𝑟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⁄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+(𝑎_𝑡^2)/𝑟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∆𝑡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69060</xdr:colOff>
      <xdr:row>20</xdr:row>
      <xdr:rowOff>76696</xdr:rowOff>
    </xdr:from>
    <xdr:ext cx="1424108" cy="3452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501860" y="3759696"/>
              <a:ext cx="1424108" cy="345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type m:val="skw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den>
                        </m:f>
                      </m:e>
                    </m:rad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501860" y="3759696"/>
              <a:ext cx="1424108" cy="345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(𝑎_𝑟 ) ̇=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2𝑎_𝑡 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𝑎_𝑟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⁄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+(𝑎_𝑡^2)/𝑟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∆𝑡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230650</xdr:colOff>
      <xdr:row>20</xdr:row>
      <xdr:rowOff>35241</xdr:rowOff>
    </xdr:from>
    <xdr:ext cx="3963970" cy="609013"/>
    <xdr:sp macro="" textlink="">
      <xdr:nvSpPr>
        <xdr:cNvPr id="3" name="TextBox 2"/>
        <xdr:cNvSpPr txBox="1"/>
      </xdr:nvSpPr>
      <xdr:spPr>
        <a:xfrm>
          <a:off x="4416466" y="3663812"/>
          <a:ext cx="3963970" cy="60901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Shifted ardot</a:t>
          </a:r>
          <a:r>
            <a:rPr lang="en-US" sz="1100" baseline="0"/>
            <a:t> calculation to use &gt;next ar&gt; and not &gt;prev ar&gt;</a:t>
          </a:r>
        </a:p>
        <a:p>
          <a:r>
            <a:rPr lang="en-US" sz="1100" baseline="0"/>
            <a:t>looks like things add up now. Just need to minimize against r now.</a:t>
          </a:r>
        </a:p>
        <a:p>
          <a:r>
            <a:rPr lang="en-US" sz="1100" baseline="0"/>
            <a:t>More complicated formula for r than I had before, though..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F4" sqref="F4"/>
    </sheetView>
  </sheetViews>
  <sheetFormatPr defaultRowHeight="14.5" x14ac:dyDescent="0.35"/>
  <cols>
    <col min="2" max="2" width="10.54296875" bestFit="1" customWidth="1"/>
    <col min="3" max="3" width="12" bestFit="1" customWidth="1"/>
    <col min="11" max="11" width="13.54296875" customWidth="1"/>
    <col min="15" max="15" width="12" bestFit="1" customWidth="1"/>
  </cols>
  <sheetData>
    <row r="1" spans="1:15" x14ac:dyDescent="0.35">
      <c r="B1" t="s">
        <v>3</v>
      </c>
      <c r="C1">
        <v>15</v>
      </c>
    </row>
    <row r="2" spans="1:15" x14ac:dyDescent="0.35">
      <c r="A2" t="s">
        <v>4</v>
      </c>
      <c r="B2" t="s">
        <v>2</v>
      </c>
      <c r="C2" t="s">
        <v>0</v>
      </c>
      <c r="D2" t="s">
        <v>1</v>
      </c>
      <c r="E2" t="s">
        <v>11</v>
      </c>
      <c r="F2" t="s">
        <v>7</v>
      </c>
      <c r="G2" t="s">
        <v>8</v>
      </c>
      <c r="H2" t="s">
        <v>3</v>
      </c>
      <c r="K2" t="s">
        <v>0</v>
      </c>
      <c r="L2">
        <f>(B3^2)*$C$1</f>
        <v>375</v>
      </c>
      <c r="N2" t="s">
        <v>6</v>
      </c>
      <c r="O2" t="s">
        <v>9</v>
      </c>
    </row>
    <row r="3" spans="1:15" x14ac:dyDescent="0.35">
      <c r="A3">
        <v>1</v>
      </c>
      <c r="B3">
        <v>5</v>
      </c>
      <c r="C3">
        <f>((B3)^2)*C1</f>
        <v>375</v>
      </c>
      <c r="D3">
        <f>B3/A3</f>
        <v>5</v>
      </c>
      <c r="K3" t="s">
        <v>1</v>
      </c>
      <c r="L3" t="s">
        <v>5</v>
      </c>
      <c r="O3" t="s">
        <v>10</v>
      </c>
    </row>
    <row r="4" spans="1:15" x14ac:dyDescent="0.35">
      <c r="A4">
        <v>2</v>
      </c>
      <c r="B4">
        <v>10</v>
      </c>
      <c r="C4">
        <f>((B4)^2)*$C$1</f>
        <v>1500</v>
      </c>
      <c r="D4">
        <f>(B4-B3)/(A4-A3)</f>
        <v>5</v>
      </c>
      <c r="E4">
        <f>(C4-C3)/(A4-A3)</f>
        <v>1125</v>
      </c>
      <c r="F4">
        <f>(D4^2)*C4</f>
        <v>37500</v>
      </c>
      <c r="G4">
        <f>E4^2</f>
        <v>1265625</v>
      </c>
      <c r="H4">
        <f>(4*F4)/G4</f>
        <v>0.11851851851851852</v>
      </c>
      <c r="K4" t="s">
        <v>11</v>
      </c>
      <c r="L4" t="s">
        <v>12</v>
      </c>
    </row>
    <row r="5" spans="1:15" x14ac:dyDescent="0.35">
      <c r="A5">
        <v>3</v>
      </c>
      <c r="B5">
        <v>15</v>
      </c>
      <c r="C5">
        <f t="shared" ref="C5:C10" si="0">((B5)^2)*C3</f>
        <v>84375</v>
      </c>
      <c r="D5">
        <f t="shared" ref="D5:D10" si="1">(B5-B4)/(A5-A4)</f>
        <v>5</v>
      </c>
      <c r="E5">
        <f t="shared" ref="E5:E10" si="2">(C5-C4)/(A5-A4)</f>
        <v>82875</v>
      </c>
      <c r="F5">
        <f t="shared" ref="F5:F10" si="3">(D5^2)*C5</f>
        <v>2109375</v>
      </c>
      <c r="G5">
        <f t="shared" ref="G5:G10" si="4">E5^2</f>
        <v>6868265625</v>
      </c>
      <c r="H5">
        <f t="shared" ref="H5:H10" si="5">(4*F5)/G5</f>
        <v>1.2284760754284311E-3</v>
      </c>
    </row>
    <row r="6" spans="1:15" x14ac:dyDescent="0.35">
      <c r="A6">
        <v>4</v>
      </c>
      <c r="B6">
        <v>20</v>
      </c>
      <c r="C6">
        <f t="shared" si="0"/>
        <v>600000</v>
      </c>
      <c r="D6">
        <f t="shared" si="1"/>
        <v>5</v>
      </c>
      <c r="E6">
        <f t="shared" si="2"/>
        <v>515625</v>
      </c>
      <c r="F6">
        <f t="shared" si="3"/>
        <v>15000000</v>
      </c>
      <c r="G6">
        <f t="shared" si="4"/>
        <v>265869140625</v>
      </c>
      <c r="H6">
        <f t="shared" si="5"/>
        <v>2.2567493112947659E-4</v>
      </c>
    </row>
    <row r="7" spans="1:15" x14ac:dyDescent="0.35">
      <c r="A7">
        <v>5</v>
      </c>
      <c r="B7">
        <v>25</v>
      </c>
      <c r="C7">
        <f t="shared" si="0"/>
        <v>52734375</v>
      </c>
      <c r="D7">
        <f t="shared" si="1"/>
        <v>5</v>
      </c>
      <c r="E7">
        <f t="shared" si="2"/>
        <v>52134375</v>
      </c>
      <c r="F7">
        <f t="shared" si="3"/>
        <v>1318359375</v>
      </c>
      <c r="G7">
        <f t="shared" si="4"/>
        <v>2717993056640625</v>
      </c>
      <c r="H7">
        <f t="shared" si="5"/>
        <v>1.9401953537430457E-6</v>
      </c>
    </row>
    <row r="8" spans="1:15" x14ac:dyDescent="0.35">
      <c r="A8">
        <v>6</v>
      </c>
      <c r="B8">
        <v>30</v>
      </c>
      <c r="C8">
        <f t="shared" si="0"/>
        <v>540000000</v>
      </c>
      <c r="D8">
        <f t="shared" si="1"/>
        <v>5</v>
      </c>
      <c r="E8">
        <f t="shared" si="2"/>
        <v>487265625</v>
      </c>
      <c r="F8">
        <f t="shared" si="3"/>
        <v>13500000000</v>
      </c>
      <c r="G8">
        <f t="shared" si="4"/>
        <v>2.3742778930664064E+17</v>
      </c>
      <c r="H8">
        <f t="shared" si="5"/>
        <v>2.2743757231491717E-7</v>
      </c>
    </row>
    <row r="9" spans="1:15" x14ac:dyDescent="0.35">
      <c r="A9">
        <v>7</v>
      </c>
      <c r="B9">
        <v>35</v>
      </c>
      <c r="C9">
        <f t="shared" si="0"/>
        <v>64599609375</v>
      </c>
      <c r="D9">
        <f t="shared" si="1"/>
        <v>5</v>
      </c>
      <c r="E9">
        <f t="shared" si="2"/>
        <v>64059609375</v>
      </c>
      <c r="F9">
        <f t="shared" si="3"/>
        <v>1614990234375</v>
      </c>
      <c r="G9">
        <f t="shared" si="4"/>
        <v>4.1036335532775881E+21</v>
      </c>
      <c r="H9">
        <f t="shared" si="5"/>
        <v>1.5742051169116706E-9</v>
      </c>
    </row>
    <row r="10" spans="1:15" x14ac:dyDescent="0.35">
      <c r="A10">
        <v>8</v>
      </c>
      <c r="B10">
        <v>40</v>
      </c>
      <c r="C10">
        <f t="shared" si="0"/>
        <v>864000000000</v>
      </c>
      <c r="D10">
        <f t="shared" si="1"/>
        <v>5</v>
      </c>
      <c r="E10">
        <f t="shared" si="2"/>
        <v>799400390625</v>
      </c>
      <c r="F10">
        <f t="shared" si="3"/>
        <v>21600000000000</v>
      </c>
      <c r="G10">
        <f t="shared" si="4"/>
        <v>6.3904098453140255E+23</v>
      </c>
      <c r="H10">
        <f t="shared" si="5"/>
        <v>1.3520259590760926E-10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9"/>
  <sheetViews>
    <sheetView topLeftCell="A19" workbookViewId="0">
      <selection activeCell="K19" sqref="K1:K1048576"/>
    </sheetView>
  </sheetViews>
  <sheetFormatPr defaultRowHeight="14.5" x14ac:dyDescent="0.35"/>
  <cols>
    <col min="3" max="3" width="10.54296875" bestFit="1" customWidth="1"/>
    <col min="4" max="4" width="12" bestFit="1" customWidth="1"/>
    <col min="6" max="6" width="2.54296875" customWidth="1"/>
    <col min="8" max="8" width="10" customWidth="1"/>
    <col min="12" max="12" width="11.81640625" customWidth="1"/>
    <col min="14" max="14" width="13.54296875" customWidth="1"/>
    <col min="18" max="18" width="12" bestFit="1" customWidth="1"/>
  </cols>
  <sheetData>
    <row r="2" spans="1:18" x14ac:dyDescent="0.35">
      <c r="A2" t="s">
        <v>14</v>
      </c>
      <c r="B2">
        <v>10</v>
      </c>
      <c r="C2" t="s">
        <v>3</v>
      </c>
      <c r="D2">
        <v>15</v>
      </c>
    </row>
    <row r="3" spans="1:18" x14ac:dyDescent="0.35">
      <c r="B3" t="s">
        <v>4</v>
      </c>
      <c r="C3" t="s">
        <v>2</v>
      </c>
      <c r="D3" t="s">
        <v>0</v>
      </c>
      <c r="E3" t="s">
        <v>1</v>
      </c>
      <c r="G3" t="s">
        <v>11</v>
      </c>
      <c r="H3" t="s">
        <v>7</v>
      </c>
      <c r="I3" t="s">
        <v>8</v>
      </c>
      <c r="J3" t="s">
        <v>13</v>
      </c>
      <c r="N3" t="s">
        <v>0</v>
      </c>
      <c r="O3">
        <f>(C4^2)*$D$2</f>
        <v>375</v>
      </c>
      <c r="Q3" t="s">
        <v>6</v>
      </c>
      <c r="R3" t="s">
        <v>9</v>
      </c>
    </row>
    <row r="4" spans="1:18" x14ac:dyDescent="0.35">
      <c r="A4">
        <v>1</v>
      </c>
      <c r="B4">
        <f>A4/$B$2</f>
        <v>0.1</v>
      </c>
      <c r="C4">
        <v>5</v>
      </c>
      <c r="D4">
        <f>((C4)^2)*D2</f>
        <v>375</v>
      </c>
      <c r="E4">
        <f>C4/B4</f>
        <v>50</v>
      </c>
      <c r="N4" t="s">
        <v>1</v>
      </c>
      <c r="O4" t="s">
        <v>5</v>
      </c>
      <c r="R4" t="s">
        <v>10</v>
      </c>
    </row>
    <row r="5" spans="1:18" x14ac:dyDescent="0.35">
      <c r="A5">
        <f>A4+1</f>
        <v>2</v>
      </c>
      <c r="B5">
        <f t="shared" ref="B5:B11" si="0">A5/$B$2</f>
        <v>0.2</v>
      </c>
      <c r="C5">
        <v>10</v>
      </c>
      <c r="D5">
        <f>((C5)^2)*$D$2</f>
        <v>1500</v>
      </c>
      <c r="E5">
        <f>(C5-C4)/(B5-B4)</f>
        <v>50</v>
      </c>
      <c r="G5">
        <f>(D5-D4)/(B5-B4)</f>
        <v>11250</v>
      </c>
      <c r="H5">
        <f>G5^2</f>
        <v>126562500</v>
      </c>
      <c r="I5">
        <f>E5^2*D5</f>
        <v>3750000</v>
      </c>
      <c r="J5">
        <f>H5/I5</f>
        <v>33.75</v>
      </c>
      <c r="N5" t="s">
        <v>11</v>
      </c>
      <c r="O5" t="s">
        <v>12</v>
      </c>
    </row>
    <row r="6" spans="1:18" x14ac:dyDescent="0.35">
      <c r="A6">
        <f t="shared" ref="A6:A11" si="1">A5+1</f>
        <v>3</v>
      </c>
      <c r="B6">
        <f t="shared" si="0"/>
        <v>0.3</v>
      </c>
      <c r="C6">
        <v>15</v>
      </c>
      <c r="D6">
        <f t="shared" ref="D6:D11" si="2">((C6)^2)*D4</f>
        <v>84375</v>
      </c>
      <c r="E6">
        <f t="shared" ref="E6:E11" si="3">(C6-C5)/(B6-B5)</f>
        <v>50.000000000000014</v>
      </c>
      <c r="G6">
        <f t="shared" ref="G6:G11" si="4">(D6-D5)/(B6-B5)</f>
        <v>828750.00000000023</v>
      </c>
      <c r="H6">
        <f t="shared" ref="H6:H11" si="5">G6^2</f>
        <v>686826562500.00037</v>
      </c>
      <c r="I6">
        <f t="shared" ref="I6:I11" si="6">E6^2*D6</f>
        <v>210937500.00000012</v>
      </c>
      <c r="J6">
        <f t="shared" ref="J6:J11" si="7">H6/I6</f>
        <v>3256.0666666666666</v>
      </c>
    </row>
    <row r="7" spans="1:18" x14ac:dyDescent="0.35">
      <c r="A7">
        <f t="shared" si="1"/>
        <v>4</v>
      </c>
      <c r="B7">
        <f t="shared" si="0"/>
        <v>0.4</v>
      </c>
      <c r="C7">
        <v>20</v>
      </c>
      <c r="D7">
        <f t="shared" si="2"/>
        <v>600000</v>
      </c>
      <c r="E7">
        <f t="shared" si="3"/>
        <v>49.999999999999986</v>
      </c>
      <c r="G7">
        <f t="shared" si="4"/>
        <v>5156249.9999999981</v>
      </c>
      <c r="H7">
        <f t="shared" si="5"/>
        <v>26586914062499.98</v>
      </c>
      <c r="I7">
        <f t="shared" si="6"/>
        <v>1499999999.9999993</v>
      </c>
      <c r="J7">
        <f t="shared" si="7"/>
        <v>17724.609374999996</v>
      </c>
    </row>
    <row r="8" spans="1:18" x14ac:dyDescent="0.35">
      <c r="A8">
        <f t="shared" si="1"/>
        <v>5</v>
      </c>
      <c r="B8">
        <f t="shared" si="0"/>
        <v>0.5</v>
      </c>
      <c r="C8">
        <v>25</v>
      </c>
      <c r="D8">
        <f t="shared" si="2"/>
        <v>52734375</v>
      </c>
      <c r="E8">
        <f t="shared" si="3"/>
        <v>50.000000000000014</v>
      </c>
      <c r="G8">
        <f t="shared" si="4"/>
        <v>521343750.00000012</v>
      </c>
      <c r="H8">
        <f t="shared" si="5"/>
        <v>2.7179930566406262E+17</v>
      </c>
      <c r="I8">
        <f t="shared" si="6"/>
        <v>131835937500.00008</v>
      </c>
      <c r="J8">
        <f t="shared" si="7"/>
        <v>2061648.0666666664</v>
      </c>
    </row>
    <row r="9" spans="1:18" x14ac:dyDescent="0.35">
      <c r="A9">
        <f t="shared" si="1"/>
        <v>6</v>
      </c>
      <c r="B9">
        <f t="shared" si="0"/>
        <v>0.6</v>
      </c>
      <c r="C9">
        <v>30</v>
      </c>
      <c r="D9">
        <f t="shared" si="2"/>
        <v>540000000</v>
      </c>
      <c r="E9">
        <f t="shared" si="3"/>
        <v>50.000000000000014</v>
      </c>
      <c r="G9">
        <f t="shared" si="4"/>
        <v>4872656250.000001</v>
      </c>
      <c r="H9">
        <f t="shared" si="5"/>
        <v>2.3742778930664071E+19</v>
      </c>
      <c r="I9">
        <f t="shared" si="6"/>
        <v>1350000000000.0007</v>
      </c>
      <c r="J9">
        <f t="shared" si="7"/>
        <v>17587243.652343746</v>
      </c>
    </row>
    <row r="10" spans="1:18" x14ac:dyDescent="0.35">
      <c r="A10">
        <f t="shared" si="1"/>
        <v>7</v>
      </c>
      <c r="B10">
        <f t="shared" si="0"/>
        <v>0.7</v>
      </c>
      <c r="C10">
        <v>35</v>
      </c>
      <c r="D10">
        <f t="shared" si="2"/>
        <v>64599609375</v>
      </c>
      <c r="E10">
        <f t="shared" si="3"/>
        <v>50.000000000000014</v>
      </c>
      <c r="G10">
        <f t="shared" si="4"/>
        <v>640596093750.00012</v>
      </c>
      <c r="H10">
        <f t="shared" si="5"/>
        <v>4.1036335532775891E+23</v>
      </c>
      <c r="I10">
        <f t="shared" si="6"/>
        <v>161499023437500.09</v>
      </c>
      <c r="J10">
        <f t="shared" si="7"/>
        <v>2540964933.3673463</v>
      </c>
    </row>
    <row r="11" spans="1:18" x14ac:dyDescent="0.35">
      <c r="A11">
        <f t="shared" si="1"/>
        <v>8</v>
      </c>
      <c r="B11">
        <f t="shared" si="0"/>
        <v>0.8</v>
      </c>
      <c r="C11">
        <v>40</v>
      </c>
      <c r="D11">
        <f t="shared" si="2"/>
        <v>864000000000</v>
      </c>
      <c r="E11">
        <f t="shared" si="3"/>
        <v>49.999999999999957</v>
      </c>
      <c r="G11">
        <f t="shared" si="4"/>
        <v>7994003906249.9932</v>
      </c>
      <c r="H11">
        <f t="shared" si="5"/>
        <v>6.3904098453140152E+25</v>
      </c>
      <c r="I11">
        <f t="shared" si="6"/>
        <v>2159999999999996.5</v>
      </c>
      <c r="J11">
        <f t="shared" si="7"/>
        <v>29585230765.342712</v>
      </c>
    </row>
    <row r="15" spans="1:18" x14ac:dyDescent="0.35">
      <c r="A15" t="s">
        <v>17</v>
      </c>
      <c r="B15">
        <v>1E-3</v>
      </c>
      <c r="C15" t="s">
        <v>3</v>
      </c>
      <c r="D15">
        <v>15</v>
      </c>
    </row>
    <row r="16" spans="1:18" x14ac:dyDescent="0.35">
      <c r="B16" t="s">
        <v>4</v>
      </c>
      <c r="C16" t="s">
        <v>2</v>
      </c>
      <c r="D16" t="s">
        <v>0</v>
      </c>
      <c r="E16" t="s">
        <v>1</v>
      </c>
      <c r="G16" t="s">
        <v>15</v>
      </c>
      <c r="H16" t="s">
        <v>16</v>
      </c>
    </row>
    <row r="17" spans="1:14" x14ac:dyDescent="0.35">
      <c r="A17">
        <v>1</v>
      </c>
      <c r="B17">
        <f>A17*$B$15</f>
        <v>1E-3</v>
      </c>
      <c r="C17">
        <v>5</v>
      </c>
      <c r="D17">
        <f>((C17)^2)*D15</f>
        <v>375</v>
      </c>
      <c r="G17">
        <f>SQRT(D17/$D$15)</f>
        <v>5</v>
      </c>
    </row>
    <row r="18" spans="1:14" x14ac:dyDescent="0.35">
      <c r="A18">
        <f>A17+1</f>
        <v>2</v>
      </c>
      <c r="B18">
        <f t="shared" ref="B18:B59" si="8">A18*$B$15</f>
        <v>2E-3</v>
      </c>
      <c r="C18">
        <v>10</v>
      </c>
      <c r="D18">
        <f>((C18)^2)*$D$2</f>
        <v>1500</v>
      </c>
      <c r="E18">
        <f>(C18-C17)/$B$15</f>
        <v>5000</v>
      </c>
      <c r="G18">
        <f t="shared" ref="G18:G19" si="9">SQRT(D18/$D$15)</f>
        <v>10</v>
      </c>
      <c r="H18">
        <f>(G18-G17)/$B$15</f>
        <v>5000</v>
      </c>
    </row>
    <row r="19" spans="1:14" x14ac:dyDescent="0.35">
      <c r="A19">
        <f t="shared" ref="A19" si="10">A18+1</f>
        <v>3</v>
      </c>
      <c r="B19">
        <f t="shared" si="8"/>
        <v>3.0000000000000001E-3</v>
      </c>
      <c r="C19">
        <v>15</v>
      </c>
      <c r="D19">
        <f t="shared" ref="D19:D20" si="11">((C19)^2)*D17</f>
        <v>84375</v>
      </c>
      <c r="E19">
        <f t="shared" ref="E19" si="12">(C19-C18)/$B$15</f>
        <v>5000</v>
      </c>
      <c r="G19">
        <f t="shared" si="9"/>
        <v>75</v>
      </c>
      <c r="H19">
        <f t="shared" ref="H19:H20" si="13">(G19-G18)/$B$15</f>
        <v>65000</v>
      </c>
    </row>
    <row r="20" spans="1:14" x14ac:dyDescent="0.35">
      <c r="A20">
        <f t="shared" ref="A20" si="14">A19+1</f>
        <v>4</v>
      </c>
      <c r="B20">
        <f t="shared" si="8"/>
        <v>4.0000000000000001E-3</v>
      </c>
      <c r="C20">
        <v>16</v>
      </c>
      <c r="D20">
        <f t="shared" si="11"/>
        <v>384000</v>
      </c>
      <c r="E20">
        <f t="shared" ref="E20" si="15">(C20-C19)/$B$15</f>
        <v>1000</v>
      </c>
      <c r="G20">
        <f t="shared" ref="G20" si="16">SQRT(D20/$D$15)</f>
        <v>160</v>
      </c>
      <c r="H20">
        <f t="shared" si="13"/>
        <v>85000</v>
      </c>
    </row>
    <row r="23" spans="1:14" x14ac:dyDescent="0.35">
      <c r="A23" t="s">
        <v>18</v>
      </c>
      <c r="B23">
        <v>10</v>
      </c>
    </row>
    <row r="24" spans="1:14" x14ac:dyDescent="0.35">
      <c r="A24" t="s">
        <v>17</v>
      </c>
      <c r="B24">
        <v>1E-3</v>
      </c>
      <c r="C24" t="s">
        <v>3</v>
      </c>
      <c r="D24">
        <v>15</v>
      </c>
      <c r="K24" t="s">
        <v>21</v>
      </c>
      <c r="L24" t="s">
        <v>22</v>
      </c>
    </row>
    <row r="25" spans="1:14" x14ac:dyDescent="0.35">
      <c r="B25" t="s">
        <v>4</v>
      </c>
      <c r="C25" t="s">
        <v>2</v>
      </c>
      <c r="D25" t="s">
        <v>0</v>
      </c>
      <c r="E25" t="s">
        <v>1</v>
      </c>
      <c r="G25" t="s">
        <v>15</v>
      </c>
      <c r="H25" t="s">
        <v>16</v>
      </c>
      <c r="K25" t="s">
        <v>11</v>
      </c>
      <c r="L25" t="s">
        <v>19</v>
      </c>
      <c r="M25" t="s">
        <v>20</v>
      </c>
    </row>
    <row r="26" spans="1:14" x14ac:dyDescent="0.35">
      <c r="A26">
        <v>0</v>
      </c>
      <c r="B26">
        <f>A26*$B$15</f>
        <v>0</v>
      </c>
      <c r="C26">
        <v>0</v>
      </c>
      <c r="D26">
        <f>((C26)^2)*D23</f>
        <v>0</v>
      </c>
    </row>
    <row r="27" spans="1:14" x14ac:dyDescent="0.35">
      <c r="A27">
        <v>1</v>
      </c>
      <c r="B27">
        <f>A27*$B$15</f>
        <v>1E-3</v>
      </c>
      <c r="C27">
        <f>C26+$B$23*$B$24</f>
        <v>0.01</v>
      </c>
      <c r="D27">
        <f>((C27)^2)*$D$24</f>
        <v>1.5E-3</v>
      </c>
      <c r="E27">
        <f>$D$24*(C27-C26)/$B$24</f>
        <v>150</v>
      </c>
      <c r="G27">
        <f>SQRT(D27*$D$24)</f>
        <v>0.15</v>
      </c>
      <c r="K27">
        <f>(D27-D26)/$B$24</f>
        <v>1.5</v>
      </c>
      <c r="L27">
        <f>E27*SQRT(D27)</f>
        <v>5.8094750193111251</v>
      </c>
      <c r="M27">
        <f>K27/L27</f>
        <v>0.25819888974716115</v>
      </c>
      <c r="N27">
        <f>(2*L27/K27)^2</f>
        <v>59.999999999999993</v>
      </c>
    </row>
    <row r="28" spans="1:14" x14ac:dyDescent="0.35">
      <c r="A28">
        <f>A27+1</f>
        <v>2</v>
      </c>
      <c r="B28">
        <f t="shared" si="8"/>
        <v>2E-3</v>
      </c>
      <c r="C28">
        <f t="shared" ref="C28:C30" si="17">C27+$B$23*$B$24</f>
        <v>0.02</v>
      </c>
      <c r="D28">
        <f t="shared" ref="D28:D59" si="18">((C28)^2)*$D$24</f>
        <v>6.0000000000000001E-3</v>
      </c>
      <c r="E28">
        <f>$D$24*(C28-C27)/$B$24</f>
        <v>150</v>
      </c>
      <c r="G28">
        <f t="shared" ref="G28:G30" si="19">SQRT(D28*$D$24)</f>
        <v>0.3</v>
      </c>
      <c r="H28">
        <f>(G28-G27)/$B$15</f>
        <v>150</v>
      </c>
      <c r="K28">
        <f t="shared" ref="K28:K30" si="20">(D28-D27)/$B$24</f>
        <v>4.5</v>
      </c>
      <c r="L28">
        <f t="shared" ref="L28:L30" si="21">E28*SQRT(D28)</f>
        <v>11.61895003862225</v>
      </c>
      <c r="M28">
        <f t="shared" ref="M28:M30" si="22">K28/L28</f>
        <v>0.3872983346207417</v>
      </c>
      <c r="N28">
        <f t="shared" ref="N28:N30" si="23">(2*L28/K28)^2</f>
        <v>26.666666666666664</v>
      </c>
    </row>
    <row r="29" spans="1:14" x14ac:dyDescent="0.35">
      <c r="A29">
        <f t="shared" ref="A29:A30" si="24">A28+1</f>
        <v>3</v>
      </c>
      <c r="B29">
        <f t="shared" si="8"/>
        <v>3.0000000000000001E-3</v>
      </c>
      <c r="C29">
        <f t="shared" si="17"/>
        <v>0.03</v>
      </c>
      <c r="D29">
        <f t="shared" si="18"/>
        <v>1.35E-2</v>
      </c>
      <c r="E29">
        <f t="shared" ref="E29:E30" si="25">$D$24*(C29-C28)/$B$24</f>
        <v>149.99999999999997</v>
      </c>
      <c r="G29">
        <f t="shared" si="19"/>
        <v>0.45</v>
      </c>
      <c r="H29">
        <f t="shared" ref="H29:H59" si="26">(G29-G28)/$B$15</f>
        <v>150.00000000000003</v>
      </c>
      <c r="K29">
        <f t="shared" si="20"/>
        <v>7.5</v>
      </c>
      <c r="L29">
        <f t="shared" si="21"/>
        <v>17.428425057933371</v>
      </c>
      <c r="M29">
        <f t="shared" si="22"/>
        <v>0.43033148291193535</v>
      </c>
      <c r="N29">
        <f t="shared" si="23"/>
        <v>21.599999999999984</v>
      </c>
    </row>
    <row r="30" spans="1:14" x14ac:dyDescent="0.35">
      <c r="A30">
        <f t="shared" si="24"/>
        <v>4</v>
      </c>
      <c r="B30">
        <f t="shared" si="8"/>
        <v>4.0000000000000001E-3</v>
      </c>
      <c r="C30">
        <f t="shared" si="17"/>
        <v>0.04</v>
      </c>
      <c r="D30">
        <f t="shared" si="18"/>
        <v>2.4E-2</v>
      </c>
      <c r="E30">
        <f t="shared" si="25"/>
        <v>150.00000000000003</v>
      </c>
      <c r="G30">
        <f t="shared" si="19"/>
        <v>0.6</v>
      </c>
      <c r="H30">
        <f t="shared" si="26"/>
        <v>149.99999999999997</v>
      </c>
      <c r="K30">
        <f t="shared" si="20"/>
        <v>10.5</v>
      </c>
      <c r="L30">
        <f t="shared" si="21"/>
        <v>23.237900077244507</v>
      </c>
      <c r="M30">
        <f t="shared" si="22"/>
        <v>0.45184805705753184</v>
      </c>
      <c r="N30">
        <f t="shared" si="23"/>
        <v>19.591836734693889</v>
      </c>
    </row>
    <row r="31" spans="1:14" x14ac:dyDescent="0.35">
      <c r="A31">
        <f t="shared" ref="A31:A38" si="27">A30+1</f>
        <v>5</v>
      </c>
      <c r="B31">
        <f t="shared" si="8"/>
        <v>5.0000000000000001E-3</v>
      </c>
      <c r="C31">
        <f t="shared" ref="C31:C38" si="28">C30+$B$23*$B$24</f>
        <v>0.05</v>
      </c>
      <c r="D31">
        <f t="shared" si="18"/>
        <v>3.7500000000000006E-2</v>
      </c>
      <c r="E31">
        <f t="shared" ref="E31:E38" si="29">$D$24*(C31-C30)/$B$24</f>
        <v>150.00000000000003</v>
      </c>
      <c r="G31">
        <f t="shared" ref="G31:G38" si="30">SQRT(D31*$D$24)</f>
        <v>0.75000000000000011</v>
      </c>
      <c r="H31">
        <f t="shared" si="26"/>
        <v>150.00000000000014</v>
      </c>
      <c r="K31">
        <f t="shared" ref="K31:K38" si="31">(D31-D30)/$B$24</f>
        <v>13.500000000000005</v>
      </c>
      <c r="L31">
        <f t="shared" ref="L31:L38" si="32">E31*SQRT(D31)</f>
        <v>29.047375096555633</v>
      </c>
      <c r="M31">
        <f t="shared" ref="M31:M38" si="33">K31/L31</f>
        <v>0.46475800154489011</v>
      </c>
      <c r="N31">
        <f t="shared" ref="N31:N38" si="34">(2*L31/K31)^2</f>
        <v>18.518518518518512</v>
      </c>
    </row>
    <row r="32" spans="1:14" x14ac:dyDescent="0.35">
      <c r="A32">
        <f t="shared" si="27"/>
        <v>6</v>
      </c>
      <c r="B32">
        <f t="shared" si="8"/>
        <v>6.0000000000000001E-3</v>
      </c>
      <c r="C32">
        <f t="shared" si="28"/>
        <v>6.0000000000000005E-2</v>
      </c>
      <c r="D32">
        <f t="shared" si="18"/>
        <v>5.4000000000000013E-2</v>
      </c>
      <c r="E32">
        <f t="shared" si="29"/>
        <v>150.00000000000003</v>
      </c>
      <c r="G32">
        <f t="shared" si="30"/>
        <v>0.90000000000000013</v>
      </c>
      <c r="H32">
        <f t="shared" si="26"/>
        <v>150.00000000000003</v>
      </c>
      <c r="K32">
        <f t="shared" si="31"/>
        <v>16.500000000000007</v>
      </c>
      <c r="L32">
        <f t="shared" si="32"/>
        <v>34.856850115866763</v>
      </c>
      <c r="M32">
        <f t="shared" si="33"/>
        <v>0.47336463120312877</v>
      </c>
      <c r="N32">
        <f t="shared" si="34"/>
        <v>17.851239669421485</v>
      </c>
    </row>
    <row r="33" spans="1:14" x14ac:dyDescent="0.35">
      <c r="A33">
        <f t="shared" si="27"/>
        <v>7</v>
      </c>
      <c r="B33">
        <f t="shared" si="8"/>
        <v>7.0000000000000001E-3</v>
      </c>
      <c r="C33">
        <f t="shared" si="28"/>
        <v>7.0000000000000007E-2</v>
      </c>
      <c r="D33">
        <f t="shared" si="18"/>
        <v>7.350000000000001E-2</v>
      </c>
      <c r="E33">
        <f t="shared" si="29"/>
        <v>150.00000000000003</v>
      </c>
      <c r="G33">
        <f t="shared" si="30"/>
        <v>1.05</v>
      </c>
      <c r="H33">
        <f t="shared" si="26"/>
        <v>149.99999999999991</v>
      </c>
      <c r="K33">
        <f t="shared" si="31"/>
        <v>19.499999999999996</v>
      </c>
      <c r="L33">
        <f t="shared" si="32"/>
        <v>40.666325135177885</v>
      </c>
      <c r="M33">
        <f t="shared" si="33"/>
        <v>0.47951222381615621</v>
      </c>
      <c r="N33">
        <f t="shared" si="34"/>
        <v>17.396449704142022</v>
      </c>
    </row>
    <row r="34" spans="1:14" x14ac:dyDescent="0.35">
      <c r="A34">
        <f t="shared" si="27"/>
        <v>8</v>
      </c>
      <c r="B34">
        <f t="shared" si="8"/>
        <v>8.0000000000000002E-3</v>
      </c>
      <c r="C34">
        <f t="shared" si="28"/>
        <v>0.08</v>
      </c>
      <c r="D34">
        <f t="shared" si="18"/>
        <v>9.6000000000000002E-2</v>
      </c>
      <c r="E34">
        <f t="shared" si="29"/>
        <v>149.99999999999991</v>
      </c>
      <c r="G34">
        <f t="shared" si="30"/>
        <v>1.2</v>
      </c>
      <c r="H34">
        <f t="shared" si="26"/>
        <v>149.99999999999991</v>
      </c>
      <c r="K34">
        <f t="shared" si="31"/>
        <v>22.499999999999993</v>
      </c>
      <c r="L34">
        <f t="shared" si="32"/>
        <v>46.475800154488979</v>
      </c>
      <c r="M34">
        <f t="shared" si="33"/>
        <v>0.48412291827592718</v>
      </c>
      <c r="N34">
        <f t="shared" si="34"/>
        <v>17.066666666666663</v>
      </c>
    </row>
    <row r="35" spans="1:14" x14ac:dyDescent="0.35">
      <c r="A35">
        <f t="shared" si="27"/>
        <v>9</v>
      </c>
      <c r="B35">
        <f t="shared" si="8"/>
        <v>9.0000000000000011E-3</v>
      </c>
      <c r="C35">
        <f t="shared" si="28"/>
        <v>0.09</v>
      </c>
      <c r="D35">
        <f t="shared" si="18"/>
        <v>0.1215</v>
      </c>
      <c r="E35">
        <f t="shared" si="29"/>
        <v>149.99999999999991</v>
      </c>
      <c r="G35">
        <f t="shared" si="30"/>
        <v>1.35</v>
      </c>
      <c r="H35">
        <f t="shared" si="26"/>
        <v>150.00000000000014</v>
      </c>
      <c r="K35">
        <f t="shared" si="31"/>
        <v>25.499999999999993</v>
      </c>
      <c r="L35">
        <f t="shared" si="32"/>
        <v>52.285275173800095</v>
      </c>
      <c r="M35">
        <f t="shared" si="33"/>
        <v>0.48770901396686006</v>
      </c>
      <c r="N35">
        <f t="shared" si="34"/>
        <v>16.816608996539781</v>
      </c>
    </row>
    <row r="36" spans="1:14" x14ac:dyDescent="0.35">
      <c r="A36">
        <f t="shared" si="27"/>
        <v>10</v>
      </c>
      <c r="B36">
        <f t="shared" si="8"/>
        <v>0.01</v>
      </c>
      <c r="C36">
        <f t="shared" si="28"/>
        <v>9.9999999999999992E-2</v>
      </c>
      <c r="D36">
        <f t="shared" si="18"/>
        <v>0.14999999999999997</v>
      </c>
      <c r="E36">
        <f t="shared" si="29"/>
        <v>149.99999999999991</v>
      </c>
      <c r="G36">
        <f t="shared" si="30"/>
        <v>1.4999999999999998</v>
      </c>
      <c r="H36">
        <f t="shared" si="26"/>
        <v>149.99999999999969</v>
      </c>
      <c r="K36">
        <f t="shared" si="31"/>
        <v>28.499999999999968</v>
      </c>
      <c r="L36">
        <f t="shared" si="32"/>
        <v>58.094750193111217</v>
      </c>
      <c r="M36">
        <f t="shared" si="33"/>
        <v>0.49057789051960587</v>
      </c>
      <c r="N36">
        <f t="shared" si="34"/>
        <v>16.620498614958468</v>
      </c>
    </row>
    <row r="37" spans="1:14" x14ac:dyDescent="0.35">
      <c r="A37">
        <f t="shared" si="27"/>
        <v>11</v>
      </c>
      <c r="B37">
        <f t="shared" si="8"/>
        <v>1.0999999999999999E-2</v>
      </c>
      <c r="C37">
        <f t="shared" si="28"/>
        <v>0.10999999999999999</v>
      </c>
      <c r="D37">
        <f t="shared" si="18"/>
        <v>0.18149999999999997</v>
      </c>
      <c r="E37">
        <f t="shared" si="29"/>
        <v>149.99999999999991</v>
      </c>
      <c r="G37">
        <f t="shared" si="30"/>
        <v>1.65</v>
      </c>
      <c r="H37">
        <f t="shared" si="26"/>
        <v>150.00000000000014</v>
      </c>
      <c r="K37">
        <f t="shared" si="31"/>
        <v>31.5</v>
      </c>
      <c r="L37">
        <f t="shared" si="32"/>
        <v>63.904225212422332</v>
      </c>
      <c r="M37">
        <f t="shared" si="33"/>
        <v>0.49292515315367158</v>
      </c>
      <c r="N37">
        <f t="shared" si="34"/>
        <v>16.462585034013578</v>
      </c>
    </row>
    <row r="38" spans="1:14" x14ac:dyDescent="0.35">
      <c r="A38">
        <f t="shared" si="27"/>
        <v>12</v>
      </c>
      <c r="B38">
        <f t="shared" si="8"/>
        <v>1.2E-2</v>
      </c>
      <c r="C38">
        <f t="shared" si="28"/>
        <v>0.11999999999999998</v>
      </c>
      <c r="D38">
        <f t="shared" si="18"/>
        <v>0.21599999999999994</v>
      </c>
      <c r="E38">
        <f t="shared" si="29"/>
        <v>149.99999999999991</v>
      </c>
      <c r="G38">
        <f t="shared" si="30"/>
        <v>1.7999999999999998</v>
      </c>
      <c r="H38">
        <f t="shared" si="26"/>
        <v>149.99999999999991</v>
      </c>
      <c r="K38">
        <f t="shared" si="31"/>
        <v>34.499999999999972</v>
      </c>
      <c r="L38">
        <f t="shared" si="32"/>
        <v>69.713700231733455</v>
      </c>
      <c r="M38">
        <f t="shared" si="33"/>
        <v>0.49488120534872543</v>
      </c>
      <c r="N38">
        <f t="shared" si="34"/>
        <v>16.332703213610589</v>
      </c>
    </row>
    <row r="39" spans="1:14" x14ac:dyDescent="0.35">
      <c r="A39">
        <f t="shared" ref="A39:A59" si="35">A38+1</f>
        <v>13</v>
      </c>
      <c r="B39">
        <f t="shared" si="8"/>
        <v>1.3000000000000001E-2</v>
      </c>
      <c r="C39">
        <f t="shared" ref="C39:C59" si="36">C38+$B$23*$B$24</f>
        <v>0.12999999999999998</v>
      </c>
      <c r="D39">
        <f t="shared" si="18"/>
        <v>0.25349999999999995</v>
      </c>
      <c r="E39">
        <f t="shared" ref="E39:E59" si="37">$D$24*(C39-C38)/$B$24</f>
        <v>149.99999999999991</v>
      </c>
      <c r="G39">
        <f t="shared" ref="G39:G59" si="38">SQRT(D39*$D$24)</f>
        <v>1.9499999999999997</v>
      </c>
      <c r="H39">
        <f t="shared" si="26"/>
        <v>149.99999999999991</v>
      </c>
      <c r="K39">
        <f t="shared" ref="K39:K59" si="39">(D39-D38)/$B$24</f>
        <v>37.500000000000007</v>
      </c>
      <c r="L39">
        <f t="shared" ref="L39:L59" si="40">E39*SQRT(D39)</f>
        <v>75.523175251044577</v>
      </c>
      <c r="M39">
        <f t="shared" ref="M39:M59" si="41">K39/L39</f>
        <v>0.49653632643684875</v>
      </c>
      <c r="N39">
        <f t="shared" ref="N39:N59" si="42">(2*L39/K39)^2</f>
        <v>16.223999999999968</v>
      </c>
    </row>
    <row r="40" spans="1:14" x14ac:dyDescent="0.35">
      <c r="A40">
        <f t="shared" si="35"/>
        <v>14</v>
      </c>
      <c r="B40">
        <f t="shared" si="8"/>
        <v>1.4E-2</v>
      </c>
      <c r="C40">
        <f t="shared" si="36"/>
        <v>0.13999999999999999</v>
      </c>
      <c r="D40">
        <f t="shared" si="18"/>
        <v>0.29399999999999993</v>
      </c>
      <c r="E40">
        <f t="shared" si="37"/>
        <v>150.00000000000014</v>
      </c>
      <c r="G40">
        <f t="shared" si="38"/>
        <v>2.0999999999999996</v>
      </c>
      <c r="H40">
        <f t="shared" si="26"/>
        <v>149.99999999999991</v>
      </c>
      <c r="K40">
        <f t="shared" si="39"/>
        <v>40.499999999999979</v>
      </c>
      <c r="L40">
        <f t="shared" si="40"/>
        <v>81.332650270355828</v>
      </c>
      <c r="M40">
        <f t="shared" si="41"/>
        <v>0.49795500165523859</v>
      </c>
      <c r="N40">
        <f t="shared" si="42"/>
        <v>16.131687242798399</v>
      </c>
    </row>
    <row r="41" spans="1:14" x14ac:dyDescent="0.35">
      <c r="A41">
        <f t="shared" si="35"/>
        <v>15</v>
      </c>
      <c r="B41">
        <f t="shared" si="8"/>
        <v>1.4999999999999999E-2</v>
      </c>
      <c r="C41">
        <f t="shared" si="36"/>
        <v>0.15</v>
      </c>
      <c r="D41">
        <f t="shared" si="18"/>
        <v>0.33749999999999997</v>
      </c>
      <c r="E41">
        <f t="shared" si="37"/>
        <v>150.00000000000014</v>
      </c>
      <c r="G41">
        <f t="shared" si="38"/>
        <v>2.25</v>
      </c>
      <c r="H41">
        <f t="shared" si="26"/>
        <v>150.00000000000034</v>
      </c>
      <c r="K41">
        <f t="shared" si="39"/>
        <v>43.500000000000036</v>
      </c>
      <c r="L41">
        <f t="shared" si="40"/>
        <v>87.142125289666964</v>
      </c>
      <c r="M41">
        <f t="shared" si="41"/>
        <v>0.49918452017784476</v>
      </c>
      <c r="N41">
        <f t="shared" si="42"/>
        <v>16.052318668252084</v>
      </c>
    </row>
    <row r="42" spans="1:14" x14ac:dyDescent="0.35">
      <c r="A42">
        <f t="shared" si="35"/>
        <v>16</v>
      </c>
      <c r="B42">
        <f t="shared" si="8"/>
        <v>1.6E-2</v>
      </c>
      <c r="C42">
        <f t="shared" si="36"/>
        <v>0.16</v>
      </c>
      <c r="D42">
        <f t="shared" si="18"/>
        <v>0.38400000000000001</v>
      </c>
      <c r="E42">
        <f t="shared" si="37"/>
        <v>150.00000000000014</v>
      </c>
      <c r="G42">
        <f t="shared" si="38"/>
        <v>2.4</v>
      </c>
      <c r="H42">
        <f t="shared" si="26"/>
        <v>149.99999999999991</v>
      </c>
      <c r="K42">
        <f t="shared" si="39"/>
        <v>46.500000000000043</v>
      </c>
      <c r="L42">
        <f t="shared" si="40"/>
        <v>92.951600308978087</v>
      </c>
      <c r="M42">
        <f t="shared" si="41"/>
        <v>0.50026034888512472</v>
      </c>
      <c r="N42">
        <f t="shared" si="42"/>
        <v>15.98335067637877</v>
      </c>
    </row>
    <row r="43" spans="1:14" x14ac:dyDescent="0.35">
      <c r="A43">
        <f t="shared" si="35"/>
        <v>17</v>
      </c>
      <c r="B43">
        <f t="shared" si="8"/>
        <v>1.7000000000000001E-2</v>
      </c>
      <c r="C43">
        <f t="shared" si="36"/>
        <v>0.17</v>
      </c>
      <c r="D43">
        <f t="shared" si="18"/>
        <v>0.43350000000000011</v>
      </c>
      <c r="E43">
        <f t="shared" si="37"/>
        <v>150.00000000000014</v>
      </c>
      <c r="G43">
        <f t="shared" si="38"/>
        <v>2.5500000000000003</v>
      </c>
      <c r="H43">
        <f t="shared" si="26"/>
        <v>150.00000000000034</v>
      </c>
      <c r="K43">
        <f t="shared" si="39"/>
        <v>49.500000000000099</v>
      </c>
      <c r="L43">
        <f t="shared" si="40"/>
        <v>98.761075328289238</v>
      </c>
      <c r="M43">
        <f t="shared" si="41"/>
        <v>0.50120960950919557</v>
      </c>
      <c r="N43">
        <f t="shared" si="42"/>
        <v>15.922865013774073</v>
      </c>
    </row>
    <row r="44" spans="1:14" x14ac:dyDescent="0.35">
      <c r="A44">
        <f t="shared" si="35"/>
        <v>18</v>
      </c>
      <c r="B44">
        <f t="shared" si="8"/>
        <v>1.8000000000000002E-2</v>
      </c>
      <c r="C44">
        <f t="shared" si="36"/>
        <v>0.18000000000000002</v>
      </c>
      <c r="D44">
        <f t="shared" si="18"/>
        <v>0.4860000000000001</v>
      </c>
      <c r="E44">
        <f t="shared" si="37"/>
        <v>150.00000000000014</v>
      </c>
      <c r="G44">
        <f t="shared" si="38"/>
        <v>2.7</v>
      </c>
      <c r="H44">
        <f t="shared" si="26"/>
        <v>149.99999999999991</v>
      </c>
      <c r="K44">
        <f t="shared" si="39"/>
        <v>52.499999999999993</v>
      </c>
      <c r="L44">
        <f t="shared" si="40"/>
        <v>104.57055034760036</v>
      </c>
      <c r="M44">
        <f t="shared" si="41"/>
        <v>0.50205339673059046</v>
      </c>
      <c r="N44">
        <f t="shared" si="42"/>
        <v>15.869387755102077</v>
      </c>
    </row>
    <row r="45" spans="1:14" x14ac:dyDescent="0.35">
      <c r="A45">
        <f t="shared" si="35"/>
        <v>19</v>
      </c>
      <c r="B45">
        <f t="shared" si="8"/>
        <v>1.9E-2</v>
      </c>
      <c r="C45">
        <f t="shared" si="36"/>
        <v>0.19000000000000003</v>
      </c>
      <c r="D45">
        <f t="shared" si="18"/>
        <v>0.5415000000000002</v>
      </c>
      <c r="E45">
        <f t="shared" si="37"/>
        <v>150.00000000000014</v>
      </c>
      <c r="G45">
        <f t="shared" si="38"/>
        <v>2.8500000000000005</v>
      </c>
      <c r="H45">
        <f t="shared" si="26"/>
        <v>150.00000000000034</v>
      </c>
      <c r="K45">
        <f t="shared" si="39"/>
        <v>55.500000000000107</v>
      </c>
      <c r="L45">
        <f t="shared" si="40"/>
        <v>110.38002536691151</v>
      </c>
      <c r="M45">
        <f t="shared" si="41"/>
        <v>0.50280836424447206</v>
      </c>
      <c r="N45">
        <f t="shared" si="42"/>
        <v>15.821767713659581</v>
      </c>
    </row>
    <row r="46" spans="1:14" x14ac:dyDescent="0.35">
      <c r="A46">
        <f t="shared" si="35"/>
        <v>20</v>
      </c>
      <c r="B46">
        <f t="shared" si="8"/>
        <v>0.02</v>
      </c>
      <c r="C46">
        <f t="shared" si="36"/>
        <v>0.20000000000000004</v>
      </c>
      <c r="D46">
        <f t="shared" si="18"/>
        <v>0.6000000000000002</v>
      </c>
      <c r="E46">
        <f t="shared" si="37"/>
        <v>150.00000000000014</v>
      </c>
      <c r="G46">
        <f t="shared" si="38"/>
        <v>3.0000000000000004</v>
      </c>
      <c r="H46">
        <f t="shared" si="26"/>
        <v>149.99999999999991</v>
      </c>
      <c r="K46">
        <f t="shared" si="39"/>
        <v>58.499999999999993</v>
      </c>
      <c r="L46">
        <f t="shared" si="40"/>
        <v>116.18950038622263</v>
      </c>
      <c r="M46">
        <f t="shared" si="41"/>
        <v>0.50348783500696359</v>
      </c>
      <c r="N46">
        <f t="shared" si="42"/>
        <v>15.779092702169663</v>
      </c>
    </row>
    <row r="47" spans="1:14" x14ac:dyDescent="0.35">
      <c r="A47">
        <f t="shared" si="35"/>
        <v>21</v>
      </c>
      <c r="B47">
        <f t="shared" si="8"/>
        <v>2.1000000000000001E-2</v>
      </c>
      <c r="C47">
        <f t="shared" si="36"/>
        <v>0.21000000000000005</v>
      </c>
      <c r="D47">
        <f t="shared" si="18"/>
        <v>0.66150000000000031</v>
      </c>
      <c r="E47">
        <f t="shared" si="37"/>
        <v>150.00000000000014</v>
      </c>
      <c r="G47">
        <f t="shared" si="38"/>
        <v>3.1500000000000008</v>
      </c>
      <c r="H47">
        <f t="shared" si="26"/>
        <v>150.00000000000034</v>
      </c>
      <c r="K47">
        <f t="shared" si="39"/>
        <v>61.500000000000107</v>
      </c>
      <c r="L47">
        <f t="shared" si="40"/>
        <v>121.99897540553378</v>
      </c>
      <c r="M47">
        <f t="shared" si="41"/>
        <v>0.5041025942682672</v>
      </c>
      <c r="N47">
        <f t="shared" si="42"/>
        <v>15.740630577037461</v>
      </c>
    </row>
    <row r="48" spans="1:14" x14ac:dyDescent="0.35">
      <c r="A48">
        <f t="shared" si="35"/>
        <v>22</v>
      </c>
      <c r="B48">
        <f t="shared" si="8"/>
        <v>2.1999999999999999E-2</v>
      </c>
      <c r="C48">
        <f t="shared" si="36"/>
        <v>0.22000000000000006</v>
      </c>
      <c r="D48">
        <f t="shared" si="18"/>
        <v>0.72600000000000042</v>
      </c>
      <c r="E48">
        <f t="shared" si="37"/>
        <v>150.00000000000014</v>
      </c>
      <c r="G48">
        <f t="shared" si="38"/>
        <v>3.3000000000000007</v>
      </c>
      <c r="H48">
        <f t="shared" si="26"/>
        <v>149.99999999999991</v>
      </c>
      <c r="K48">
        <f t="shared" si="39"/>
        <v>64.500000000000114</v>
      </c>
      <c r="L48">
        <f t="shared" si="40"/>
        <v>127.80845042484491</v>
      </c>
      <c r="M48">
        <f t="shared" si="41"/>
        <v>0.504661466323997</v>
      </c>
      <c r="N48">
        <f t="shared" si="42"/>
        <v>15.705786911844223</v>
      </c>
    </row>
    <row r="49" spans="1:14" x14ac:dyDescent="0.35">
      <c r="A49">
        <f t="shared" si="35"/>
        <v>23</v>
      </c>
      <c r="B49">
        <f t="shared" si="8"/>
        <v>2.3E-2</v>
      </c>
      <c r="C49">
        <f t="shared" si="36"/>
        <v>0.23000000000000007</v>
      </c>
      <c r="D49">
        <f t="shared" si="18"/>
        <v>0.79350000000000043</v>
      </c>
      <c r="E49">
        <f t="shared" si="37"/>
        <v>150.00000000000014</v>
      </c>
      <c r="G49">
        <f t="shared" si="38"/>
        <v>3.4500000000000011</v>
      </c>
      <c r="H49">
        <f t="shared" si="26"/>
        <v>150.00000000000034</v>
      </c>
      <c r="K49">
        <f t="shared" si="39"/>
        <v>67.5</v>
      </c>
      <c r="L49">
        <f t="shared" si="40"/>
        <v>133.61792544415604</v>
      </c>
      <c r="M49">
        <f t="shared" si="41"/>
        <v>0.50517174080966243</v>
      </c>
      <c r="N49">
        <f t="shared" si="42"/>
        <v>15.674074074074113</v>
      </c>
    </row>
    <row r="50" spans="1:14" x14ac:dyDescent="0.35">
      <c r="A50">
        <f t="shared" si="35"/>
        <v>24</v>
      </c>
      <c r="B50">
        <f t="shared" si="8"/>
        <v>2.4E-2</v>
      </c>
      <c r="C50">
        <f t="shared" si="36"/>
        <v>0.24000000000000007</v>
      </c>
      <c r="D50">
        <f t="shared" si="18"/>
        <v>0.86400000000000055</v>
      </c>
      <c r="E50">
        <f t="shared" si="37"/>
        <v>150.00000000000014</v>
      </c>
      <c r="G50">
        <f t="shared" si="38"/>
        <v>3.600000000000001</v>
      </c>
      <c r="H50">
        <f t="shared" si="26"/>
        <v>149.99999999999991</v>
      </c>
      <c r="K50">
        <f t="shared" si="39"/>
        <v>70.500000000000114</v>
      </c>
      <c r="L50">
        <f t="shared" si="40"/>
        <v>139.42740046346719</v>
      </c>
      <c r="M50">
        <f t="shared" si="41"/>
        <v>0.50563949242152406</v>
      </c>
      <c r="N50">
        <f t="shared" si="42"/>
        <v>15.645088275237656</v>
      </c>
    </row>
    <row r="51" spans="1:14" x14ac:dyDescent="0.35">
      <c r="A51">
        <f t="shared" si="35"/>
        <v>25</v>
      </c>
      <c r="B51">
        <f t="shared" si="8"/>
        <v>2.5000000000000001E-2</v>
      </c>
      <c r="C51">
        <f t="shared" si="36"/>
        <v>0.25000000000000006</v>
      </c>
      <c r="D51">
        <f t="shared" si="18"/>
        <v>0.93750000000000044</v>
      </c>
      <c r="E51">
        <f t="shared" si="37"/>
        <v>149.99999999999972</v>
      </c>
      <c r="G51">
        <f t="shared" si="38"/>
        <v>3.7500000000000009</v>
      </c>
      <c r="H51">
        <f t="shared" si="26"/>
        <v>149.99999999999991</v>
      </c>
      <c r="K51">
        <f t="shared" si="39"/>
        <v>73.499999999999901</v>
      </c>
      <c r="L51">
        <f t="shared" si="40"/>
        <v>145.23687548277789</v>
      </c>
      <c r="M51">
        <f t="shared" si="41"/>
        <v>0.506069823904436</v>
      </c>
      <c r="N51">
        <f t="shared" si="42"/>
        <v>15.618492294877123</v>
      </c>
    </row>
    <row r="52" spans="1:14" x14ac:dyDescent="0.35">
      <c r="A52">
        <f t="shared" si="35"/>
        <v>26</v>
      </c>
      <c r="B52">
        <f t="shared" si="8"/>
        <v>2.6000000000000002E-2</v>
      </c>
      <c r="C52">
        <f t="shared" si="36"/>
        <v>0.26000000000000006</v>
      </c>
      <c r="D52">
        <f t="shared" si="18"/>
        <v>1.0140000000000005</v>
      </c>
      <c r="E52">
        <f t="shared" si="37"/>
        <v>150.00000000000014</v>
      </c>
      <c r="G52">
        <f t="shared" si="38"/>
        <v>3.9000000000000008</v>
      </c>
      <c r="H52">
        <f t="shared" si="26"/>
        <v>149.99999999999991</v>
      </c>
      <c r="K52">
        <f t="shared" si="39"/>
        <v>76.500000000000014</v>
      </c>
      <c r="L52">
        <f t="shared" si="40"/>
        <v>151.04635050208941</v>
      </c>
      <c r="M52">
        <f t="shared" si="41"/>
        <v>0.50646705296558492</v>
      </c>
      <c r="N52">
        <f t="shared" si="42"/>
        <v>15.594002306805102</v>
      </c>
    </row>
    <row r="53" spans="1:14" x14ac:dyDescent="0.35">
      <c r="A53">
        <f t="shared" si="35"/>
        <v>27</v>
      </c>
      <c r="B53">
        <f t="shared" si="8"/>
        <v>2.7E-2</v>
      </c>
      <c r="C53">
        <f t="shared" si="36"/>
        <v>0.27000000000000007</v>
      </c>
      <c r="D53">
        <f t="shared" si="18"/>
        <v>1.0935000000000006</v>
      </c>
      <c r="E53">
        <f t="shared" si="37"/>
        <v>150.00000000000014</v>
      </c>
      <c r="G53">
        <f t="shared" si="38"/>
        <v>4.0500000000000016</v>
      </c>
      <c r="H53">
        <f t="shared" si="26"/>
        <v>150.0000000000008</v>
      </c>
      <c r="K53">
        <f t="shared" si="39"/>
        <v>79.500000000000128</v>
      </c>
      <c r="L53">
        <f t="shared" si="40"/>
        <v>156.85582552140056</v>
      </c>
      <c r="M53">
        <f t="shared" si="41"/>
        <v>0.506834857651835</v>
      </c>
      <c r="N53">
        <f t="shared" si="42"/>
        <v>15.571377714489127</v>
      </c>
    </row>
    <row r="54" spans="1:14" x14ac:dyDescent="0.35">
      <c r="A54">
        <f t="shared" si="35"/>
        <v>28</v>
      </c>
      <c r="B54">
        <f t="shared" si="8"/>
        <v>2.8000000000000001E-2</v>
      </c>
      <c r="C54">
        <f t="shared" si="36"/>
        <v>0.28000000000000008</v>
      </c>
      <c r="D54">
        <f t="shared" si="18"/>
        <v>1.1760000000000006</v>
      </c>
      <c r="E54">
        <f t="shared" si="37"/>
        <v>150.00000000000014</v>
      </c>
      <c r="G54">
        <f t="shared" si="38"/>
        <v>4.2000000000000011</v>
      </c>
      <c r="H54">
        <f t="shared" si="26"/>
        <v>149.99999999999946</v>
      </c>
      <c r="K54">
        <f t="shared" si="39"/>
        <v>82.500000000000014</v>
      </c>
      <c r="L54">
        <f t="shared" si="40"/>
        <v>162.66530054071171</v>
      </c>
      <c r="M54">
        <f t="shared" si="41"/>
        <v>0.50717639057478026</v>
      </c>
      <c r="N54">
        <f t="shared" si="42"/>
        <v>15.550413223140527</v>
      </c>
    </row>
    <row r="55" spans="1:14" x14ac:dyDescent="0.35">
      <c r="A55">
        <f t="shared" si="35"/>
        <v>29</v>
      </c>
      <c r="B55">
        <f t="shared" si="8"/>
        <v>2.9000000000000001E-2</v>
      </c>
      <c r="C55">
        <f t="shared" si="36"/>
        <v>0.29000000000000009</v>
      </c>
      <c r="D55">
        <f t="shared" si="18"/>
        <v>1.2615000000000007</v>
      </c>
      <c r="E55">
        <f t="shared" si="37"/>
        <v>150.00000000000014</v>
      </c>
      <c r="G55">
        <f t="shared" si="38"/>
        <v>4.3500000000000014</v>
      </c>
      <c r="H55">
        <f t="shared" si="26"/>
        <v>150.00000000000034</v>
      </c>
      <c r="K55">
        <f t="shared" si="39"/>
        <v>85.500000000000128</v>
      </c>
      <c r="L55">
        <f t="shared" si="40"/>
        <v>168.47477556002286</v>
      </c>
      <c r="M55">
        <f t="shared" si="41"/>
        <v>0.50749436950304094</v>
      </c>
      <c r="N55">
        <f t="shared" si="42"/>
        <v>15.530932594644502</v>
      </c>
    </row>
    <row r="56" spans="1:14" x14ac:dyDescent="0.35">
      <c r="A56">
        <f t="shared" si="35"/>
        <v>30</v>
      </c>
      <c r="B56">
        <f t="shared" si="8"/>
        <v>0.03</v>
      </c>
      <c r="C56">
        <f t="shared" si="36"/>
        <v>0.3000000000000001</v>
      </c>
      <c r="D56">
        <f t="shared" si="18"/>
        <v>1.350000000000001</v>
      </c>
      <c r="E56">
        <f t="shared" si="37"/>
        <v>150.00000000000014</v>
      </c>
      <c r="G56">
        <f t="shared" si="38"/>
        <v>4.5000000000000018</v>
      </c>
      <c r="H56">
        <f t="shared" si="26"/>
        <v>150.00000000000034</v>
      </c>
      <c r="K56">
        <f t="shared" si="39"/>
        <v>88.500000000000242</v>
      </c>
      <c r="L56">
        <f t="shared" si="40"/>
        <v>174.28425057933399</v>
      </c>
      <c r="M56">
        <f t="shared" si="41"/>
        <v>0.50779114983608431</v>
      </c>
      <c r="N56">
        <f t="shared" si="42"/>
        <v>15.512783682849712</v>
      </c>
    </row>
    <row r="57" spans="1:14" x14ac:dyDescent="0.35">
      <c r="A57">
        <f t="shared" si="35"/>
        <v>31</v>
      </c>
      <c r="B57">
        <f t="shared" si="8"/>
        <v>3.1E-2</v>
      </c>
      <c r="C57">
        <f t="shared" si="36"/>
        <v>0.31000000000000011</v>
      </c>
      <c r="D57">
        <f t="shared" si="18"/>
        <v>1.4415000000000011</v>
      </c>
      <c r="E57">
        <f t="shared" si="37"/>
        <v>150.00000000000014</v>
      </c>
      <c r="G57">
        <f t="shared" si="38"/>
        <v>4.6500000000000021</v>
      </c>
      <c r="H57">
        <f t="shared" si="26"/>
        <v>150.00000000000034</v>
      </c>
      <c r="K57">
        <f t="shared" si="39"/>
        <v>91.500000000000128</v>
      </c>
      <c r="L57">
        <f t="shared" si="40"/>
        <v>180.09372559864511</v>
      </c>
      <c r="M57">
        <f t="shared" si="41"/>
        <v>0.50806878305086556</v>
      </c>
      <c r="N57">
        <f t="shared" si="42"/>
        <v>15.495834453103997</v>
      </c>
    </row>
    <row r="58" spans="1:14" x14ac:dyDescent="0.35">
      <c r="A58">
        <f t="shared" si="35"/>
        <v>32</v>
      </c>
      <c r="B58">
        <f t="shared" si="8"/>
        <v>3.2000000000000001E-2</v>
      </c>
      <c r="C58">
        <f t="shared" si="36"/>
        <v>0.32000000000000012</v>
      </c>
      <c r="D58">
        <f t="shared" si="18"/>
        <v>1.5360000000000011</v>
      </c>
      <c r="E58">
        <f t="shared" si="37"/>
        <v>150.00000000000014</v>
      </c>
      <c r="G58">
        <f t="shared" si="38"/>
        <v>4.8000000000000016</v>
      </c>
      <c r="H58">
        <f t="shared" si="26"/>
        <v>149.99999999999946</v>
      </c>
      <c r="K58">
        <f t="shared" si="39"/>
        <v>94.500000000000028</v>
      </c>
      <c r="L58">
        <f t="shared" si="40"/>
        <v>185.90320061795626</v>
      </c>
      <c r="M58">
        <f t="shared" si="41"/>
        <v>0.5083290641897229</v>
      </c>
      <c r="N58">
        <f t="shared" si="42"/>
        <v>15.479969765684082</v>
      </c>
    </row>
    <row r="59" spans="1:14" x14ac:dyDescent="0.35">
      <c r="A59">
        <f t="shared" si="35"/>
        <v>33</v>
      </c>
      <c r="B59">
        <f t="shared" si="8"/>
        <v>3.3000000000000002E-2</v>
      </c>
      <c r="C59">
        <f t="shared" si="36"/>
        <v>0.33000000000000013</v>
      </c>
      <c r="D59">
        <f t="shared" si="18"/>
        <v>1.6335000000000013</v>
      </c>
      <c r="E59">
        <f t="shared" si="37"/>
        <v>150.00000000000014</v>
      </c>
      <c r="G59">
        <f t="shared" si="38"/>
        <v>4.950000000000002</v>
      </c>
      <c r="H59">
        <f t="shared" si="26"/>
        <v>150.00000000000034</v>
      </c>
      <c r="K59">
        <f t="shared" si="39"/>
        <v>97.500000000000142</v>
      </c>
      <c r="L59">
        <f t="shared" si="40"/>
        <v>191.71267563726741</v>
      </c>
      <c r="M59">
        <f t="shared" si="41"/>
        <v>0.50857357071410525</v>
      </c>
      <c r="N59">
        <f t="shared" si="42"/>
        <v>15.465088757396449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9"/>
  <sheetViews>
    <sheetView topLeftCell="B14" workbookViewId="0">
      <selection activeCell="R28" sqref="R28"/>
    </sheetView>
  </sheetViews>
  <sheetFormatPr defaultRowHeight="14.5" x14ac:dyDescent="0.35"/>
  <cols>
    <col min="3" max="3" width="10.54296875" bestFit="1" customWidth="1"/>
    <col min="4" max="4" width="12" bestFit="1" customWidth="1"/>
    <col min="6" max="6" width="2.54296875" customWidth="1"/>
    <col min="8" max="8" width="10" customWidth="1"/>
    <col min="12" max="12" width="11.81640625" customWidth="1"/>
    <col min="14" max="14" width="4" customWidth="1"/>
    <col min="18" max="18" width="12" bestFit="1" customWidth="1"/>
  </cols>
  <sheetData>
    <row r="2" spans="1:18" x14ac:dyDescent="0.35">
      <c r="A2" t="s">
        <v>14</v>
      </c>
      <c r="B2">
        <v>10</v>
      </c>
      <c r="C2" t="s">
        <v>3</v>
      </c>
      <c r="D2">
        <v>15</v>
      </c>
    </row>
    <row r="3" spans="1:18" x14ac:dyDescent="0.35">
      <c r="B3" t="s">
        <v>4</v>
      </c>
      <c r="C3" t="s">
        <v>2</v>
      </c>
      <c r="D3" t="s">
        <v>0</v>
      </c>
      <c r="E3" t="s">
        <v>1</v>
      </c>
      <c r="G3" t="s">
        <v>11</v>
      </c>
      <c r="H3" t="s">
        <v>7</v>
      </c>
      <c r="I3" t="s">
        <v>8</v>
      </c>
      <c r="J3" t="s">
        <v>13</v>
      </c>
      <c r="N3" t="s">
        <v>0</v>
      </c>
      <c r="O3">
        <f>(C4^2)*$D$2</f>
        <v>375</v>
      </c>
      <c r="Q3" t="s">
        <v>6</v>
      </c>
      <c r="R3" t="s">
        <v>9</v>
      </c>
    </row>
    <row r="4" spans="1:18" x14ac:dyDescent="0.35">
      <c r="A4">
        <v>1</v>
      </c>
      <c r="B4">
        <f>A4/$B$2</f>
        <v>0.1</v>
      </c>
      <c r="C4">
        <v>5</v>
      </c>
      <c r="D4">
        <f>((C4)^2)*D2</f>
        <v>375</v>
      </c>
      <c r="E4">
        <f>C4/B4</f>
        <v>50</v>
      </c>
      <c r="N4" t="s">
        <v>1</v>
      </c>
      <c r="O4" t="s">
        <v>5</v>
      </c>
      <c r="R4" t="s">
        <v>10</v>
      </c>
    </row>
    <row r="5" spans="1:18" x14ac:dyDescent="0.35">
      <c r="A5">
        <f>A4+1</f>
        <v>2</v>
      </c>
      <c r="B5">
        <f t="shared" ref="B5:B11" si="0">A5/$B$2</f>
        <v>0.2</v>
      </c>
      <c r="C5">
        <v>10</v>
      </c>
      <c r="D5">
        <f>((C5)^2)*$D$2</f>
        <v>1500</v>
      </c>
      <c r="E5">
        <f>(C5-C4)/(B5-B4)</f>
        <v>50</v>
      </c>
      <c r="G5">
        <f>(D5-D4)/(B5-B4)</f>
        <v>11250</v>
      </c>
      <c r="H5">
        <f>G5^2</f>
        <v>126562500</v>
      </c>
      <c r="I5">
        <f>E5^2*D5</f>
        <v>3750000</v>
      </c>
      <c r="J5">
        <f>H5/I5</f>
        <v>33.75</v>
      </c>
      <c r="N5" t="s">
        <v>11</v>
      </c>
      <c r="O5" t="s">
        <v>12</v>
      </c>
    </row>
    <row r="6" spans="1:18" x14ac:dyDescent="0.35">
      <c r="A6">
        <f t="shared" ref="A6:A11" si="1">A5+1</f>
        <v>3</v>
      </c>
      <c r="B6">
        <f t="shared" si="0"/>
        <v>0.3</v>
      </c>
      <c r="C6">
        <v>15</v>
      </c>
      <c r="D6">
        <f t="shared" ref="D6:D11" si="2">((C6)^2)*D4</f>
        <v>84375</v>
      </c>
      <c r="E6">
        <f t="shared" ref="E6:E11" si="3">(C6-C5)/(B6-B5)</f>
        <v>50.000000000000014</v>
      </c>
      <c r="G6">
        <f t="shared" ref="G6:G11" si="4">(D6-D5)/(B6-B5)</f>
        <v>828750.00000000023</v>
      </c>
      <c r="H6">
        <f t="shared" ref="H6:H11" si="5">G6^2</f>
        <v>686826562500.00037</v>
      </c>
      <c r="I6">
        <f t="shared" ref="I6:I11" si="6">E6^2*D6</f>
        <v>210937500.00000012</v>
      </c>
      <c r="J6">
        <f t="shared" ref="J6:J11" si="7">H6/I6</f>
        <v>3256.0666666666666</v>
      </c>
    </row>
    <row r="7" spans="1:18" x14ac:dyDescent="0.35">
      <c r="A7">
        <f t="shared" si="1"/>
        <v>4</v>
      </c>
      <c r="B7">
        <f t="shared" si="0"/>
        <v>0.4</v>
      </c>
      <c r="C7">
        <v>20</v>
      </c>
      <c r="D7">
        <f t="shared" si="2"/>
        <v>600000</v>
      </c>
      <c r="E7">
        <f t="shared" si="3"/>
        <v>49.999999999999986</v>
      </c>
      <c r="G7">
        <f t="shared" si="4"/>
        <v>5156249.9999999981</v>
      </c>
      <c r="H7">
        <f t="shared" si="5"/>
        <v>26586914062499.98</v>
      </c>
      <c r="I7">
        <f t="shared" si="6"/>
        <v>1499999999.9999993</v>
      </c>
      <c r="J7">
        <f t="shared" si="7"/>
        <v>17724.609374999996</v>
      </c>
    </row>
    <row r="8" spans="1:18" x14ac:dyDescent="0.35">
      <c r="A8">
        <f t="shared" si="1"/>
        <v>5</v>
      </c>
      <c r="B8">
        <f t="shared" si="0"/>
        <v>0.5</v>
      </c>
      <c r="C8">
        <v>25</v>
      </c>
      <c r="D8">
        <f t="shared" si="2"/>
        <v>52734375</v>
      </c>
      <c r="E8">
        <f t="shared" si="3"/>
        <v>50.000000000000014</v>
      </c>
      <c r="G8">
        <f t="shared" si="4"/>
        <v>521343750.00000012</v>
      </c>
      <c r="H8">
        <f t="shared" si="5"/>
        <v>2.7179930566406262E+17</v>
      </c>
      <c r="I8">
        <f t="shared" si="6"/>
        <v>131835937500.00008</v>
      </c>
      <c r="J8">
        <f t="shared" si="7"/>
        <v>2061648.0666666664</v>
      </c>
    </row>
    <row r="9" spans="1:18" x14ac:dyDescent="0.35">
      <c r="A9">
        <f t="shared" si="1"/>
        <v>6</v>
      </c>
      <c r="B9">
        <f t="shared" si="0"/>
        <v>0.6</v>
      </c>
      <c r="C9">
        <v>30</v>
      </c>
      <c r="D9">
        <f t="shared" si="2"/>
        <v>540000000</v>
      </c>
      <c r="E9">
        <f t="shared" si="3"/>
        <v>50.000000000000014</v>
      </c>
      <c r="G9">
        <f t="shared" si="4"/>
        <v>4872656250.000001</v>
      </c>
      <c r="H9">
        <f t="shared" si="5"/>
        <v>2.3742778930664071E+19</v>
      </c>
      <c r="I9">
        <f t="shared" si="6"/>
        <v>1350000000000.0007</v>
      </c>
      <c r="J9">
        <f t="shared" si="7"/>
        <v>17587243.652343746</v>
      </c>
    </row>
    <row r="10" spans="1:18" x14ac:dyDescent="0.35">
      <c r="A10">
        <f t="shared" si="1"/>
        <v>7</v>
      </c>
      <c r="B10">
        <f t="shared" si="0"/>
        <v>0.7</v>
      </c>
      <c r="C10">
        <v>35</v>
      </c>
      <c r="D10">
        <f t="shared" si="2"/>
        <v>64599609375</v>
      </c>
      <c r="E10">
        <f t="shared" si="3"/>
        <v>50.000000000000014</v>
      </c>
      <c r="G10">
        <f t="shared" si="4"/>
        <v>640596093750.00012</v>
      </c>
      <c r="H10">
        <f t="shared" si="5"/>
        <v>4.1036335532775891E+23</v>
      </c>
      <c r="I10">
        <f t="shared" si="6"/>
        <v>161499023437500.09</v>
      </c>
      <c r="J10">
        <f t="shared" si="7"/>
        <v>2540964933.3673463</v>
      </c>
    </row>
    <row r="11" spans="1:18" x14ac:dyDescent="0.35">
      <c r="A11">
        <f t="shared" si="1"/>
        <v>8</v>
      </c>
      <c r="B11">
        <f t="shared" si="0"/>
        <v>0.8</v>
      </c>
      <c r="C11">
        <v>40</v>
      </c>
      <c r="D11">
        <f t="shared" si="2"/>
        <v>864000000000</v>
      </c>
      <c r="E11">
        <f t="shared" si="3"/>
        <v>49.999999999999957</v>
      </c>
      <c r="G11">
        <f t="shared" si="4"/>
        <v>7994003906249.9932</v>
      </c>
      <c r="H11">
        <f t="shared" si="5"/>
        <v>6.3904098453140152E+25</v>
      </c>
      <c r="I11">
        <f t="shared" si="6"/>
        <v>2159999999999996.5</v>
      </c>
      <c r="J11">
        <f t="shared" si="7"/>
        <v>29585230765.342712</v>
      </c>
    </row>
    <row r="15" spans="1:18" x14ac:dyDescent="0.35">
      <c r="A15" t="s">
        <v>17</v>
      </c>
      <c r="B15">
        <v>1E-3</v>
      </c>
      <c r="C15" t="s">
        <v>3</v>
      </c>
      <c r="D15">
        <v>15</v>
      </c>
    </row>
    <row r="16" spans="1:18" x14ac:dyDescent="0.35">
      <c r="B16" t="s">
        <v>4</v>
      </c>
      <c r="C16" t="s">
        <v>2</v>
      </c>
      <c r="D16" t="s">
        <v>0</v>
      </c>
      <c r="E16" t="s">
        <v>1</v>
      </c>
      <c r="G16" t="s">
        <v>15</v>
      </c>
      <c r="H16" t="s">
        <v>16</v>
      </c>
    </row>
    <row r="17" spans="1:18" x14ac:dyDescent="0.35">
      <c r="A17">
        <v>1</v>
      </c>
      <c r="B17">
        <f>A17*$B$15</f>
        <v>1E-3</v>
      </c>
      <c r="C17">
        <v>5</v>
      </c>
      <c r="D17">
        <f>((C17)^2)*D15</f>
        <v>375</v>
      </c>
      <c r="G17">
        <f>SQRT(D17/$D$15)</f>
        <v>5</v>
      </c>
    </row>
    <row r="18" spans="1:18" x14ac:dyDescent="0.35">
      <c r="A18">
        <f>A17+1</f>
        <v>2</v>
      </c>
      <c r="B18">
        <f t="shared" ref="B18:B59" si="8">A18*$B$15</f>
        <v>2E-3</v>
      </c>
      <c r="C18">
        <v>10</v>
      </c>
      <c r="D18">
        <f>((C18)^2)*$D$2</f>
        <v>1500</v>
      </c>
      <c r="E18">
        <f>(C18-C17)/$B$15</f>
        <v>5000</v>
      </c>
      <c r="G18">
        <f t="shared" ref="G18:G20" si="9">SQRT(D18/$D$15)</f>
        <v>10</v>
      </c>
      <c r="H18">
        <f>(G18-G17)/$B$15</f>
        <v>5000</v>
      </c>
    </row>
    <row r="19" spans="1:18" x14ac:dyDescent="0.35">
      <c r="A19">
        <f t="shared" ref="A19:A20" si="10">A18+1</f>
        <v>3</v>
      </c>
      <c r="B19">
        <f t="shared" si="8"/>
        <v>3.0000000000000001E-3</v>
      </c>
      <c r="C19">
        <v>15</v>
      </c>
      <c r="D19">
        <f t="shared" ref="D19:D20" si="11">((C19)^2)*D17</f>
        <v>84375</v>
      </c>
      <c r="E19">
        <f t="shared" ref="E19:E20" si="12">(C19-C18)/$B$15</f>
        <v>5000</v>
      </c>
      <c r="G19">
        <f t="shared" si="9"/>
        <v>75</v>
      </c>
      <c r="H19">
        <f t="shared" ref="H19:H20" si="13">(G19-G18)/$B$15</f>
        <v>65000</v>
      </c>
    </row>
    <row r="20" spans="1:18" x14ac:dyDescent="0.35">
      <c r="A20">
        <f t="shared" si="10"/>
        <v>4</v>
      </c>
      <c r="B20">
        <f t="shared" si="8"/>
        <v>4.0000000000000001E-3</v>
      </c>
      <c r="C20">
        <v>16</v>
      </c>
      <c r="D20">
        <f t="shared" si="11"/>
        <v>384000</v>
      </c>
      <c r="E20">
        <f t="shared" si="12"/>
        <v>1000</v>
      </c>
      <c r="G20">
        <f t="shared" si="9"/>
        <v>160</v>
      </c>
      <c r="H20">
        <f t="shared" si="13"/>
        <v>85000</v>
      </c>
    </row>
    <row r="23" spans="1:18" x14ac:dyDescent="0.35">
      <c r="A23" t="s">
        <v>18</v>
      </c>
      <c r="B23">
        <v>10</v>
      </c>
    </row>
    <row r="24" spans="1:18" x14ac:dyDescent="0.35">
      <c r="A24" t="s">
        <v>17</v>
      </c>
      <c r="B24">
        <v>1E-3</v>
      </c>
      <c r="C24" t="s">
        <v>3</v>
      </c>
      <c r="D24">
        <v>15</v>
      </c>
      <c r="K24" t="s">
        <v>23</v>
      </c>
      <c r="O24" t="s">
        <v>25</v>
      </c>
    </row>
    <row r="25" spans="1:18" x14ac:dyDescent="0.35">
      <c r="B25" t="s">
        <v>4</v>
      </c>
      <c r="C25" t="s">
        <v>2</v>
      </c>
      <c r="D25" t="s">
        <v>0</v>
      </c>
      <c r="E25" t="s">
        <v>1</v>
      </c>
      <c r="G25" t="s">
        <v>15</v>
      </c>
      <c r="H25" t="s">
        <v>16</v>
      </c>
      <c r="J25" t="s">
        <v>23</v>
      </c>
      <c r="K25" t="s">
        <v>11</v>
      </c>
      <c r="L25" t="s">
        <v>24</v>
      </c>
      <c r="M25" t="s">
        <v>3</v>
      </c>
      <c r="O25" t="s">
        <v>26</v>
      </c>
      <c r="P25" t="s">
        <v>27</v>
      </c>
      <c r="Q25" t="s">
        <v>28</v>
      </c>
      <c r="R25" t="s">
        <v>29</v>
      </c>
    </row>
    <row r="26" spans="1:18" x14ac:dyDescent="0.35">
      <c r="A26">
        <v>0</v>
      </c>
      <c r="B26">
        <f>A26*$B$15</f>
        <v>0</v>
      </c>
      <c r="C26">
        <v>0</v>
      </c>
      <c r="D26">
        <f>((C26)^2)*D23</f>
        <v>0</v>
      </c>
    </row>
    <row r="27" spans="1:18" x14ac:dyDescent="0.35">
      <c r="A27">
        <v>1</v>
      </c>
      <c r="B27">
        <f>A27*$B$15</f>
        <v>1E-3</v>
      </c>
      <c r="C27">
        <f>C26+$B$23*$B$24</f>
        <v>0.01</v>
      </c>
      <c r="D27">
        <f>((C27)^2)*$D$24</f>
        <v>1.5E-3</v>
      </c>
      <c r="E27">
        <f>$D$24*(C27-C26)/$B$24</f>
        <v>150</v>
      </c>
      <c r="G27">
        <f>SQRT(D27*$D$24)</f>
        <v>0.15</v>
      </c>
      <c r="K27">
        <f>(D27-D26)/$B$24</f>
        <v>1.5</v>
      </c>
      <c r="L27">
        <f>K27*0.5/E27</f>
        <v>5.0000000000000001E-3</v>
      </c>
      <c r="M27">
        <f>D27/L27^2</f>
        <v>60</v>
      </c>
      <c r="O27">
        <f>K27</f>
        <v>1.5</v>
      </c>
      <c r="P27">
        <f>2*E27</f>
        <v>300</v>
      </c>
      <c r="Q27">
        <f>E27^2+$B$24</f>
        <v>22500.001</v>
      </c>
      <c r="R27">
        <f>P27^2-4*O27*Q27</f>
        <v>-45000.005999999994</v>
      </c>
    </row>
    <row r="28" spans="1:18" x14ac:dyDescent="0.35">
      <c r="A28">
        <f>A27+1</f>
        <v>2</v>
      </c>
      <c r="B28">
        <f t="shared" si="8"/>
        <v>2E-3</v>
      </c>
      <c r="C28">
        <f t="shared" ref="C28:C59" si="14">C27+$B$23*$B$24</f>
        <v>0.02</v>
      </c>
      <c r="D28">
        <f t="shared" ref="D28:D59" si="15">((C28)^2)*$D$24</f>
        <v>6.0000000000000001E-3</v>
      </c>
      <c r="E28">
        <f>$D$24*(C28-C27)/$B$24</f>
        <v>150</v>
      </c>
      <c r="G28">
        <f t="shared" ref="G28:G59" si="16">SQRT(D28*$D$24)</f>
        <v>0.3</v>
      </c>
      <c r="H28">
        <f>(G28-G27)/$B$15</f>
        <v>150</v>
      </c>
      <c r="K28">
        <f t="shared" ref="K28:K59" si="17">(D28-D27)/$B$24</f>
        <v>4.5</v>
      </c>
      <c r="L28">
        <f t="shared" ref="L28:L59" si="18">K28*0.5/E28</f>
        <v>1.4999999999999999E-2</v>
      </c>
      <c r="M28">
        <f t="shared" ref="M28:M59" si="19">D28/L28^2</f>
        <v>26.666666666666668</v>
      </c>
    </row>
    <row r="29" spans="1:18" x14ac:dyDescent="0.35">
      <c r="A29">
        <f t="shared" ref="A29:A59" si="20">A28+1</f>
        <v>3</v>
      </c>
      <c r="B29">
        <f t="shared" si="8"/>
        <v>3.0000000000000001E-3</v>
      </c>
      <c r="C29">
        <f t="shared" si="14"/>
        <v>0.03</v>
      </c>
      <c r="D29">
        <f t="shared" si="15"/>
        <v>1.35E-2</v>
      </c>
      <c r="E29">
        <f t="shared" ref="E29:E59" si="21">$D$24*(C29-C28)/$B$24</f>
        <v>149.99999999999997</v>
      </c>
      <c r="G29">
        <f t="shared" si="16"/>
        <v>0.45</v>
      </c>
      <c r="H29">
        <f t="shared" ref="H29:H59" si="22">(G29-G28)/$B$15</f>
        <v>150.00000000000003</v>
      </c>
      <c r="K29">
        <f t="shared" si="17"/>
        <v>7.5</v>
      </c>
      <c r="L29">
        <f t="shared" si="18"/>
        <v>2.5000000000000005E-2</v>
      </c>
      <c r="M29">
        <f t="shared" si="19"/>
        <v>21.599999999999991</v>
      </c>
    </row>
    <row r="30" spans="1:18" x14ac:dyDescent="0.35">
      <c r="A30">
        <f t="shared" si="20"/>
        <v>4</v>
      </c>
      <c r="B30">
        <f t="shared" si="8"/>
        <v>4.0000000000000001E-3</v>
      </c>
      <c r="C30">
        <f t="shared" si="14"/>
        <v>0.04</v>
      </c>
      <c r="D30">
        <f t="shared" si="15"/>
        <v>2.4E-2</v>
      </c>
      <c r="E30">
        <f t="shared" si="21"/>
        <v>150.00000000000003</v>
      </c>
      <c r="G30">
        <f t="shared" si="16"/>
        <v>0.6</v>
      </c>
      <c r="H30">
        <f t="shared" si="22"/>
        <v>149.99999999999997</v>
      </c>
      <c r="K30">
        <f t="shared" si="17"/>
        <v>10.5</v>
      </c>
      <c r="L30">
        <f t="shared" si="18"/>
        <v>3.4999999999999996E-2</v>
      </c>
      <c r="M30">
        <f t="shared" si="19"/>
        <v>19.591836734693882</v>
      </c>
    </row>
    <row r="31" spans="1:18" x14ac:dyDescent="0.35">
      <c r="A31">
        <f t="shared" si="20"/>
        <v>5</v>
      </c>
      <c r="B31">
        <f t="shared" si="8"/>
        <v>5.0000000000000001E-3</v>
      </c>
      <c r="C31">
        <f t="shared" si="14"/>
        <v>0.05</v>
      </c>
      <c r="D31">
        <f t="shared" si="15"/>
        <v>3.7500000000000006E-2</v>
      </c>
      <c r="E31">
        <f t="shared" si="21"/>
        <v>150.00000000000003</v>
      </c>
      <c r="G31">
        <f t="shared" si="16"/>
        <v>0.75000000000000011</v>
      </c>
      <c r="H31">
        <f t="shared" si="22"/>
        <v>150.00000000000014</v>
      </c>
      <c r="K31">
        <f t="shared" si="17"/>
        <v>13.500000000000005</v>
      </c>
      <c r="L31">
        <f t="shared" si="18"/>
        <v>4.5000000000000012E-2</v>
      </c>
      <c r="M31">
        <f t="shared" si="19"/>
        <v>18.518518518518512</v>
      </c>
    </row>
    <row r="32" spans="1:18" x14ac:dyDescent="0.35">
      <c r="A32">
        <f t="shared" si="20"/>
        <v>6</v>
      </c>
      <c r="B32">
        <f t="shared" si="8"/>
        <v>6.0000000000000001E-3</v>
      </c>
      <c r="C32">
        <f t="shared" si="14"/>
        <v>6.0000000000000005E-2</v>
      </c>
      <c r="D32">
        <f t="shared" si="15"/>
        <v>5.4000000000000013E-2</v>
      </c>
      <c r="E32">
        <f t="shared" si="21"/>
        <v>150.00000000000003</v>
      </c>
      <c r="G32">
        <f t="shared" si="16"/>
        <v>0.90000000000000013</v>
      </c>
      <c r="H32">
        <f t="shared" si="22"/>
        <v>150.00000000000003</v>
      </c>
      <c r="K32">
        <f t="shared" si="17"/>
        <v>16.500000000000007</v>
      </c>
      <c r="L32">
        <f t="shared" si="18"/>
        <v>5.5000000000000014E-2</v>
      </c>
      <c r="M32">
        <f t="shared" si="19"/>
        <v>17.851239669421481</v>
      </c>
    </row>
    <row r="33" spans="1:13" x14ac:dyDescent="0.35">
      <c r="A33">
        <f t="shared" si="20"/>
        <v>7</v>
      </c>
      <c r="B33">
        <f t="shared" si="8"/>
        <v>7.0000000000000001E-3</v>
      </c>
      <c r="C33">
        <f t="shared" si="14"/>
        <v>7.0000000000000007E-2</v>
      </c>
      <c r="D33">
        <f t="shared" si="15"/>
        <v>7.350000000000001E-2</v>
      </c>
      <c r="E33">
        <f t="shared" si="21"/>
        <v>150.00000000000003</v>
      </c>
      <c r="G33">
        <f t="shared" si="16"/>
        <v>1.05</v>
      </c>
      <c r="H33">
        <f t="shared" si="22"/>
        <v>149.99999999999991</v>
      </c>
      <c r="K33">
        <f t="shared" si="17"/>
        <v>19.499999999999996</v>
      </c>
      <c r="L33">
        <f t="shared" si="18"/>
        <v>6.4999999999999974E-2</v>
      </c>
      <c r="M33">
        <f t="shared" si="19"/>
        <v>17.396449704142025</v>
      </c>
    </row>
    <row r="34" spans="1:13" x14ac:dyDescent="0.35">
      <c r="A34">
        <f t="shared" si="20"/>
        <v>8</v>
      </c>
      <c r="B34">
        <f t="shared" si="8"/>
        <v>8.0000000000000002E-3</v>
      </c>
      <c r="C34">
        <f t="shared" si="14"/>
        <v>0.08</v>
      </c>
      <c r="D34">
        <f t="shared" si="15"/>
        <v>9.6000000000000002E-2</v>
      </c>
      <c r="E34">
        <f t="shared" si="21"/>
        <v>149.99999999999991</v>
      </c>
      <c r="G34">
        <f t="shared" si="16"/>
        <v>1.2</v>
      </c>
      <c r="H34">
        <f t="shared" si="22"/>
        <v>149.99999999999991</v>
      </c>
      <c r="K34">
        <f t="shared" si="17"/>
        <v>22.499999999999993</v>
      </c>
      <c r="L34">
        <f t="shared" si="18"/>
        <v>7.5000000000000025E-2</v>
      </c>
      <c r="M34">
        <f t="shared" si="19"/>
        <v>17.066666666666656</v>
      </c>
    </row>
    <row r="35" spans="1:13" x14ac:dyDescent="0.35">
      <c r="A35">
        <f t="shared" si="20"/>
        <v>9</v>
      </c>
      <c r="B35">
        <f t="shared" si="8"/>
        <v>9.0000000000000011E-3</v>
      </c>
      <c r="C35">
        <f t="shared" si="14"/>
        <v>0.09</v>
      </c>
      <c r="D35">
        <f t="shared" si="15"/>
        <v>0.1215</v>
      </c>
      <c r="E35">
        <f t="shared" si="21"/>
        <v>149.99999999999991</v>
      </c>
      <c r="G35">
        <f t="shared" si="16"/>
        <v>1.35</v>
      </c>
      <c r="H35">
        <f t="shared" si="22"/>
        <v>150.00000000000014</v>
      </c>
      <c r="K35">
        <f t="shared" si="17"/>
        <v>25.499999999999993</v>
      </c>
      <c r="L35">
        <f t="shared" si="18"/>
        <v>8.500000000000002E-2</v>
      </c>
      <c r="M35">
        <f t="shared" si="19"/>
        <v>16.816608996539784</v>
      </c>
    </row>
    <row r="36" spans="1:13" x14ac:dyDescent="0.35">
      <c r="A36">
        <f t="shared" si="20"/>
        <v>10</v>
      </c>
      <c r="B36">
        <f t="shared" si="8"/>
        <v>0.01</v>
      </c>
      <c r="C36">
        <f t="shared" si="14"/>
        <v>9.9999999999999992E-2</v>
      </c>
      <c r="D36">
        <f t="shared" si="15"/>
        <v>0.14999999999999997</v>
      </c>
      <c r="E36">
        <f t="shared" si="21"/>
        <v>149.99999999999991</v>
      </c>
      <c r="G36">
        <f t="shared" si="16"/>
        <v>1.4999999999999998</v>
      </c>
      <c r="H36">
        <f t="shared" si="22"/>
        <v>149.99999999999969</v>
      </c>
      <c r="K36">
        <f t="shared" si="17"/>
        <v>28.499999999999968</v>
      </c>
      <c r="L36">
        <f t="shared" si="18"/>
        <v>9.4999999999999946E-2</v>
      </c>
      <c r="M36">
        <f t="shared" si="19"/>
        <v>16.620498614958464</v>
      </c>
    </row>
    <row r="37" spans="1:13" x14ac:dyDescent="0.35">
      <c r="A37">
        <f t="shared" si="20"/>
        <v>11</v>
      </c>
      <c r="B37">
        <f t="shared" si="8"/>
        <v>1.0999999999999999E-2</v>
      </c>
      <c r="C37">
        <f t="shared" si="14"/>
        <v>0.10999999999999999</v>
      </c>
      <c r="D37">
        <f t="shared" si="15"/>
        <v>0.18149999999999997</v>
      </c>
      <c r="E37">
        <f t="shared" si="21"/>
        <v>149.99999999999991</v>
      </c>
      <c r="G37">
        <f t="shared" si="16"/>
        <v>1.65</v>
      </c>
      <c r="H37">
        <f t="shared" si="22"/>
        <v>150.00000000000014</v>
      </c>
      <c r="K37">
        <f t="shared" si="17"/>
        <v>31.5</v>
      </c>
      <c r="L37">
        <f t="shared" si="18"/>
        <v>0.10500000000000007</v>
      </c>
      <c r="M37">
        <f t="shared" si="19"/>
        <v>16.462585034013582</v>
      </c>
    </row>
    <row r="38" spans="1:13" x14ac:dyDescent="0.35">
      <c r="A38">
        <f t="shared" si="20"/>
        <v>12</v>
      </c>
      <c r="B38">
        <f t="shared" si="8"/>
        <v>1.2E-2</v>
      </c>
      <c r="C38">
        <f t="shared" si="14"/>
        <v>0.11999999999999998</v>
      </c>
      <c r="D38">
        <f t="shared" si="15"/>
        <v>0.21599999999999994</v>
      </c>
      <c r="E38">
        <f t="shared" si="21"/>
        <v>149.99999999999991</v>
      </c>
      <c r="G38">
        <f t="shared" si="16"/>
        <v>1.7999999999999998</v>
      </c>
      <c r="H38">
        <f t="shared" si="22"/>
        <v>149.99999999999991</v>
      </c>
      <c r="K38">
        <f t="shared" si="17"/>
        <v>34.499999999999972</v>
      </c>
      <c r="L38">
        <f t="shared" si="18"/>
        <v>0.11499999999999998</v>
      </c>
      <c r="M38">
        <f t="shared" si="19"/>
        <v>16.332703213610586</v>
      </c>
    </row>
    <row r="39" spans="1:13" x14ac:dyDescent="0.35">
      <c r="A39">
        <f t="shared" si="20"/>
        <v>13</v>
      </c>
      <c r="B39">
        <f t="shared" si="8"/>
        <v>1.3000000000000001E-2</v>
      </c>
      <c r="C39">
        <f t="shared" si="14"/>
        <v>0.12999999999999998</v>
      </c>
      <c r="D39">
        <f t="shared" si="15"/>
        <v>0.25349999999999995</v>
      </c>
      <c r="E39">
        <f t="shared" si="21"/>
        <v>149.99999999999991</v>
      </c>
      <c r="G39">
        <f t="shared" si="16"/>
        <v>1.9499999999999997</v>
      </c>
      <c r="H39">
        <f t="shared" si="22"/>
        <v>149.99999999999991</v>
      </c>
      <c r="K39">
        <f t="shared" si="17"/>
        <v>37.500000000000007</v>
      </c>
      <c r="L39">
        <f t="shared" si="18"/>
        <v>0.12500000000000008</v>
      </c>
      <c r="M39">
        <f t="shared" si="19"/>
        <v>16.223999999999975</v>
      </c>
    </row>
    <row r="40" spans="1:13" x14ac:dyDescent="0.35">
      <c r="A40">
        <f t="shared" si="20"/>
        <v>14</v>
      </c>
      <c r="B40">
        <f t="shared" si="8"/>
        <v>1.4E-2</v>
      </c>
      <c r="C40">
        <f t="shared" si="14"/>
        <v>0.13999999999999999</v>
      </c>
      <c r="D40">
        <f t="shared" si="15"/>
        <v>0.29399999999999993</v>
      </c>
      <c r="E40">
        <f t="shared" si="21"/>
        <v>150.00000000000014</v>
      </c>
      <c r="G40">
        <f t="shared" si="16"/>
        <v>2.0999999999999996</v>
      </c>
      <c r="H40">
        <f t="shared" si="22"/>
        <v>149.99999999999991</v>
      </c>
      <c r="K40">
        <f t="shared" si="17"/>
        <v>40.499999999999979</v>
      </c>
      <c r="L40">
        <f t="shared" si="18"/>
        <v>0.13499999999999981</v>
      </c>
      <c r="M40">
        <f t="shared" si="19"/>
        <v>16.131687242798396</v>
      </c>
    </row>
    <row r="41" spans="1:13" x14ac:dyDescent="0.35">
      <c r="A41">
        <f t="shared" si="20"/>
        <v>15</v>
      </c>
      <c r="B41">
        <f t="shared" si="8"/>
        <v>1.4999999999999999E-2</v>
      </c>
      <c r="C41">
        <f t="shared" si="14"/>
        <v>0.15</v>
      </c>
      <c r="D41">
        <f t="shared" si="15"/>
        <v>0.33749999999999997</v>
      </c>
      <c r="E41">
        <f t="shared" si="21"/>
        <v>150.00000000000014</v>
      </c>
      <c r="G41">
        <f t="shared" si="16"/>
        <v>2.25</v>
      </c>
      <c r="H41">
        <f t="shared" si="22"/>
        <v>150.00000000000034</v>
      </c>
      <c r="K41">
        <f t="shared" si="17"/>
        <v>43.500000000000036</v>
      </c>
      <c r="L41">
        <f t="shared" si="18"/>
        <v>0.14499999999999999</v>
      </c>
      <c r="M41">
        <f t="shared" si="19"/>
        <v>16.052318668252081</v>
      </c>
    </row>
    <row r="42" spans="1:13" x14ac:dyDescent="0.35">
      <c r="A42">
        <f t="shared" si="20"/>
        <v>16</v>
      </c>
      <c r="B42">
        <f t="shared" si="8"/>
        <v>1.6E-2</v>
      </c>
      <c r="C42">
        <f t="shared" si="14"/>
        <v>0.16</v>
      </c>
      <c r="D42">
        <f t="shared" si="15"/>
        <v>0.38400000000000001</v>
      </c>
      <c r="E42">
        <f t="shared" si="21"/>
        <v>150.00000000000014</v>
      </c>
      <c r="G42">
        <f t="shared" si="16"/>
        <v>2.4</v>
      </c>
      <c r="H42">
        <f t="shared" si="22"/>
        <v>149.99999999999991</v>
      </c>
      <c r="K42">
        <f t="shared" si="17"/>
        <v>46.500000000000043</v>
      </c>
      <c r="L42">
        <f t="shared" si="18"/>
        <v>0.155</v>
      </c>
      <c r="M42">
        <f>D42/L42^2</f>
        <v>15.983350676378771</v>
      </c>
    </row>
    <row r="43" spans="1:13" x14ac:dyDescent="0.35">
      <c r="A43">
        <f t="shared" si="20"/>
        <v>17</v>
      </c>
      <c r="B43">
        <f t="shared" si="8"/>
        <v>1.7000000000000001E-2</v>
      </c>
      <c r="C43">
        <f t="shared" si="14"/>
        <v>0.17</v>
      </c>
      <c r="D43">
        <f t="shared" si="15"/>
        <v>0.43350000000000011</v>
      </c>
      <c r="E43">
        <f t="shared" si="21"/>
        <v>150.00000000000014</v>
      </c>
      <c r="G43">
        <f t="shared" si="16"/>
        <v>2.5500000000000003</v>
      </c>
      <c r="H43">
        <f t="shared" si="22"/>
        <v>150.00000000000034</v>
      </c>
      <c r="K43">
        <f t="shared" si="17"/>
        <v>49.500000000000099</v>
      </c>
      <c r="L43">
        <f t="shared" si="18"/>
        <v>0.16500000000000017</v>
      </c>
      <c r="M43">
        <f t="shared" si="19"/>
        <v>15.922865013774075</v>
      </c>
    </row>
    <row r="44" spans="1:13" x14ac:dyDescent="0.35">
      <c r="A44">
        <f t="shared" si="20"/>
        <v>18</v>
      </c>
      <c r="B44">
        <f t="shared" si="8"/>
        <v>1.8000000000000002E-2</v>
      </c>
      <c r="C44">
        <f t="shared" si="14"/>
        <v>0.18000000000000002</v>
      </c>
      <c r="D44">
        <f t="shared" si="15"/>
        <v>0.4860000000000001</v>
      </c>
      <c r="E44">
        <f t="shared" si="21"/>
        <v>150.00000000000014</v>
      </c>
      <c r="G44">
        <f t="shared" si="16"/>
        <v>2.7</v>
      </c>
      <c r="H44">
        <f t="shared" si="22"/>
        <v>149.99999999999991</v>
      </c>
      <c r="K44">
        <f t="shared" si="17"/>
        <v>52.499999999999993</v>
      </c>
      <c r="L44">
        <f t="shared" si="18"/>
        <v>0.17499999999999982</v>
      </c>
      <c r="M44">
        <f t="shared" si="19"/>
        <v>15.869387755102077</v>
      </c>
    </row>
    <row r="45" spans="1:13" x14ac:dyDescent="0.35">
      <c r="A45">
        <f t="shared" si="20"/>
        <v>19</v>
      </c>
      <c r="B45">
        <f t="shared" si="8"/>
        <v>1.9E-2</v>
      </c>
      <c r="C45">
        <f t="shared" si="14"/>
        <v>0.19000000000000003</v>
      </c>
      <c r="D45">
        <f t="shared" si="15"/>
        <v>0.5415000000000002</v>
      </c>
      <c r="E45">
        <f t="shared" si="21"/>
        <v>150.00000000000014</v>
      </c>
      <c r="G45">
        <f t="shared" si="16"/>
        <v>2.8500000000000005</v>
      </c>
      <c r="H45">
        <f t="shared" si="22"/>
        <v>150.00000000000034</v>
      </c>
      <c r="K45">
        <f t="shared" si="17"/>
        <v>55.500000000000107</v>
      </c>
      <c r="L45">
        <f t="shared" si="18"/>
        <v>0.18500000000000019</v>
      </c>
      <c r="M45">
        <f t="shared" si="19"/>
        <v>15.821767713659581</v>
      </c>
    </row>
    <row r="46" spans="1:13" x14ac:dyDescent="0.35">
      <c r="A46">
        <f t="shared" si="20"/>
        <v>20</v>
      </c>
      <c r="B46">
        <f t="shared" si="8"/>
        <v>0.02</v>
      </c>
      <c r="C46">
        <f t="shared" si="14"/>
        <v>0.20000000000000004</v>
      </c>
      <c r="D46">
        <f t="shared" si="15"/>
        <v>0.6000000000000002</v>
      </c>
      <c r="E46">
        <f t="shared" si="21"/>
        <v>150.00000000000014</v>
      </c>
      <c r="G46">
        <f t="shared" si="16"/>
        <v>3.0000000000000004</v>
      </c>
      <c r="H46">
        <f t="shared" si="22"/>
        <v>149.99999999999991</v>
      </c>
      <c r="K46">
        <f t="shared" si="17"/>
        <v>58.499999999999993</v>
      </c>
      <c r="L46">
        <f t="shared" si="18"/>
        <v>0.19499999999999978</v>
      </c>
      <c r="M46">
        <f t="shared" si="19"/>
        <v>15.779092702169667</v>
      </c>
    </row>
    <row r="47" spans="1:13" x14ac:dyDescent="0.35">
      <c r="A47">
        <f t="shared" si="20"/>
        <v>21</v>
      </c>
      <c r="B47">
        <f t="shared" si="8"/>
        <v>2.1000000000000001E-2</v>
      </c>
      <c r="C47">
        <f t="shared" si="14"/>
        <v>0.21000000000000005</v>
      </c>
      <c r="D47">
        <f t="shared" si="15"/>
        <v>0.66150000000000031</v>
      </c>
      <c r="E47">
        <f t="shared" si="21"/>
        <v>150.00000000000014</v>
      </c>
      <c r="G47">
        <f t="shared" si="16"/>
        <v>3.1500000000000008</v>
      </c>
      <c r="H47">
        <f t="shared" si="22"/>
        <v>150.00000000000034</v>
      </c>
      <c r="K47">
        <f t="shared" si="17"/>
        <v>61.500000000000107</v>
      </c>
      <c r="L47">
        <f t="shared" si="18"/>
        <v>0.20500000000000015</v>
      </c>
      <c r="M47">
        <f t="shared" si="19"/>
        <v>15.740630577037463</v>
      </c>
    </row>
    <row r="48" spans="1:13" x14ac:dyDescent="0.35">
      <c r="A48">
        <f t="shared" si="20"/>
        <v>22</v>
      </c>
      <c r="B48">
        <f t="shared" si="8"/>
        <v>2.1999999999999999E-2</v>
      </c>
      <c r="C48">
        <f t="shared" si="14"/>
        <v>0.22000000000000006</v>
      </c>
      <c r="D48">
        <f t="shared" si="15"/>
        <v>0.72600000000000042</v>
      </c>
      <c r="E48">
        <f t="shared" si="21"/>
        <v>150.00000000000014</v>
      </c>
      <c r="G48">
        <f t="shared" si="16"/>
        <v>3.3000000000000007</v>
      </c>
      <c r="H48">
        <f t="shared" si="22"/>
        <v>149.99999999999991</v>
      </c>
      <c r="K48">
        <f t="shared" si="17"/>
        <v>64.500000000000114</v>
      </c>
      <c r="L48">
        <f t="shared" si="18"/>
        <v>0.21500000000000016</v>
      </c>
      <c r="M48">
        <f t="shared" si="19"/>
        <v>15.705786911844225</v>
      </c>
    </row>
    <row r="49" spans="1:13" x14ac:dyDescent="0.35">
      <c r="A49">
        <f t="shared" si="20"/>
        <v>23</v>
      </c>
      <c r="B49">
        <f t="shared" si="8"/>
        <v>2.3E-2</v>
      </c>
      <c r="C49">
        <f t="shared" si="14"/>
        <v>0.23000000000000007</v>
      </c>
      <c r="D49">
        <f t="shared" si="15"/>
        <v>0.79350000000000043</v>
      </c>
      <c r="E49">
        <f t="shared" si="21"/>
        <v>150.00000000000014</v>
      </c>
      <c r="G49">
        <f t="shared" si="16"/>
        <v>3.4500000000000011</v>
      </c>
      <c r="H49">
        <f t="shared" si="22"/>
        <v>150.00000000000034</v>
      </c>
      <c r="K49">
        <f t="shared" si="17"/>
        <v>67.5</v>
      </c>
      <c r="L49">
        <f t="shared" si="18"/>
        <v>0.22499999999999978</v>
      </c>
      <c r="M49">
        <f t="shared" si="19"/>
        <v>15.674074074074113</v>
      </c>
    </row>
    <row r="50" spans="1:13" x14ac:dyDescent="0.35">
      <c r="A50">
        <f t="shared" si="20"/>
        <v>24</v>
      </c>
      <c r="B50">
        <f t="shared" si="8"/>
        <v>2.4E-2</v>
      </c>
      <c r="C50">
        <f t="shared" si="14"/>
        <v>0.24000000000000007</v>
      </c>
      <c r="D50">
        <f t="shared" si="15"/>
        <v>0.86400000000000055</v>
      </c>
      <c r="E50">
        <f t="shared" si="21"/>
        <v>150.00000000000014</v>
      </c>
      <c r="G50">
        <f t="shared" si="16"/>
        <v>3.600000000000001</v>
      </c>
      <c r="H50">
        <f t="shared" si="22"/>
        <v>149.99999999999991</v>
      </c>
      <c r="K50">
        <f t="shared" si="17"/>
        <v>70.500000000000114</v>
      </c>
      <c r="L50">
        <f t="shared" si="18"/>
        <v>0.23500000000000015</v>
      </c>
      <c r="M50">
        <f t="shared" si="19"/>
        <v>15.645088275237653</v>
      </c>
    </row>
    <row r="51" spans="1:13" x14ac:dyDescent="0.35">
      <c r="A51">
        <f t="shared" si="20"/>
        <v>25</v>
      </c>
      <c r="B51">
        <f t="shared" si="8"/>
        <v>2.5000000000000001E-2</v>
      </c>
      <c r="C51">
        <f t="shared" si="14"/>
        <v>0.25000000000000006</v>
      </c>
      <c r="D51">
        <f t="shared" si="15"/>
        <v>0.93750000000000044</v>
      </c>
      <c r="E51">
        <f t="shared" si="21"/>
        <v>149.99999999999972</v>
      </c>
      <c r="G51">
        <f t="shared" si="16"/>
        <v>3.7500000000000009</v>
      </c>
      <c r="H51">
        <f t="shared" si="22"/>
        <v>149.99999999999991</v>
      </c>
      <c r="K51">
        <f t="shared" si="17"/>
        <v>73.499999999999901</v>
      </c>
      <c r="L51">
        <f t="shared" si="18"/>
        <v>0.24500000000000013</v>
      </c>
      <c r="M51">
        <f t="shared" si="19"/>
        <v>15.618492294877125</v>
      </c>
    </row>
    <row r="52" spans="1:13" x14ac:dyDescent="0.35">
      <c r="A52">
        <f t="shared" si="20"/>
        <v>26</v>
      </c>
      <c r="B52">
        <f t="shared" si="8"/>
        <v>2.6000000000000002E-2</v>
      </c>
      <c r="C52">
        <f t="shared" si="14"/>
        <v>0.26000000000000006</v>
      </c>
      <c r="D52">
        <f t="shared" si="15"/>
        <v>1.0140000000000005</v>
      </c>
      <c r="E52">
        <f t="shared" si="21"/>
        <v>150.00000000000014</v>
      </c>
      <c r="G52">
        <f t="shared" si="16"/>
        <v>3.9000000000000008</v>
      </c>
      <c r="H52">
        <f t="shared" si="22"/>
        <v>149.99999999999991</v>
      </c>
      <c r="K52">
        <f t="shared" si="17"/>
        <v>76.500000000000014</v>
      </c>
      <c r="L52">
        <f t="shared" si="18"/>
        <v>0.25499999999999978</v>
      </c>
      <c r="M52">
        <f t="shared" si="19"/>
        <v>15.594002306805109</v>
      </c>
    </row>
    <row r="53" spans="1:13" x14ac:dyDescent="0.35">
      <c r="A53">
        <f t="shared" si="20"/>
        <v>27</v>
      </c>
      <c r="B53">
        <f t="shared" si="8"/>
        <v>2.7E-2</v>
      </c>
      <c r="C53">
        <f t="shared" si="14"/>
        <v>0.27000000000000007</v>
      </c>
      <c r="D53">
        <f t="shared" si="15"/>
        <v>1.0935000000000006</v>
      </c>
      <c r="E53">
        <f t="shared" si="21"/>
        <v>150.00000000000014</v>
      </c>
      <c r="G53">
        <f t="shared" si="16"/>
        <v>4.0500000000000016</v>
      </c>
      <c r="H53">
        <f t="shared" si="22"/>
        <v>150.0000000000008</v>
      </c>
      <c r="K53">
        <f t="shared" si="17"/>
        <v>79.500000000000128</v>
      </c>
      <c r="L53">
        <f t="shared" si="18"/>
        <v>0.26500000000000018</v>
      </c>
      <c r="M53">
        <f t="shared" si="19"/>
        <v>15.571377714489129</v>
      </c>
    </row>
    <row r="54" spans="1:13" x14ac:dyDescent="0.35">
      <c r="A54">
        <f t="shared" si="20"/>
        <v>28</v>
      </c>
      <c r="B54">
        <f t="shared" si="8"/>
        <v>2.8000000000000001E-2</v>
      </c>
      <c r="C54">
        <f t="shared" si="14"/>
        <v>0.28000000000000008</v>
      </c>
      <c r="D54">
        <f t="shared" si="15"/>
        <v>1.1760000000000006</v>
      </c>
      <c r="E54">
        <f t="shared" si="21"/>
        <v>150.00000000000014</v>
      </c>
      <c r="G54">
        <f t="shared" si="16"/>
        <v>4.2000000000000011</v>
      </c>
      <c r="H54">
        <f t="shared" si="22"/>
        <v>149.99999999999946</v>
      </c>
      <c r="K54">
        <f t="shared" si="17"/>
        <v>82.500000000000014</v>
      </c>
      <c r="L54">
        <f t="shared" si="18"/>
        <v>0.2749999999999998</v>
      </c>
      <c r="M54">
        <f t="shared" si="19"/>
        <v>15.550413223140527</v>
      </c>
    </row>
    <row r="55" spans="1:13" x14ac:dyDescent="0.35">
      <c r="A55">
        <f t="shared" si="20"/>
        <v>29</v>
      </c>
      <c r="B55">
        <f t="shared" si="8"/>
        <v>2.9000000000000001E-2</v>
      </c>
      <c r="C55">
        <f t="shared" si="14"/>
        <v>0.29000000000000009</v>
      </c>
      <c r="D55">
        <f t="shared" si="15"/>
        <v>1.2615000000000007</v>
      </c>
      <c r="E55">
        <f t="shared" si="21"/>
        <v>150.00000000000014</v>
      </c>
      <c r="G55">
        <f t="shared" si="16"/>
        <v>4.3500000000000014</v>
      </c>
      <c r="H55">
        <f t="shared" si="22"/>
        <v>150.00000000000034</v>
      </c>
      <c r="K55">
        <f t="shared" si="17"/>
        <v>85.500000000000128</v>
      </c>
      <c r="L55">
        <f t="shared" si="18"/>
        <v>0.28500000000000014</v>
      </c>
      <c r="M55">
        <f t="shared" si="19"/>
        <v>15.530932594644501</v>
      </c>
    </row>
    <row r="56" spans="1:13" x14ac:dyDescent="0.35">
      <c r="A56">
        <f t="shared" si="20"/>
        <v>30</v>
      </c>
      <c r="B56">
        <f t="shared" si="8"/>
        <v>0.03</v>
      </c>
      <c r="C56">
        <f t="shared" si="14"/>
        <v>0.3000000000000001</v>
      </c>
      <c r="D56">
        <f t="shared" si="15"/>
        <v>1.350000000000001</v>
      </c>
      <c r="E56">
        <f t="shared" si="21"/>
        <v>150.00000000000014</v>
      </c>
      <c r="G56">
        <f t="shared" si="16"/>
        <v>4.5000000000000018</v>
      </c>
      <c r="H56">
        <f t="shared" si="22"/>
        <v>150.00000000000034</v>
      </c>
      <c r="K56">
        <f t="shared" si="17"/>
        <v>88.500000000000242</v>
      </c>
      <c r="L56">
        <f t="shared" si="18"/>
        <v>0.29500000000000054</v>
      </c>
      <c r="M56">
        <f>D56/L56^2</f>
        <v>15.51278368284971</v>
      </c>
    </row>
    <row r="57" spans="1:13" x14ac:dyDescent="0.35">
      <c r="A57">
        <f t="shared" si="20"/>
        <v>31</v>
      </c>
      <c r="B57">
        <f t="shared" si="8"/>
        <v>3.1E-2</v>
      </c>
      <c r="C57">
        <f t="shared" si="14"/>
        <v>0.31000000000000011</v>
      </c>
      <c r="D57">
        <f t="shared" si="15"/>
        <v>1.4415000000000011</v>
      </c>
      <c r="E57">
        <f t="shared" si="21"/>
        <v>150.00000000000014</v>
      </c>
      <c r="G57">
        <f t="shared" si="16"/>
        <v>4.6500000000000021</v>
      </c>
      <c r="H57">
        <f t="shared" si="22"/>
        <v>150.00000000000034</v>
      </c>
      <c r="K57">
        <f t="shared" si="17"/>
        <v>91.500000000000128</v>
      </c>
      <c r="L57">
        <f t="shared" si="18"/>
        <v>0.30500000000000016</v>
      </c>
      <c r="M57">
        <f t="shared" si="19"/>
        <v>15.495834453104001</v>
      </c>
    </row>
    <row r="58" spans="1:13" x14ac:dyDescent="0.35">
      <c r="A58">
        <f t="shared" si="20"/>
        <v>32</v>
      </c>
      <c r="B58">
        <f t="shared" si="8"/>
        <v>3.2000000000000001E-2</v>
      </c>
      <c r="C58">
        <f t="shared" si="14"/>
        <v>0.32000000000000012</v>
      </c>
      <c r="D58">
        <f t="shared" si="15"/>
        <v>1.5360000000000011</v>
      </c>
      <c r="E58">
        <f t="shared" si="21"/>
        <v>150.00000000000014</v>
      </c>
      <c r="G58">
        <f t="shared" si="16"/>
        <v>4.8000000000000016</v>
      </c>
      <c r="H58">
        <f t="shared" si="22"/>
        <v>149.99999999999946</v>
      </c>
      <c r="K58">
        <f t="shared" si="17"/>
        <v>94.500000000000028</v>
      </c>
      <c r="L58">
        <f t="shared" si="18"/>
        <v>0.31499999999999978</v>
      </c>
      <c r="M58">
        <f t="shared" si="19"/>
        <v>15.479969765684086</v>
      </c>
    </row>
    <row r="59" spans="1:13" x14ac:dyDescent="0.35">
      <c r="A59">
        <f t="shared" si="20"/>
        <v>33</v>
      </c>
      <c r="B59">
        <f t="shared" si="8"/>
        <v>3.3000000000000002E-2</v>
      </c>
      <c r="C59">
        <f t="shared" si="14"/>
        <v>0.33000000000000013</v>
      </c>
      <c r="D59">
        <f t="shared" si="15"/>
        <v>1.6335000000000013</v>
      </c>
      <c r="E59">
        <f t="shared" si="21"/>
        <v>150.00000000000014</v>
      </c>
      <c r="G59">
        <f t="shared" si="16"/>
        <v>4.950000000000002</v>
      </c>
      <c r="H59">
        <f t="shared" si="22"/>
        <v>150.00000000000034</v>
      </c>
      <c r="K59">
        <f t="shared" si="17"/>
        <v>97.500000000000142</v>
      </c>
      <c r="L59">
        <f t="shared" si="18"/>
        <v>0.32500000000000018</v>
      </c>
      <c r="M59">
        <f t="shared" si="19"/>
        <v>15.465088757396444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6"/>
  <sheetViews>
    <sheetView topLeftCell="A24" zoomScale="57" zoomScaleNormal="57" workbookViewId="0">
      <selection activeCell="K27" sqref="K27"/>
    </sheetView>
  </sheetViews>
  <sheetFormatPr defaultRowHeight="14.5" x14ac:dyDescent="0.35"/>
  <cols>
    <col min="3" max="3" width="10.54296875" bestFit="1" customWidth="1"/>
    <col min="4" max="4" width="12" bestFit="1" customWidth="1"/>
    <col min="6" max="6" width="2.54296875" customWidth="1"/>
    <col min="8" max="8" width="10" customWidth="1"/>
    <col min="12" max="12" width="11.81640625" customWidth="1"/>
    <col min="14" max="14" width="4" customWidth="1"/>
    <col min="18" max="18" width="12" bestFit="1" customWidth="1"/>
  </cols>
  <sheetData>
    <row r="2" spans="1:18" x14ac:dyDescent="0.35">
      <c r="A2" t="s">
        <v>14</v>
      </c>
      <c r="B2">
        <v>10</v>
      </c>
      <c r="C2" t="s">
        <v>3</v>
      </c>
      <c r="D2">
        <v>15</v>
      </c>
    </row>
    <row r="3" spans="1:18" x14ac:dyDescent="0.35">
      <c r="B3" t="s">
        <v>4</v>
      </c>
      <c r="C3" t="s">
        <v>2</v>
      </c>
      <c r="D3" t="s">
        <v>0</v>
      </c>
      <c r="E3" t="s">
        <v>1</v>
      </c>
      <c r="G3" t="s">
        <v>11</v>
      </c>
      <c r="H3" t="s">
        <v>7</v>
      </c>
      <c r="I3" t="s">
        <v>8</v>
      </c>
      <c r="J3" t="s">
        <v>13</v>
      </c>
      <c r="N3" t="s">
        <v>0</v>
      </c>
      <c r="O3">
        <f>(C4^2)*$D$2</f>
        <v>375</v>
      </c>
      <c r="Q3" t="s">
        <v>6</v>
      </c>
      <c r="R3" t="s">
        <v>9</v>
      </c>
    </row>
    <row r="4" spans="1:18" x14ac:dyDescent="0.35">
      <c r="A4">
        <v>1</v>
      </c>
      <c r="B4">
        <f>A4/$B$2</f>
        <v>0.1</v>
      </c>
      <c r="C4">
        <v>5</v>
      </c>
      <c r="D4">
        <f>((C4)^2)*D2</f>
        <v>375</v>
      </c>
      <c r="E4">
        <f>C4/B4</f>
        <v>50</v>
      </c>
      <c r="N4" t="s">
        <v>1</v>
      </c>
      <c r="O4" t="s">
        <v>5</v>
      </c>
      <c r="R4" t="s">
        <v>10</v>
      </c>
    </row>
    <row r="5" spans="1:18" x14ac:dyDescent="0.35">
      <c r="A5">
        <f>A4+1</f>
        <v>2</v>
      </c>
      <c r="B5">
        <f t="shared" ref="B5:B11" si="0">A5/$B$2</f>
        <v>0.2</v>
      </c>
      <c r="C5">
        <v>10</v>
      </c>
      <c r="D5">
        <f>((C5)^2)*$D$2</f>
        <v>1500</v>
      </c>
      <c r="E5">
        <f>(C5-C4)/(B5-B4)</f>
        <v>50</v>
      </c>
      <c r="G5">
        <f>(D5-D4)/(B5-B4)</f>
        <v>11250</v>
      </c>
      <c r="H5">
        <f>G5^2</f>
        <v>126562500</v>
      </c>
      <c r="I5">
        <f>E5^2*D5</f>
        <v>3750000</v>
      </c>
      <c r="J5">
        <f>H5/I5</f>
        <v>33.75</v>
      </c>
      <c r="N5" t="s">
        <v>11</v>
      </c>
      <c r="O5" t="s">
        <v>12</v>
      </c>
    </row>
    <row r="6" spans="1:18" x14ac:dyDescent="0.35">
      <c r="A6">
        <f t="shared" ref="A6:A11" si="1">A5+1</f>
        <v>3</v>
      </c>
      <c r="B6">
        <f t="shared" si="0"/>
        <v>0.3</v>
      </c>
      <c r="C6">
        <v>15</v>
      </c>
      <c r="D6">
        <f t="shared" ref="D6:D11" si="2">((C6)^2)*D4</f>
        <v>84375</v>
      </c>
      <c r="E6">
        <f t="shared" ref="E6:E11" si="3">(C6-C5)/(B6-B5)</f>
        <v>50.000000000000014</v>
      </c>
      <c r="G6">
        <f t="shared" ref="G6:G11" si="4">(D6-D5)/(B6-B5)</f>
        <v>828750.00000000023</v>
      </c>
      <c r="H6">
        <f t="shared" ref="H6:H11" si="5">G6^2</f>
        <v>686826562500.00037</v>
      </c>
      <c r="I6">
        <f t="shared" ref="I6:I11" si="6">E6^2*D6</f>
        <v>210937500.00000012</v>
      </c>
      <c r="J6">
        <f t="shared" ref="J6:J11" si="7">H6/I6</f>
        <v>3256.0666666666666</v>
      </c>
    </row>
    <row r="7" spans="1:18" x14ac:dyDescent="0.35">
      <c r="A7">
        <f t="shared" si="1"/>
        <v>4</v>
      </c>
      <c r="B7">
        <f t="shared" si="0"/>
        <v>0.4</v>
      </c>
      <c r="C7">
        <v>20</v>
      </c>
      <c r="D7">
        <f t="shared" si="2"/>
        <v>600000</v>
      </c>
      <c r="E7">
        <f t="shared" si="3"/>
        <v>49.999999999999986</v>
      </c>
      <c r="G7">
        <f t="shared" si="4"/>
        <v>5156249.9999999981</v>
      </c>
      <c r="H7">
        <f t="shared" si="5"/>
        <v>26586914062499.98</v>
      </c>
      <c r="I7">
        <f t="shared" si="6"/>
        <v>1499999999.9999993</v>
      </c>
      <c r="J7">
        <f t="shared" si="7"/>
        <v>17724.609374999996</v>
      </c>
    </row>
    <row r="8" spans="1:18" x14ac:dyDescent="0.35">
      <c r="A8">
        <f t="shared" si="1"/>
        <v>5</v>
      </c>
      <c r="B8">
        <f t="shared" si="0"/>
        <v>0.5</v>
      </c>
      <c r="C8">
        <v>25</v>
      </c>
      <c r="D8">
        <f t="shared" si="2"/>
        <v>52734375</v>
      </c>
      <c r="E8">
        <f t="shared" si="3"/>
        <v>50.000000000000014</v>
      </c>
      <c r="G8">
        <f t="shared" si="4"/>
        <v>521343750.00000012</v>
      </c>
      <c r="H8">
        <f t="shared" si="5"/>
        <v>2.7179930566406262E+17</v>
      </c>
      <c r="I8">
        <f t="shared" si="6"/>
        <v>131835937500.00008</v>
      </c>
      <c r="J8">
        <f t="shared" si="7"/>
        <v>2061648.0666666664</v>
      </c>
    </row>
    <row r="9" spans="1:18" x14ac:dyDescent="0.35">
      <c r="A9">
        <f t="shared" si="1"/>
        <v>6</v>
      </c>
      <c r="B9">
        <f t="shared" si="0"/>
        <v>0.6</v>
      </c>
      <c r="C9">
        <v>30</v>
      </c>
      <c r="D9">
        <f t="shared" si="2"/>
        <v>540000000</v>
      </c>
      <c r="E9">
        <f t="shared" si="3"/>
        <v>50.000000000000014</v>
      </c>
      <c r="G9">
        <f t="shared" si="4"/>
        <v>4872656250.000001</v>
      </c>
      <c r="H9">
        <f t="shared" si="5"/>
        <v>2.3742778930664071E+19</v>
      </c>
      <c r="I9">
        <f t="shared" si="6"/>
        <v>1350000000000.0007</v>
      </c>
      <c r="J9">
        <f t="shared" si="7"/>
        <v>17587243.652343746</v>
      </c>
    </row>
    <row r="10" spans="1:18" x14ac:dyDescent="0.35">
      <c r="A10">
        <f t="shared" si="1"/>
        <v>7</v>
      </c>
      <c r="B10">
        <f t="shared" si="0"/>
        <v>0.7</v>
      </c>
      <c r="C10">
        <v>35</v>
      </c>
      <c r="D10">
        <f t="shared" si="2"/>
        <v>64599609375</v>
      </c>
      <c r="E10">
        <f t="shared" si="3"/>
        <v>50.000000000000014</v>
      </c>
      <c r="G10">
        <f t="shared" si="4"/>
        <v>640596093750.00012</v>
      </c>
      <c r="H10">
        <f t="shared" si="5"/>
        <v>4.1036335532775891E+23</v>
      </c>
      <c r="I10">
        <f t="shared" si="6"/>
        <v>161499023437500.09</v>
      </c>
      <c r="J10">
        <f t="shared" si="7"/>
        <v>2540964933.3673463</v>
      </c>
    </row>
    <row r="11" spans="1:18" x14ac:dyDescent="0.35">
      <c r="A11">
        <f t="shared" si="1"/>
        <v>8</v>
      </c>
      <c r="B11">
        <f t="shared" si="0"/>
        <v>0.8</v>
      </c>
      <c r="C11">
        <v>40</v>
      </c>
      <c r="D11">
        <f t="shared" si="2"/>
        <v>864000000000</v>
      </c>
      <c r="E11">
        <f t="shared" si="3"/>
        <v>49.999999999999957</v>
      </c>
      <c r="G11">
        <f t="shared" si="4"/>
        <v>7994003906249.9932</v>
      </c>
      <c r="H11">
        <f t="shared" si="5"/>
        <v>6.3904098453140152E+25</v>
      </c>
      <c r="I11">
        <f t="shared" si="6"/>
        <v>2159999999999996.5</v>
      </c>
      <c r="J11">
        <f t="shared" si="7"/>
        <v>29585230765.342712</v>
      </c>
    </row>
    <row r="15" spans="1:18" x14ac:dyDescent="0.35">
      <c r="A15" t="s">
        <v>17</v>
      </c>
      <c r="B15">
        <v>1E-3</v>
      </c>
      <c r="C15" t="s">
        <v>3</v>
      </c>
      <c r="D15">
        <v>15</v>
      </c>
    </row>
    <row r="16" spans="1:18" x14ac:dyDescent="0.35">
      <c r="B16" t="s">
        <v>4</v>
      </c>
      <c r="C16" t="s">
        <v>2</v>
      </c>
      <c r="D16" t="s">
        <v>0</v>
      </c>
      <c r="E16" t="s">
        <v>1</v>
      </c>
      <c r="G16" t="s">
        <v>15</v>
      </c>
      <c r="H16" t="s">
        <v>16</v>
      </c>
    </row>
    <row r="17" spans="1:18" x14ac:dyDescent="0.35">
      <c r="A17">
        <v>1</v>
      </c>
      <c r="B17">
        <f>A17*$B$15</f>
        <v>1E-3</v>
      </c>
      <c r="C17">
        <v>5</v>
      </c>
      <c r="D17">
        <f>((C17)^2)*D15</f>
        <v>375</v>
      </c>
      <c r="G17">
        <f>SQRT(D17/$D$15)</f>
        <v>5</v>
      </c>
    </row>
    <row r="18" spans="1:18" x14ac:dyDescent="0.35">
      <c r="A18">
        <f>A17+1</f>
        <v>2</v>
      </c>
      <c r="B18">
        <f t="shared" ref="B18:B59" si="8">A18*$B$15</f>
        <v>2E-3</v>
      </c>
      <c r="C18">
        <v>10</v>
      </c>
      <c r="D18">
        <f>((C18)^2)*$D$2</f>
        <v>1500</v>
      </c>
      <c r="E18">
        <f>(C18-C17)/$B$15</f>
        <v>5000</v>
      </c>
      <c r="G18">
        <f t="shared" ref="G18:G20" si="9">SQRT(D18/$D$15)</f>
        <v>10</v>
      </c>
      <c r="H18">
        <f>(G18-G17)/$B$15</f>
        <v>5000</v>
      </c>
    </row>
    <row r="19" spans="1:18" x14ac:dyDescent="0.35">
      <c r="A19">
        <f t="shared" ref="A19:A20" si="10">A18+1</f>
        <v>3</v>
      </c>
      <c r="B19">
        <f t="shared" si="8"/>
        <v>3.0000000000000001E-3</v>
      </c>
      <c r="C19">
        <v>15</v>
      </c>
      <c r="D19">
        <f t="shared" ref="D19:D20" si="11">((C19)^2)*D17</f>
        <v>84375</v>
      </c>
      <c r="E19">
        <f t="shared" ref="E19:E20" si="12">(C19-C18)/$B$15</f>
        <v>5000</v>
      </c>
      <c r="G19">
        <f t="shared" si="9"/>
        <v>75</v>
      </c>
      <c r="H19">
        <f t="shared" ref="H19:H20" si="13">(G19-G18)/$B$15</f>
        <v>65000</v>
      </c>
    </row>
    <row r="20" spans="1:18" x14ac:dyDescent="0.35">
      <c r="A20">
        <f t="shared" si="10"/>
        <v>4</v>
      </c>
      <c r="B20">
        <f t="shared" si="8"/>
        <v>4.0000000000000001E-3</v>
      </c>
      <c r="C20">
        <v>16</v>
      </c>
      <c r="D20">
        <f t="shared" si="11"/>
        <v>384000</v>
      </c>
      <c r="E20">
        <f t="shared" si="12"/>
        <v>1000</v>
      </c>
      <c r="G20">
        <f t="shared" si="9"/>
        <v>160</v>
      </c>
      <c r="H20">
        <f t="shared" si="13"/>
        <v>85000</v>
      </c>
    </row>
    <row r="23" spans="1:18" x14ac:dyDescent="0.35">
      <c r="A23" t="s">
        <v>18</v>
      </c>
      <c r="B23">
        <v>10</v>
      </c>
    </row>
    <row r="24" spans="1:18" x14ac:dyDescent="0.35">
      <c r="A24" t="s">
        <v>17</v>
      </c>
      <c r="B24">
        <v>1E-3</v>
      </c>
      <c r="C24" t="s">
        <v>3</v>
      </c>
      <c r="D24">
        <v>15</v>
      </c>
      <c r="K24" t="s">
        <v>23</v>
      </c>
      <c r="O24" t="s">
        <v>30</v>
      </c>
    </row>
    <row r="25" spans="1:18" x14ac:dyDescent="0.35">
      <c r="B25" t="s">
        <v>4</v>
      </c>
      <c r="C25" t="s">
        <v>2</v>
      </c>
      <c r="D25" t="s">
        <v>0</v>
      </c>
      <c r="E25" t="s">
        <v>1</v>
      </c>
      <c r="G25" t="s">
        <v>15</v>
      </c>
      <c r="H25" t="s">
        <v>16</v>
      </c>
      <c r="J25" t="s">
        <v>23</v>
      </c>
      <c r="K25" t="s">
        <v>11</v>
      </c>
      <c r="L25" t="s">
        <v>24</v>
      </c>
      <c r="M25" t="s">
        <v>3</v>
      </c>
      <c r="O25" t="s">
        <v>21</v>
      </c>
      <c r="P25" t="s">
        <v>22</v>
      </c>
      <c r="Q25" t="s">
        <v>31</v>
      </c>
      <c r="R25" t="s">
        <v>32</v>
      </c>
    </row>
    <row r="26" spans="1:18" x14ac:dyDescent="0.35">
      <c r="A26">
        <v>0</v>
      </c>
      <c r="B26">
        <f>A26*$B$15</f>
        <v>0</v>
      </c>
      <c r="C26">
        <v>0</v>
      </c>
      <c r="D26">
        <f>((C26)^2)*D23</f>
        <v>0</v>
      </c>
    </row>
    <row r="27" spans="1:18" x14ac:dyDescent="0.35">
      <c r="A27">
        <v>1</v>
      </c>
      <c r="B27">
        <f>A27*$B$15</f>
        <v>1E-3</v>
      </c>
      <c r="C27">
        <f>C26+$B$23*$B$24</f>
        <v>0.01</v>
      </c>
      <c r="D27">
        <f>((C27)^2)*$D$24</f>
        <v>1.5E-3</v>
      </c>
      <c r="E27">
        <f>$D$24*(C27-C26)/$B$24</f>
        <v>150</v>
      </c>
      <c r="G27">
        <f>SQRT(D27*$D$24)</f>
        <v>0.15</v>
      </c>
      <c r="K27">
        <f>(D27-D26)/$B$24</f>
        <v>1.5</v>
      </c>
      <c r="L27">
        <f>K27*0.5/E27</f>
        <v>5.0000000000000001E-3</v>
      </c>
      <c r="M27">
        <f>D27/L27^2</f>
        <v>60</v>
      </c>
      <c r="O27">
        <f>2*E27*SQRT(D27/$D$24)</f>
        <v>3</v>
      </c>
      <c r="P27">
        <f>E27^2/$D$24*$B$24</f>
        <v>1.5</v>
      </c>
      <c r="Q27">
        <f>O27+P27</f>
        <v>4.5</v>
      </c>
      <c r="R27">
        <f>O27-P27</f>
        <v>1.5</v>
      </c>
    </row>
    <row r="28" spans="1:18" x14ac:dyDescent="0.35">
      <c r="A28">
        <f>A27+1</f>
        <v>2</v>
      </c>
      <c r="B28">
        <f t="shared" si="8"/>
        <v>2E-3</v>
      </c>
      <c r="C28">
        <f t="shared" ref="C28:C59" si="14">C27+$B$23*$B$24</f>
        <v>0.02</v>
      </c>
      <c r="D28">
        <f t="shared" ref="D28:D59" si="15">((C28)^2)*$D$24</f>
        <v>6.0000000000000001E-3</v>
      </c>
      <c r="E28">
        <f>$D$24*(C28-C27)/$B$24</f>
        <v>150</v>
      </c>
      <c r="G28">
        <f t="shared" ref="G28:G59" si="16">SQRT(D28*$D$24)</f>
        <v>0.3</v>
      </c>
      <c r="H28">
        <f>(G28-G27)/$B$15</f>
        <v>150</v>
      </c>
      <c r="K28">
        <f t="shared" ref="K28:K59" si="17">(D28-D27)/$B$24</f>
        <v>4.5</v>
      </c>
      <c r="L28">
        <f t="shared" ref="L28:L59" si="18">K28*0.5/E28</f>
        <v>1.4999999999999999E-2</v>
      </c>
      <c r="M28">
        <f t="shared" ref="M28:M59" si="19">D28/L28^2</f>
        <v>26.666666666666668</v>
      </c>
      <c r="O28">
        <f t="shared" ref="O28:O59" si="20">2*E28*SQRT(D28/$D$24)</f>
        <v>6</v>
      </c>
      <c r="P28">
        <f t="shared" ref="P28:P59" si="21">E28^2/$D$24*$B$24</f>
        <v>1.5</v>
      </c>
      <c r="Q28">
        <f t="shared" ref="Q28:Q59" si="22">O28+P28</f>
        <v>7.5</v>
      </c>
      <c r="R28">
        <f t="shared" ref="R28:R59" si="23">O28-P28</f>
        <v>4.5</v>
      </c>
    </row>
    <row r="29" spans="1:18" x14ac:dyDescent="0.35">
      <c r="A29">
        <f t="shared" ref="A29:A59" si="24">A28+1</f>
        <v>3</v>
      </c>
      <c r="B29">
        <f t="shared" si="8"/>
        <v>3.0000000000000001E-3</v>
      </c>
      <c r="C29">
        <f t="shared" si="14"/>
        <v>0.03</v>
      </c>
      <c r="D29">
        <f t="shared" si="15"/>
        <v>1.35E-2</v>
      </c>
      <c r="E29">
        <f t="shared" ref="E29:E59" si="25">$D$24*(C29-C28)/$B$24</f>
        <v>149.99999999999997</v>
      </c>
      <c r="G29">
        <f t="shared" si="16"/>
        <v>0.45</v>
      </c>
      <c r="H29">
        <f t="shared" ref="H29:H59" si="26">(G29-G28)/$B$15</f>
        <v>150.00000000000003</v>
      </c>
      <c r="K29">
        <f t="shared" si="17"/>
        <v>7.5</v>
      </c>
      <c r="L29">
        <f t="shared" si="18"/>
        <v>2.5000000000000005E-2</v>
      </c>
      <c r="M29">
        <f t="shared" si="19"/>
        <v>21.599999999999991</v>
      </c>
      <c r="O29">
        <f t="shared" si="20"/>
        <v>8.9999999999999982</v>
      </c>
      <c r="P29">
        <f t="shared" si="21"/>
        <v>1.4999999999999996</v>
      </c>
      <c r="Q29">
        <f t="shared" si="22"/>
        <v>10.499999999999998</v>
      </c>
      <c r="R29">
        <f t="shared" si="23"/>
        <v>7.4999999999999982</v>
      </c>
    </row>
    <row r="30" spans="1:18" x14ac:dyDescent="0.35">
      <c r="A30">
        <f t="shared" si="24"/>
        <v>4</v>
      </c>
      <c r="B30">
        <f t="shared" si="8"/>
        <v>4.0000000000000001E-3</v>
      </c>
      <c r="C30">
        <f t="shared" si="14"/>
        <v>0.04</v>
      </c>
      <c r="D30">
        <f t="shared" si="15"/>
        <v>2.4E-2</v>
      </c>
      <c r="E30">
        <f t="shared" si="25"/>
        <v>150.00000000000003</v>
      </c>
      <c r="G30">
        <f t="shared" si="16"/>
        <v>0.6</v>
      </c>
      <c r="H30">
        <f t="shared" si="26"/>
        <v>149.99999999999997</v>
      </c>
      <c r="K30">
        <f t="shared" si="17"/>
        <v>10.5</v>
      </c>
      <c r="L30">
        <f t="shared" si="18"/>
        <v>3.4999999999999996E-2</v>
      </c>
      <c r="M30">
        <f t="shared" si="19"/>
        <v>19.591836734693882</v>
      </c>
      <c r="O30">
        <f t="shared" si="20"/>
        <v>12.000000000000002</v>
      </c>
      <c r="P30">
        <f t="shared" si="21"/>
        <v>1.5000000000000004</v>
      </c>
      <c r="Q30">
        <f t="shared" si="22"/>
        <v>13.500000000000002</v>
      </c>
      <c r="R30">
        <f t="shared" si="23"/>
        <v>10.500000000000002</v>
      </c>
    </row>
    <row r="31" spans="1:18" x14ac:dyDescent="0.35">
      <c r="A31">
        <f t="shared" si="24"/>
        <v>5</v>
      </c>
      <c r="B31">
        <f t="shared" si="8"/>
        <v>5.0000000000000001E-3</v>
      </c>
      <c r="C31">
        <f t="shared" si="14"/>
        <v>0.05</v>
      </c>
      <c r="D31">
        <f t="shared" si="15"/>
        <v>3.7500000000000006E-2</v>
      </c>
      <c r="E31">
        <f t="shared" si="25"/>
        <v>150.00000000000003</v>
      </c>
      <c r="G31">
        <f t="shared" si="16"/>
        <v>0.75000000000000011</v>
      </c>
      <c r="H31">
        <f t="shared" si="26"/>
        <v>150.00000000000014</v>
      </c>
      <c r="K31">
        <f t="shared" si="17"/>
        <v>13.500000000000005</v>
      </c>
      <c r="L31">
        <f t="shared" si="18"/>
        <v>4.5000000000000012E-2</v>
      </c>
      <c r="M31">
        <f t="shared" si="19"/>
        <v>18.518518518518512</v>
      </c>
      <c r="O31">
        <f t="shared" si="20"/>
        <v>15.000000000000004</v>
      </c>
      <c r="P31">
        <f t="shared" si="21"/>
        <v>1.5000000000000004</v>
      </c>
      <c r="Q31">
        <f t="shared" si="22"/>
        <v>16.500000000000004</v>
      </c>
      <c r="R31">
        <f t="shared" si="23"/>
        <v>13.500000000000004</v>
      </c>
    </row>
    <row r="32" spans="1:18" x14ac:dyDescent="0.35">
      <c r="A32">
        <f t="shared" si="24"/>
        <v>6</v>
      </c>
      <c r="B32">
        <f t="shared" si="8"/>
        <v>6.0000000000000001E-3</v>
      </c>
      <c r="C32">
        <f t="shared" si="14"/>
        <v>6.0000000000000005E-2</v>
      </c>
      <c r="D32">
        <f t="shared" si="15"/>
        <v>5.4000000000000013E-2</v>
      </c>
      <c r="E32">
        <f t="shared" si="25"/>
        <v>150.00000000000003</v>
      </c>
      <c r="G32">
        <f t="shared" si="16"/>
        <v>0.90000000000000013</v>
      </c>
      <c r="H32">
        <f t="shared" si="26"/>
        <v>150.00000000000003</v>
      </c>
      <c r="K32">
        <f t="shared" si="17"/>
        <v>16.500000000000007</v>
      </c>
      <c r="L32">
        <f t="shared" si="18"/>
        <v>5.5000000000000014E-2</v>
      </c>
      <c r="M32">
        <f t="shared" si="19"/>
        <v>17.851239669421481</v>
      </c>
      <c r="O32">
        <f t="shared" si="20"/>
        <v>18.000000000000004</v>
      </c>
      <c r="P32">
        <f t="shared" si="21"/>
        <v>1.5000000000000004</v>
      </c>
      <c r="Q32">
        <f t="shared" si="22"/>
        <v>19.500000000000004</v>
      </c>
      <c r="R32">
        <f t="shared" si="23"/>
        <v>16.500000000000004</v>
      </c>
    </row>
    <row r="33" spans="1:18" x14ac:dyDescent="0.35">
      <c r="A33">
        <f t="shared" si="24"/>
        <v>7</v>
      </c>
      <c r="B33">
        <f t="shared" si="8"/>
        <v>7.0000000000000001E-3</v>
      </c>
      <c r="C33">
        <f t="shared" si="14"/>
        <v>7.0000000000000007E-2</v>
      </c>
      <c r="D33">
        <f t="shared" si="15"/>
        <v>7.350000000000001E-2</v>
      </c>
      <c r="E33">
        <f t="shared" si="25"/>
        <v>150.00000000000003</v>
      </c>
      <c r="G33">
        <f t="shared" si="16"/>
        <v>1.05</v>
      </c>
      <c r="H33">
        <f t="shared" si="26"/>
        <v>149.99999999999991</v>
      </c>
      <c r="K33">
        <f t="shared" si="17"/>
        <v>19.499999999999996</v>
      </c>
      <c r="L33">
        <f t="shared" si="18"/>
        <v>6.4999999999999974E-2</v>
      </c>
      <c r="M33">
        <f t="shared" si="19"/>
        <v>17.396449704142025</v>
      </c>
      <c r="O33">
        <f t="shared" si="20"/>
        <v>21.000000000000007</v>
      </c>
      <c r="P33">
        <f t="shared" si="21"/>
        <v>1.5000000000000004</v>
      </c>
      <c r="Q33">
        <f t="shared" si="22"/>
        <v>22.500000000000007</v>
      </c>
      <c r="R33">
        <f t="shared" si="23"/>
        <v>19.500000000000007</v>
      </c>
    </row>
    <row r="34" spans="1:18" x14ac:dyDescent="0.35">
      <c r="A34">
        <f t="shared" si="24"/>
        <v>8</v>
      </c>
      <c r="B34">
        <f t="shared" si="8"/>
        <v>8.0000000000000002E-3</v>
      </c>
      <c r="C34">
        <f t="shared" si="14"/>
        <v>0.08</v>
      </c>
      <c r="D34">
        <f t="shared" si="15"/>
        <v>9.6000000000000002E-2</v>
      </c>
      <c r="E34">
        <f t="shared" si="25"/>
        <v>149.99999999999991</v>
      </c>
      <c r="G34">
        <f t="shared" si="16"/>
        <v>1.2</v>
      </c>
      <c r="H34">
        <f t="shared" si="26"/>
        <v>149.99999999999991</v>
      </c>
      <c r="K34">
        <f t="shared" si="17"/>
        <v>22.499999999999993</v>
      </c>
      <c r="L34">
        <f t="shared" si="18"/>
        <v>7.5000000000000025E-2</v>
      </c>
      <c r="M34">
        <f t="shared" si="19"/>
        <v>17.066666666666656</v>
      </c>
      <c r="O34">
        <f t="shared" si="20"/>
        <v>23.999999999999986</v>
      </c>
      <c r="P34">
        <f t="shared" si="21"/>
        <v>1.4999999999999984</v>
      </c>
      <c r="Q34">
        <f t="shared" si="22"/>
        <v>25.499999999999986</v>
      </c>
      <c r="R34">
        <f t="shared" si="23"/>
        <v>22.499999999999986</v>
      </c>
    </row>
    <row r="35" spans="1:18" x14ac:dyDescent="0.35">
      <c r="A35">
        <f t="shared" si="24"/>
        <v>9</v>
      </c>
      <c r="B35">
        <f t="shared" si="8"/>
        <v>9.0000000000000011E-3</v>
      </c>
      <c r="C35">
        <f t="shared" si="14"/>
        <v>0.09</v>
      </c>
      <c r="D35">
        <f t="shared" si="15"/>
        <v>0.1215</v>
      </c>
      <c r="E35">
        <f t="shared" si="25"/>
        <v>149.99999999999991</v>
      </c>
      <c r="G35">
        <f t="shared" si="16"/>
        <v>1.35</v>
      </c>
      <c r="H35">
        <f t="shared" si="26"/>
        <v>150.00000000000014</v>
      </c>
      <c r="K35">
        <f t="shared" si="17"/>
        <v>25.499999999999993</v>
      </c>
      <c r="L35">
        <f t="shared" si="18"/>
        <v>8.500000000000002E-2</v>
      </c>
      <c r="M35">
        <f t="shared" si="19"/>
        <v>16.816608996539784</v>
      </c>
      <c r="O35">
        <f t="shared" si="20"/>
        <v>26.999999999999982</v>
      </c>
      <c r="P35">
        <f t="shared" si="21"/>
        <v>1.4999999999999984</v>
      </c>
      <c r="Q35">
        <f t="shared" si="22"/>
        <v>28.499999999999982</v>
      </c>
      <c r="R35">
        <f t="shared" si="23"/>
        <v>25.499999999999982</v>
      </c>
    </row>
    <row r="36" spans="1:18" x14ac:dyDescent="0.35">
      <c r="A36">
        <f t="shared" si="24"/>
        <v>10</v>
      </c>
      <c r="B36">
        <f t="shared" si="8"/>
        <v>0.01</v>
      </c>
      <c r="C36">
        <f t="shared" si="14"/>
        <v>9.9999999999999992E-2</v>
      </c>
      <c r="D36">
        <f t="shared" si="15"/>
        <v>0.14999999999999997</v>
      </c>
      <c r="E36">
        <f t="shared" si="25"/>
        <v>149.99999999999991</v>
      </c>
      <c r="G36">
        <f t="shared" si="16"/>
        <v>1.4999999999999998</v>
      </c>
      <c r="H36">
        <f t="shared" si="26"/>
        <v>149.99999999999969</v>
      </c>
      <c r="K36">
        <f t="shared" si="17"/>
        <v>28.499999999999968</v>
      </c>
      <c r="L36">
        <f t="shared" si="18"/>
        <v>9.4999999999999946E-2</v>
      </c>
      <c r="M36">
        <f t="shared" si="19"/>
        <v>16.620498614958464</v>
      </c>
      <c r="O36">
        <f t="shared" si="20"/>
        <v>29.999999999999979</v>
      </c>
      <c r="P36">
        <f t="shared" si="21"/>
        <v>1.4999999999999984</v>
      </c>
      <c r="Q36">
        <f t="shared" si="22"/>
        <v>31.499999999999979</v>
      </c>
      <c r="R36">
        <f t="shared" si="23"/>
        <v>28.499999999999979</v>
      </c>
    </row>
    <row r="37" spans="1:18" x14ac:dyDescent="0.35">
      <c r="A37">
        <f t="shared" si="24"/>
        <v>11</v>
      </c>
      <c r="B37">
        <f t="shared" si="8"/>
        <v>1.0999999999999999E-2</v>
      </c>
      <c r="C37">
        <f t="shared" si="14"/>
        <v>0.10999999999999999</v>
      </c>
      <c r="D37">
        <f t="shared" si="15"/>
        <v>0.18149999999999997</v>
      </c>
      <c r="E37">
        <f t="shared" si="25"/>
        <v>149.99999999999991</v>
      </c>
      <c r="G37">
        <f t="shared" si="16"/>
        <v>1.65</v>
      </c>
      <c r="H37">
        <f t="shared" si="26"/>
        <v>150.00000000000014</v>
      </c>
      <c r="K37">
        <f t="shared" si="17"/>
        <v>31.5</v>
      </c>
      <c r="L37">
        <f t="shared" si="18"/>
        <v>0.10500000000000007</v>
      </c>
      <c r="M37">
        <f t="shared" si="19"/>
        <v>16.462585034013582</v>
      </c>
      <c r="O37">
        <f t="shared" si="20"/>
        <v>32.999999999999979</v>
      </c>
      <c r="P37">
        <f t="shared" si="21"/>
        <v>1.4999999999999984</v>
      </c>
      <c r="Q37">
        <f t="shared" si="22"/>
        <v>34.499999999999979</v>
      </c>
      <c r="R37">
        <f t="shared" si="23"/>
        <v>31.499999999999979</v>
      </c>
    </row>
    <row r="38" spans="1:18" x14ac:dyDescent="0.35">
      <c r="A38">
        <f t="shared" si="24"/>
        <v>12</v>
      </c>
      <c r="B38">
        <f t="shared" si="8"/>
        <v>1.2E-2</v>
      </c>
      <c r="C38">
        <f t="shared" si="14"/>
        <v>0.11999999999999998</v>
      </c>
      <c r="D38">
        <f t="shared" si="15"/>
        <v>0.21599999999999994</v>
      </c>
      <c r="E38">
        <f t="shared" si="25"/>
        <v>149.99999999999991</v>
      </c>
      <c r="G38">
        <f t="shared" si="16"/>
        <v>1.7999999999999998</v>
      </c>
      <c r="H38">
        <f t="shared" si="26"/>
        <v>149.99999999999991</v>
      </c>
      <c r="K38">
        <f t="shared" si="17"/>
        <v>34.499999999999972</v>
      </c>
      <c r="L38">
        <f t="shared" si="18"/>
        <v>0.11499999999999998</v>
      </c>
      <c r="M38">
        <f t="shared" si="19"/>
        <v>16.332703213610586</v>
      </c>
      <c r="O38">
        <f t="shared" si="20"/>
        <v>35.999999999999972</v>
      </c>
      <c r="P38">
        <f t="shared" si="21"/>
        <v>1.4999999999999984</v>
      </c>
      <c r="Q38">
        <f t="shared" si="22"/>
        <v>37.499999999999972</v>
      </c>
      <c r="R38">
        <f t="shared" si="23"/>
        <v>34.499999999999972</v>
      </c>
    </row>
    <row r="39" spans="1:18" x14ac:dyDescent="0.35">
      <c r="A39">
        <f t="shared" si="24"/>
        <v>13</v>
      </c>
      <c r="B39">
        <f t="shared" si="8"/>
        <v>1.3000000000000001E-2</v>
      </c>
      <c r="C39">
        <f t="shared" si="14"/>
        <v>0.12999999999999998</v>
      </c>
      <c r="D39">
        <f t="shared" si="15"/>
        <v>0.25349999999999995</v>
      </c>
      <c r="E39">
        <f t="shared" si="25"/>
        <v>149.99999999999991</v>
      </c>
      <c r="G39">
        <f t="shared" si="16"/>
        <v>1.9499999999999997</v>
      </c>
      <c r="H39">
        <f t="shared" si="26"/>
        <v>149.99999999999991</v>
      </c>
      <c r="K39">
        <f t="shared" si="17"/>
        <v>37.500000000000007</v>
      </c>
      <c r="L39">
        <f t="shared" si="18"/>
        <v>0.12500000000000008</v>
      </c>
      <c r="M39">
        <f t="shared" si="19"/>
        <v>16.223999999999975</v>
      </c>
      <c r="O39">
        <f t="shared" si="20"/>
        <v>38.999999999999972</v>
      </c>
      <c r="P39">
        <f t="shared" si="21"/>
        <v>1.4999999999999984</v>
      </c>
      <c r="Q39">
        <f t="shared" si="22"/>
        <v>40.499999999999972</v>
      </c>
      <c r="R39">
        <f t="shared" si="23"/>
        <v>37.499999999999972</v>
      </c>
    </row>
    <row r="40" spans="1:18" x14ac:dyDescent="0.35">
      <c r="A40">
        <f t="shared" si="24"/>
        <v>14</v>
      </c>
      <c r="B40">
        <f t="shared" si="8"/>
        <v>1.4E-2</v>
      </c>
      <c r="C40">
        <f t="shared" si="14"/>
        <v>0.13999999999999999</v>
      </c>
      <c r="D40">
        <f t="shared" si="15"/>
        <v>0.29399999999999993</v>
      </c>
      <c r="E40">
        <f t="shared" si="25"/>
        <v>150.00000000000014</v>
      </c>
      <c r="G40">
        <f t="shared" si="16"/>
        <v>2.0999999999999996</v>
      </c>
      <c r="H40">
        <f t="shared" si="26"/>
        <v>149.99999999999991</v>
      </c>
      <c r="K40">
        <f t="shared" si="17"/>
        <v>40.499999999999979</v>
      </c>
      <c r="L40">
        <f t="shared" si="18"/>
        <v>0.13499999999999981</v>
      </c>
      <c r="M40">
        <f t="shared" si="19"/>
        <v>16.131687242798396</v>
      </c>
      <c r="O40">
        <f t="shared" si="20"/>
        <v>42.000000000000036</v>
      </c>
      <c r="P40">
        <f t="shared" si="21"/>
        <v>1.5000000000000029</v>
      </c>
      <c r="Q40">
        <f t="shared" si="22"/>
        <v>43.500000000000036</v>
      </c>
      <c r="R40">
        <f t="shared" si="23"/>
        <v>40.500000000000036</v>
      </c>
    </row>
    <row r="41" spans="1:18" x14ac:dyDescent="0.35">
      <c r="A41">
        <f t="shared" si="24"/>
        <v>15</v>
      </c>
      <c r="B41">
        <f t="shared" si="8"/>
        <v>1.4999999999999999E-2</v>
      </c>
      <c r="C41">
        <f t="shared" si="14"/>
        <v>0.15</v>
      </c>
      <c r="D41">
        <f t="shared" si="15"/>
        <v>0.33749999999999997</v>
      </c>
      <c r="E41">
        <f t="shared" si="25"/>
        <v>150.00000000000014</v>
      </c>
      <c r="G41">
        <f t="shared" si="16"/>
        <v>2.25</v>
      </c>
      <c r="H41">
        <f t="shared" si="26"/>
        <v>150.00000000000034</v>
      </c>
      <c r="K41">
        <f t="shared" si="17"/>
        <v>43.500000000000036</v>
      </c>
      <c r="L41">
        <f t="shared" si="18"/>
        <v>0.14499999999999999</v>
      </c>
      <c r="M41">
        <f t="shared" si="19"/>
        <v>16.052318668252081</v>
      </c>
      <c r="O41">
        <f t="shared" si="20"/>
        <v>45.000000000000043</v>
      </c>
      <c r="P41">
        <f t="shared" si="21"/>
        <v>1.5000000000000029</v>
      </c>
      <c r="Q41">
        <f t="shared" si="22"/>
        <v>46.500000000000043</v>
      </c>
      <c r="R41">
        <f t="shared" si="23"/>
        <v>43.500000000000043</v>
      </c>
    </row>
    <row r="42" spans="1:18" x14ac:dyDescent="0.35">
      <c r="A42">
        <f t="shared" si="24"/>
        <v>16</v>
      </c>
      <c r="B42">
        <f t="shared" si="8"/>
        <v>1.6E-2</v>
      </c>
      <c r="C42">
        <f t="shared" si="14"/>
        <v>0.16</v>
      </c>
      <c r="D42">
        <f t="shared" si="15"/>
        <v>0.38400000000000001</v>
      </c>
      <c r="E42">
        <f t="shared" si="25"/>
        <v>150.00000000000014</v>
      </c>
      <c r="G42">
        <f t="shared" si="16"/>
        <v>2.4</v>
      </c>
      <c r="H42">
        <f t="shared" si="26"/>
        <v>149.99999999999991</v>
      </c>
      <c r="K42">
        <f t="shared" si="17"/>
        <v>46.500000000000043</v>
      </c>
      <c r="L42">
        <f t="shared" si="18"/>
        <v>0.155</v>
      </c>
      <c r="M42">
        <f>D42/L42^2</f>
        <v>15.983350676378771</v>
      </c>
      <c r="O42">
        <f t="shared" si="20"/>
        <v>48.00000000000005</v>
      </c>
      <c r="P42">
        <f t="shared" si="21"/>
        <v>1.5000000000000029</v>
      </c>
      <c r="Q42">
        <f t="shared" si="22"/>
        <v>49.50000000000005</v>
      </c>
      <c r="R42">
        <f t="shared" si="23"/>
        <v>46.50000000000005</v>
      </c>
    </row>
    <row r="43" spans="1:18" x14ac:dyDescent="0.35">
      <c r="A43">
        <f t="shared" si="24"/>
        <v>17</v>
      </c>
      <c r="B43">
        <f t="shared" si="8"/>
        <v>1.7000000000000001E-2</v>
      </c>
      <c r="C43">
        <f t="shared" si="14"/>
        <v>0.17</v>
      </c>
      <c r="D43">
        <f t="shared" si="15"/>
        <v>0.43350000000000011</v>
      </c>
      <c r="E43">
        <f t="shared" si="25"/>
        <v>150.00000000000014</v>
      </c>
      <c r="G43">
        <f t="shared" si="16"/>
        <v>2.5500000000000003</v>
      </c>
      <c r="H43">
        <f t="shared" si="26"/>
        <v>150.00000000000034</v>
      </c>
      <c r="K43">
        <f t="shared" si="17"/>
        <v>49.500000000000099</v>
      </c>
      <c r="L43">
        <f t="shared" si="18"/>
        <v>0.16500000000000017</v>
      </c>
      <c r="M43">
        <f t="shared" si="19"/>
        <v>15.922865013774075</v>
      </c>
      <c r="O43">
        <f t="shared" si="20"/>
        <v>51.00000000000005</v>
      </c>
      <c r="P43">
        <f t="shared" si="21"/>
        <v>1.5000000000000029</v>
      </c>
      <c r="Q43">
        <f t="shared" si="22"/>
        <v>52.50000000000005</v>
      </c>
      <c r="R43">
        <f t="shared" si="23"/>
        <v>49.50000000000005</v>
      </c>
    </row>
    <row r="44" spans="1:18" x14ac:dyDescent="0.35">
      <c r="A44">
        <f t="shared" si="24"/>
        <v>18</v>
      </c>
      <c r="B44">
        <f t="shared" si="8"/>
        <v>1.8000000000000002E-2</v>
      </c>
      <c r="C44">
        <f t="shared" si="14"/>
        <v>0.18000000000000002</v>
      </c>
      <c r="D44">
        <f t="shared" si="15"/>
        <v>0.4860000000000001</v>
      </c>
      <c r="E44">
        <f t="shared" si="25"/>
        <v>150.00000000000014</v>
      </c>
      <c r="G44">
        <f t="shared" si="16"/>
        <v>2.7</v>
      </c>
      <c r="H44">
        <f t="shared" si="26"/>
        <v>149.99999999999991</v>
      </c>
      <c r="K44">
        <f t="shared" si="17"/>
        <v>52.499999999999993</v>
      </c>
      <c r="L44">
        <f t="shared" si="18"/>
        <v>0.17499999999999982</v>
      </c>
      <c r="M44">
        <f t="shared" si="19"/>
        <v>15.869387755102077</v>
      </c>
      <c r="O44">
        <f t="shared" si="20"/>
        <v>54.000000000000057</v>
      </c>
      <c r="P44">
        <f t="shared" si="21"/>
        <v>1.5000000000000029</v>
      </c>
      <c r="Q44">
        <f t="shared" si="22"/>
        <v>55.500000000000057</v>
      </c>
      <c r="R44">
        <f t="shared" si="23"/>
        <v>52.500000000000057</v>
      </c>
    </row>
    <row r="45" spans="1:18" x14ac:dyDescent="0.35">
      <c r="A45">
        <f t="shared" si="24"/>
        <v>19</v>
      </c>
      <c r="B45">
        <f t="shared" si="8"/>
        <v>1.9E-2</v>
      </c>
      <c r="C45">
        <f t="shared" si="14"/>
        <v>0.19000000000000003</v>
      </c>
      <c r="D45">
        <f t="shared" si="15"/>
        <v>0.5415000000000002</v>
      </c>
      <c r="E45">
        <f t="shared" si="25"/>
        <v>150.00000000000014</v>
      </c>
      <c r="G45">
        <f t="shared" si="16"/>
        <v>2.8500000000000005</v>
      </c>
      <c r="H45">
        <f t="shared" si="26"/>
        <v>150.00000000000034</v>
      </c>
      <c r="K45">
        <f t="shared" si="17"/>
        <v>55.500000000000107</v>
      </c>
      <c r="L45">
        <f t="shared" si="18"/>
        <v>0.18500000000000019</v>
      </c>
      <c r="M45">
        <f t="shared" si="19"/>
        <v>15.821767713659581</v>
      </c>
      <c r="O45">
        <f t="shared" si="20"/>
        <v>57.000000000000064</v>
      </c>
      <c r="P45">
        <f t="shared" si="21"/>
        <v>1.5000000000000029</v>
      </c>
      <c r="Q45">
        <f t="shared" si="22"/>
        <v>58.500000000000064</v>
      </c>
      <c r="R45">
        <f t="shared" si="23"/>
        <v>55.500000000000064</v>
      </c>
    </row>
    <row r="46" spans="1:18" x14ac:dyDescent="0.35">
      <c r="A46">
        <f t="shared" si="24"/>
        <v>20</v>
      </c>
      <c r="B46">
        <f t="shared" si="8"/>
        <v>0.02</v>
      </c>
      <c r="C46">
        <f t="shared" si="14"/>
        <v>0.20000000000000004</v>
      </c>
      <c r="D46">
        <f t="shared" si="15"/>
        <v>0.6000000000000002</v>
      </c>
      <c r="E46">
        <f t="shared" si="25"/>
        <v>150.00000000000014</v>
      </c>
      <c r="G46">
        <f t="shared" si="16"/>
        <v>3.0000000000000004</v>
      </c>
      <c r="H46">
        <f t="shared" si="26"/>
        <v>149.99999999999991</v>
      </c>
      <c r="K46">
        <f t="shared" si="17"/>
        <v>58.499999999999993</v>
      </c>
      <c r="L46">
        <f t="shared" si="18"/>
        <v>0.19499999999999978</v>
      </c>
      <c r="M46">
        <f t="shared" si="19"/>
        <v>15.779092702169667</v>
      </c>
      <c r="O46">
        <f t="shared" si="20"/>
        <v>60.000000000000071</v>
      </c>
      <c r="P46">
        <f t="shared" si="21"/>
        <v>1.5000000000000029</v>
      </c>
      <c r="Q46">
        <f t="shared" si="22"/>
        <v>61.500000000000071</v>
      </c>
      <c r="R46">
        <f t="shared" si="23"/>
        <v>58.500000000000071</v>
      </c>
    </row>
    <row r="47" spans="1:18" x14ac:dyDescent="0.35">
      <c r="A47">
        <f t="shared" si="24"/>
        <v>21</v>
      </c>
      <c r="B47">
        <f t="shared" si="8"/>
        <v>2.1000000000000001E-2</v>
      </c>
      <c r="C47">
        <f t="shared" si="14"/>
        <v>0.21000000000000005</v>
      </c>
      <c r="D47">
        <f t="shared" si="15"/>
        <v>0.66150000000000031</v>
      </c>
      <c r="E47">
        <f t="shared" si="25"/>
        <v>150.00000000000014</v>
      </c>
      <c r="G47">
        <f t="shared" si="16"/>
        <v>3.1500000000000008</v>
      </c>
      <c r="H47">
        <f t="shared" si="26"/>
        <v>150.00000000000034</v>
      </c>
      <c r="K47">
        <f t="shared" si="17"/>
        <v>61.500000000000107</v>
      </c>
      <c r="L47">
        <f t="shared" si="18"/>
        <v>0.20500000000000015</v>
      </c>
      <c r="M47">
        <f t="shared" si="19"/>
        <v>15.740630577037463</v>
      </c>
      <c r="O47">
        <f t="shared" si="20"/>
        <v>63.000000000000071</v>
      </c>
      <c r="P47">
        <f t="shared" si="21"/>
        <v>1.5000000000000029</v>
      </c>
      <c r="Q47">
        <f t="shared" si="22"/>
        <v>64.500000000000071</v>
      </c>
      <c r="R47">
        <f t="shared" si="23"/>
        <v>61.500000000000071</v>
      </c>
    </row>
    <row r="48" spans="1:18" x14ac:dyDescent="0.35">
      <c r="A48">
        <f t="shared" si="24"/>
        <v>22</v>
      </c>
      <c r="B48">
        <f t="shared" si="8"/>
        <v>2.1999999999999999E-2</v>
      </c>
      <c r="C48">
        <f t="shared" si="14"/>
        <v>0.22000000000000006</v>
      </c>
      <c r="D48">
        <f t="shared" si="15"/>
        <v>0.72600000000000042</v>
      </c>
      <c r="E48">
        <f t="shared" si="25"/>
        <v>150.00000000000014</v>
      </c>
      <c r="G48">
        <f t="shared" si="16"/>
        <v>3.3000000000000007</v>
      </c>
      <c r="H48">
        <f t="shared" si="26"/>
        <v>149.99999999999991</v>
      </c>
      <c r="K48">
        <f t="shared" si="17"/>
        <v>64.500000000000114</v>
      </c>
      <c r="L48">
        <f t="shared" si="18"/>
        <v>0.21500000000000016</v>
      </c>
      <c r="M48">
        <f t="shared" si="19"/>
        <v>15.705786911844225</v>
      </c>
      <c r="O48">
        <f t="shared" si="20"/>
        <v>66.000000000000085</v>
      </c>
      <c r="P48">
        <f t="shared" si="21"/>
        <v>1.5000000000000029</v>
      </c>
      <c r="Q48">
        <f t="shared" si="22"/>
        <v>67.500000000000085</v>
      </c>
      <c r="R48">
        <f t="shared" si="23"/>
        <v>64.500000000000085</v>
      </c>
    </row>
    <row r="49" spans="1:18" x14ac:dyDescent="0.35">
      <c r="A49">
        <f t="shared" si="24"/>
        <v>23</v>
      </c>
      <c r="B49">
        <f t="shared" si="8"/>
        <v>2.3E-2</v>
      </c>
      <c r="C49">
        <f t="shared" si="14"/>
        <v>0.23000000000000007</v>
      </c>
      <c r="D49">
        <f t="shared" si="15"/>
        <v>0.79350000000000043</v>
      </c>
      <c r="E49">
        <f t="shared" si="25"/>
        <v>150.00000000000014</v>
      </c>
      <c r="G49">
        <f t="shared" si="16"/>
        <v>3.4500000000000011</v>
      </c>
      <c r="H49">
        <f t="shared" si="26"/>
        <v>150.00000000000034</v>
      </c>
      <c r="K49">
        <f t="shared" si="17"/>
        <v>67.5</v>
      </c>
      <c r="L49">
        <f t="shared" si="18"/>
        <v>0.22499999999999978</v>
      </c>
      <c r="M49">
        <f t="shared" si="19"/>
        <v>15.674074074074113</v>
      </c>
      <c r="O49">
        <f t="shared" si="20"/>
        <v>69.000000000000085</v>
      </c>
      <c r="P49">
        <f t="shared" si="21"/>
        <v>1.5000000000000029</v>
      </c>
      <c r="Q49">
        <f t="shared" si="22"/>
        <v>70.500000000000085</v>
      </c>
      <c r="R49">
        <f t="shared" si="23"/>
        <v>67.500000000000085</v>
      </c>
    </row>
    <row r="50" spans="1:18" x14ac:dyDescent="0.35">
      <c r="A50">
        <f t="shared" si="24"/>
        <v>24</v>
      </c>
      <c r="B50">
        <f t="shared" si="8"/>
        <v>2.4E-2</v>
      </c>
      <c r="C50">
        <f t="shared" si="14"/>
        <v>0.24000000000000007</v>
      </c>
      <c r="D50">
        <f t="shared" si="15"/>
        <v>0.86400000000000055</v>
      </c>
      <c r="E50">
        <f t="shared" si="25"/>
        <v>150.00000000000014</v>
      </c>
      <c r="G50">
        <f t="shared" si="16"/>
        <v>3.600000000000001</v>
      </c>
      <c r="H50">
        <f t="shared" si="26"/>
        <v>149.99999999999991</v>
      </c>
      <c r="K50">
        <f t="shared" si="17"/>
        <v>70.500000000000114</v>
      </c>
      <c r="L50">
        <f t="shared" si="18"/>
        <v>0.23500000000000015</v>
      </c>
      <c r="M50">
        <f t="shared" si="19"/>
        <v>15.645088275237653</v>
      </c>
      <c r="O50">
        <f t="shared" si="20"/>
        <v>72.000000000000085</v>
      </c>
      <c r="P50">
        <f t="shared" si="21"/>
        <v>1.5000000000000029</v>
      </c>
      <c r="Q50">
        <f t="shared" si="22"/>
        <v>73.500000000000085</v>
      </c>
      <c r="R50">
        <f t="shared" si="23"/>
        <v>70.500000000000085</v>
      </c>
    </row>
    <row r="51" spans="1:18" x14ac:dyDescent="0.35">
      <c r="A51">
        <f t="shared" si="24"/>
        <v>25</v>
      </c>
      <c r="B51">
        <f t="shared" si="8"/>
        <v>2.5000000000000001E-2</v>
      </c>
      <c r="C51">
        <f t="shared" si="14"/>
        <v>0.25000000000000006</v>
      </c>
      <c r="D51">
        <f t="shared" si="15"/>
        <v>0.93750000000000044</v>
      </c>
      <c r="E51">
        <f t="shared" si="25"/>
        <v>149.99999999999972</v>
      </c>
      <c r="G51">
        <f t="shared" si="16"/>
        <v>3.7500000000000009</v>
      </c>
      <c r="H51">
        <f t="shared" si="26"/>
        <v>149.99999999999991</v>
      </c>
      <c r="K51">
        <f t="shared" si="17"/>
        <v>73.499999999999901</v>
      </c>
      <c r="L51">
        <f t="shared" si="18"/>
        <v>0.24500000000000013</v>
      </c>
      <c r="M51">
        <f t="shared" si="19"/>
        <v>15.618492294877125</v>
      </c>
      <c r="O51">
        <f t="shared" si="20"/>
        <v>74.999999999999872</v>
      </c>
      <c r="P51">
        <f t="shared" si="21"/>
        <v>1.4999999999999944</v>
      </c>
      <c r="Q51">
        <f t="shared" si="22"/>
        <v>76.499999999999872</v>
      </c>
      <c r="R51">
        <f t="shared" si="23"/>
        <v>73.499999999999872</v>
      </c>
    </row>
    <row r="52" spans="1:18" x14ac:dyDescent="0.35">
      <c r="A52">
        <f t="shared" si="24"/>
        <v>26</v>
      </c>
      <c r="B52">
        <f t="shared" si="8"/>
        <v>2.6000000000000002E-2</v>
      </c>
      <c r="C52">
        <f t="shared" si="14"/>
        <v>0.26000000000000006</v>
      </c>
      <c r="D52">
        <f t="shared" si="15"/>
        <v>1.0140000000000005</v>
      </c>
      <c r="E52">
        <f t="shared" si="25"/>
        <v>150.00000000000014</v>
      </c>
      <c r="G52">
        <f t="shared" si="16"/>
        <v>3.9000000000000008</v>
      </c>
      <c r="H52">
        <f t="shared" si="26"/>
        <v>149.99999999999991</v>
      </c>
      <c r="K52">
        <f t="shared" si="17"/>
        <v>76.500000000000014</v>
      </c>
      <c r="L52">
        <f t="shared" si="18"/>
        <v>0.25499999999999978</v>
      </c>
      <c r="M52">
        <f t="shared" si="19"/>
        <v>15.594002306805109</v>
      </c>
      <c r="O52">
        <f t="shared" si="20"/>
        <v>78.000000000000099</v>
      </c>
      <c r="P52">
        <f t="shared" si="21"/>
        <v>1.5000000000000029</v>
      </c>
      <c r="Q52">
        <f t="shared" si="22"/>
        <v>79.500000000000099</v>
      </c>
      <c r="R52">
        <f t="shared" si="23"/>
        <v>76.500000000000099</v>
      </c>
    </row>
    <row r="53" spans="1:18" x14ac:dyDescent="0.35">
      <c r="A53">
        <f t="shared" si="24"/>
        <v>27</v>
      </c>
      <c r="B53">
        <f t="shared" si="8"/>
        <v>2.7E-2</v>
      </c>
      <c r="C53">
        <f t="shared" si="14"/>
        <v>0.27000000000000007</v>
      </c>
      <c r="D53">
        <f t="shared" si="15"/>
        <v>1.0935000000000006</v>
      </c>
      <c r="E53">
        <f t="shared" si="25"/>
        <v>150.00000000000014</v>
      </c>
      <c r="G53">
        <f t="shared" si="16"/>
        <v>4.0500000000000016</v>
      </c>
      <c r="H53">
        <f t="shared" si="26"/>
        <v>150.0000000000008</v>
      </c>
      <c r="K53">
        <f t="shared" si="17"/>
        <v>79.500000000000128</v>
      </c>
      <c r="L53">
        <f t="shared" si="18"/>
        <v>0.26500000000000018</v>
      </c>
      <c r="M53">
        <f t="shared" si="19"/>
        <v>15.571377714489129</v>
      </c>
      <c r="O53">
        <f t="shared" si="20"/>
        <v>81.000000000000099</v>
      </c>
      <c r="P53">
        <f t="shared" si="21"/>
        <v>1.5000000000000029</v>
      </c>
      <c r="Q53">
        <f t="shared" si="22"/>
        <v>82.500000000000099</v>
      </c>
      <c r="R53">
        <f t="shared" si="23"/>
        <v>79.500000000000099</v>
      </c>
    </row>
    <row r="54" spans="1:18" x14ac:dyDescent="0.35">
      <c r="A54">
        <f t="shared" si="24"/>
        <v>28</v>
      </c>
      <c r="B54">
        <f t="shared" si="8"/>
        <v>2.8000000000000001E-2</v>
      </c>
      <c r="C54">
        <f t="shared" si="14"/>
        <v>0.28000000000000008</v>
      </c>
      <c r="D54">
        <f t="shared" si="15"/>
        <v>1.1760000000000006</v>
      </c>
      <c r="E54">
        <f t="shared" si="25"/>
        <v>150.00000000000014</v>
      </c>
      <c r="G54">
        <f t="shared" si="16"/>
        <v>4.2000000000000011</v>
      </c>
      <c r="H54">
        <f t="shared" si="26"/>
        <v>149.99999999999946</v>
      </c>
      <c r="K54">
        <f t="shared" si="17"/>
        <v>82.500000000000014</v>
      </c>
      <c r="L54">
        <f t="shared" si="18"/>
        <v>0.2749999999999998</v>
      </c>
      <c r="M54">
        <f t="shared" si="19"/>
        <v>15.550413223140527</v>
      </c>
      <c r="O54">
        <f t="shared" si="20"/>
        <v>84.000000000000099</v>
      </c>
      <c r="P54">
        <f t="shared" si="21"/>
        <v>1.5000000000000029</v>
      </c>
      <c r="Q54">
        <f t="shared" si="22"/>
        <v>85.500000000000099</v>
      </c>
      <c r="R54">
        <f t="shared" si="23"/>
        <v>82.500000000000099</v>
      </c>
    </row>
    <row r="55" spans="1:18" x14ac:dyDescent="0.35">
      <c r="A55">
        <f t="shared" si="24"/>
        <v>29</v>
      </c>
      <c r="B55">
        <f t="shared" si="8"/>
        <v>2.9000000000000001E-2</v>
      </c>
      <c r="C55">
        <f t="shared" si="14"/>
        <v>0.29000000000000009</v>
      </c>
      <c r="D55">
        <f t="shared" si="15"/>
        <v>1.2615000000000007</v>
      </c>
      <c r="E55">
        <f t="shared" si="25"/>
        <v>150.00000000000014</v>
      </c>
      <c r="G55">
        <f t="shared" si="16"/>
        <v>4.3500000000000014</v>
      </c>
      <c r="H55">
        <f t="shared" si="26"/>
        <v>150.00000000000034</v>
      </c>
      <c r="K55">
        <f t="shared" si="17"/>
        <v>85.500000000000128</v>
      </c>
      <c r="L55">
        <f t="shared" si="18"/>
        <v>0.28500000000000014</v>
      </c>
      <c r="M55">
        <f t="shared" si="19"/>
        <v>15.530932594644501</v>
      </c>
      <c r="O55">
        <f t="shared" si="20"/>
        <v>87.000000000000114</v>
      </c>
      <c r="P55">
        <f t="shared" si="21"/>
        <v>1.5000000000000029</v>
      </c>
      <c r="Q55">
        <f t="shared" si="22"/>
        <v>88.500000000000114</v>
      </c>
      <c r="R55">
        <f t="shared" si="23"/>
        <v>85.500000000000114</v>
      </c>
    </row>
    <row r="56" spans="1:18" x14ac:dyDescent="0.35">
      <c r="A56">
        <f t="shared" si="24"/>
        <v>30</v>
      </c>
      <c r="B56">
        <f t="shared" si="8"/>
        <v>0.03</v>
      </c>
      <c r="C56">
        <f t="shared" si="14"/>
        <v>0.3000000000000001</v>
      </c>
      <c r="D56">
        <f t="shared" si="15"/>
        <v>1.350000000000001</v>
      </c>
      <c r="E56">
        <f t="shared" si="25"/>
        <v>150.00000000000014</v>
      </c>
      <c r="G56">
        <f t="shared" si="16"/>
        <v>4.5000000000000018</v>
      </c>
      <c r="H56">
        <f t="shared" si="26"/>
        <v>150.00000000000034</v>
      </c>
      <c r="K56">
        <f t="shared" si="17"/>
        <v>88.500000000000242</v>
      </c>
      <c r="L56">
        <f t="shared" si="18"/>
        <v>0.29500000000000054</v>
      </c>
      <c r="M56">
        <f>D56/L56^2</f>
        <v>15.51278368284971</v>
      </c>
      <c r="O56">
        <f t="shared" si="20"/>
        <v>90.000000000000114</v>
      </c>
      <c r="P56">
        <f t="shared" si="21"/>
        <v>1.5000000000000029</v>
      </c>
      <c r="Q56">
        <f t="shared" si="22"/>
        <v>91.500000000000114</v>
      </c>
      <c r="R56">
        <f t="shared" si="23"/>
        <v>88.500000000000114</v>
      </c>
    </row>
    <row r="57" spans="1:18" x14ac:dyDescent="0.35">
      <c r="A57">
        <f t="shared" si="24"/>
        <v>31</v>
      </c>
      <c r="B57">
        <f t="shared" si="8"/>
        <v>3.1E-2</v>
      </c>
      <c r="C57">
        <f t="shared" si="14"/>
        <v>0.31000000000000011</v>
      </c>
      <c r="D57">
        <f t="shared" si="15"/>
        <v>1.4415000000000011</v>
      </c>
      <c r="E57">
        <f t="shared" si="25"/>
        <v>150.00000000000014</v>
      </c>
      <c r="G57">
        <f t="shared" si="16"/>
        <v>4.6500000000000021</v>
      </c>
      <c r="H57">
        <f t="shared" si="26"/>
        <v>150.00000000000034</v>
      </c>
      <c r="K57">
        <f t="shared" si="17"/>
        <v>91.500000000000128</v>
      </c>
      <c r="L57">
        <f t="shared" si="18"/>
        <v>0.30500000000000016</v>
      </c>
      <c r="M57">
        <f t="shared" si="19"/>
        <v>15.495834453104001</v>
      </c>
      <c r="O57">
        <f t="shared" si="20"/>
        <v>93.000000000000114</v>
      </c>
      <c r="P57">
        <f t="shared" si="21"/>
        <v>1.5000000000000029</v>
      </c>
      <c r="Q57">
        <f t="shared" si="22"/>
        <v>94.500000000000114</v>
      </c>
      <c r="R57">
        <f t="shared" si="23"/>
        <v>91.500000000000114</v>
      </c>
    </row>
    <row r="58" spans="1:18" x14ac:dyDescent="0.35">
      <c r="A58">
        <f t="shared" si="24"/>
        <v>32</v>
      </c>
      <c r="B58">
        <f t="shared" si="8"/>
        <v>3.2000000000000001E-2</v>
      </c>
      <c r="C58">
        <f t="shared" si="14"/>
        <v>0.32000000000000012</v>
      </c>
      <c r="D58">
        <f t="shared" si="15"/>
        <v>1.5360000000000011</v>
      </c>
      <c r="E58">
        <f t="shared" si="25"/>
        <v>150.00000000000014</v>
      </c>
      <c r="G58">
        <f t="shared" si="16"/>
        <v>4.8000000000000016</v>
      </c>
      <c r="H58">
        <f t="shared" si="26"/>
        <v>149.99999999999946</v>
      </c>
      <c r="K58">
        <f t="shared" si="17"/>
        <v>94.500000000000028</v>
      </c>
      <c r="L58">
        <f t="shared" si="18"/>
        <v>0.31499999999999978</v>
      </c>
      <c r="M58">
        <f t="shared" si="19"/>
        <v>15.479969765684086</v>
      </c>
      <c r="O58">
        <f t="shared" si="20"/>
        <v>96.000000000000128</v>
      </c>
      <c r="P58">
        <f t="shared" si="21"/>
        <v>1.5000000000000029</v>
      </c>
      <c r="Q58">
        <f t="shared" si="22"/>
        <v>97.500000000000128</v>
      </c>
      <c r="R58">
        <f t="shared" si="23"/>
        <v>94.500000000000128</v>
      </c>
    </row>
    <row r="59" spans="1:18" x14ac:dyDescent="0.35">
      <c r="A59">
        <f t="shared" si="24"/>
        <v>33</v>
      </c>
      <c r="B59">
        <f t="shared" si="8"/>
        <v>3.3000000000000002E-2</v>
      </c>
      <c r="C59">
        <f t="shared" si="14"/>
        <v>0.33000000000000013</v>
      </c>
      <c r="D59">
        <f t="shared" si="15"/>
        <v>1.6335000000000013</v>
      </c>
      <c r="E59">
        <f t="shared" si="25"/>
        <v>150.00000000000014</v>
      </c>
      <c r="G59">
        <f t="shared" si="16"/>
        <v>4.950000000000002</v>
      </c>
      <c r="H59">
        <f t="shared" si="26"/>
        <v>150.00000000000034</v>
      </c>
      <c r="K59">
        <f t="shared" si="17"/>
        <v>97.500000000000142</v>
      </c>
      <c r="L59">
        <f t="shared" si="18"/>
        <v>0.32500000000000018</v>
      </c>
      <c r="M59">
        <f t="shared" si="19"/>
        <v>15.465088757396444</v>
      </c>
      <c r="O59">
        <f t="shared" si="20"/>
        <v>99.000000000000128</v>
      </c>
      <c r="P59">
        <f t="shared" si="21"/>
        <v>1.5000000000000029</v>
      </c>
      <c r="Q59">
        <f t="shared" si="22"/>
        <v>100.50000000000013</v>
      </c>
      <c r="R59">
        <f t="shared" si="23"/>
        <v>97.500000000000128</v>
      </c>
    </row>
    <row r="63" spans="1:18" x14ac:dyDescent="0.35">
      <c r="A63">
        <v>0</v>
      </c>
      <c r="B63">
        <f>A63*$B$15</f>
        <v>0</v>
      </c>
      <c r="C63">
        <v>-0.1</v>
      </c>
      <c r="D63">
        <f>((C63)^2)*D60</f>
        <v>0</v>
      </c>
    </row>
    <row r="64" spans="1:18" x14ac:dyDescent="0.35">
      <c r="A64">
        <v>1</v>
      </c>
      <c r="B64">
        <f>A64*$B$15</f>
        <v>1E-3</v>
      </c>
      <c r="C64">
        <f>C63+$B$23*$B$24</f>
        <v>-9.0000000000000011E-2</v>
      </c>
      <c r="D64">
        <f>((C64)^2)*$D$24</f>
        <v>0.12150000000000002</v>
      </c>
      <c r="E64">
        <f>$D$24*(C64-C63)/$B$24</f>
        <v>149.99999999999991</v>
      </c>
      <c r="G64">
        <f>SQRT(D64*$D$24)</f>
        <v>1.35</v>
      </c>
      <c r="K64">
        <f>(D64-D63)/$B$24</f>
        <v>121.50000000000003</v>
      </c>
      <c r="L64">
        <f>K64*0.5/E64</f>
        <v>0.4050000000000003</v>
      </c>
      <c r="M64">
        <f>D64/L64^2</f>
        <v>0.7407407407407397</v>
      </c>
      <c r="O64">
        <f>2*E64*SQRT(D64/$D$24)</f>
        <v>26.999999999999989</v>
      </c>
      <c r="P64">
        <f>E64^2/$D$24*$B$24</f>
        <v>1.4999999999999984</v>
      </c>
      <c r="Q64">
        <f>O64+P64</f>
        <v>28.499999999999989</v>
      </c>
      <c r="R64">
        <f>O64-P64</f>
        <v>25.499999999999989</v>
      </c>
    </row>
    <row r="65" spans="1:18" x14ac:dyDescent="0.35">
      <c r="A65">
        <f>A64+1</f>
        <v>2</v>
      </c>
      <c r="B65">
        <f t="shared" ref="B65:B96" si="27">A65*$B$15</f>
        <v>2E-3</v>
      </c>
      <c r="C65">
        <f t="shared" ref="C65:C96" si="28">C64+$B$23*$B$24</f>
        <v>-8.0000000000000016E-2</v>
      </c>
      <c r="D65">
        <f t="shared" ref="D65:D96" si="29">((C65)^2)*$D$24</f>
        <v>9.6000000000000044E-2</v>
      </c>
      <c r="E65">
        <f>$D$24*(C65-C64)/$B$24</f>
        <v>149.99999999999991</v>
      </c>
      <c r="G65">
        <f t="shared" ref="G65:G96" si="30">SQRT(D65*$D$24)</f>
        <v>1.2000000000000002</v>
      </c>
      <c r="H65">
        <f>(G65-G64)/$B$15</f>
        <v>-149.99999999999991</v>
      </c>
      <c r="K65">
        <f t="shared" ref="K65:K96" si="31">(D65-D64)/$B$24</f>
        <v>-25.499999999999982</v>
      </c>
      <c r="L65">
        <f t="shared" ref="L65:L96" si="32">K65*0.5/E65</f>
        <v>-8.4999999999999992E-2</v>
      </c>
      <c r="M65">
        <f t="shared" ref="M65:M96" si="33">D65/L65^2</f>
        <v>13.287197231833918</v>
      </c>
      <c r="O65">
        <f t="shared" ref="O65:O96" si="34">2*E65*SQRT(D65/$D$24)</f>
        <v>23.999999999999989</v>
      </c>
      <c r="P65">
        <f t="shared" ref="P65:P96" si="35">E65^2/$D$24*$B$24</f>
        <v>1.4999999999999984</v>
      </c>
      <c r="Q65">
        <f t="shared" ref="Q65:Q96" si="36">O65+P65</f>
        <v>25.499999999999989</v>
      </c>
      <c r="R65">
        <f t="shared" ref="R65:R96" si="37">O65-P65</f>
        <v>22.499999999999989</v>
      </c>
    </row>
    <row r="66" spans="1:18" x14ac:dyDescent="0.35">
      <c r="A66">
        <f t="shared" ref="A66:A96" si="38">A65+1</f>
        <v>3</v>
      </c>
      <c r="B66">
        <f t="shared" si="27"/>
        <v>3.0000000000000001E-3</v>
      </c>
      <c r="C66">
        <f t="shared" si="28"/>
        <v>-7.0000000000000021E-2</v>
      </c>
      <c r="D66">
        <f t="shared" si="29"/>
        <v>7.3500000000000038E-2</v>
      </c>
      <c r="E66">
        <f t="shared" ref="E66:E96" si="39">$D$24*(C66-C65)/$B$24</f>
        <v>149.99999999999991</v>
      </c>
      <c r="G66">
        <f t="shared" si="30"/>
        <v>1.0500000000000003</v>
      </c>
      <c r="H66">
        <f t="shared" ref="H66:H96" si="40">(G66-G65)/$B$15</f>
        <v>-149.99999999999991</v>
      </c>
      <c r="K66">
        <f t="shared" si="31"/>
        <v>-22.500000000000007</v>
      </c>
      <c r="L66">
        <f t="shared" si="32"/>
        <v>-7.5000000000000067E-2</v>
      </c>
      <c r="M66">
        <f t="shared" si="33"/>
        <v>13.06666666666665</v>
      </c>
      <c r="O66">
        <f t="shared" si="34"/>
        <v>20.999999999999993</v>
      </c>
      <c r="P66">
        <f t="shared" si="35"/>
        <v>1.4999999999999984</v>
      </c>
      <c r="Q66">
        <f t="shared" si="36"/>
        <v>22.499999999999993</v>
      </c>
      <c r="R66">
        <f t="shared" si="37"/>
        <v>19.499999999999993</v>
      </c>
    </row>
    <row r="67" spans="1:18" x14ac:dyDescent="0.35">
      <c r="A67">
        <f t="shared" si="38"/>
        <v>4</v>
      </c>
      <c r="B67">
        <f t="shared" si="27"/>
        <v>4.0000000000000001E-3</v>
      </c>
      <c r="C67">
        <f t="shared" si="28"/>
        <v>-6.0000000000000019E-2</v>
      </c>
      <c r="D67">
        <f t="shared" si="29"/>
        <v>5.4000000000000034E-2</v>
      </c>
      <c r="E67">
        <f t="shared" si="39"/>
        <v>150.00000000000003</v>
      </c>
      <c r="G67">
        <f t="shared" si="30"/>
        <v>0.90000000000000024</v>
      </c>
      <c r="H67">
        <f t="shared" si="40"/>
        <v>-150.00000000000003</v>
      </c>
      <c r="K67">
        <f t="shared" si="31"/>
        <v>-19.500000000000004</v>
      </c>
      <c r="L67">
        <f t="shared" si="32"/>
        <v>-6.5000000000000002E-2</v>
      </c>
      <c r="M67">
        <f t="shared" si="33"/>
        <v>12.781065088757403</v>
      </c>
      <c r="O67">
        <f t="shared" si="34"/>
        <v>18.000000000000011</v>
      </c>
      <c r="P67">
        <f t="shared" si="35"/>
        <v>1.5000000000000004</v>
      </c>
      <c r="Q67">
        <f t="shared" si="36"/>
        <v>19.500000000000011</v>
      </c>
      <c r="R67">
        <f t="shared" si="37"/>
        <v>16.500000000000011</v>
      </c>
    </row>
    <row r="68" spans="1:18" x14ac:dyDescent="0.35">
      <c r="A68">
        <f t="shared" si="38"/>
        <v>5</v>
      </c>
      <c r="B68">
        <f t="shared" si="27"/>
        <v>5.0000000000000001E-3</v>
      </c>
      <c r="C68">
        <f t="shared" si="28"/>
        <v>-5.0000000000000017E-2</v>
      </c>
      <c r="D68">
        <f t="shared" si="29"/>
        <v>3.7500000000000026E-2</v>
      </c>
      <c r="E68">
        <f t="shared" si="39"/>
        <v>150.00000000000003</v>
      </c>
      <c r="G68">
        <f t="shared" si="30"/>
        <v>0.75000000000000033</v>
      </c>
      <c r="H68">
        <f t="shared" si="40"/>
        <v>-149.99999999999991</v>
      </c>
      <c r="K68">
        <f t="shared" si="31"/>
        <v>-16.500000000000007</v>
      </c>
      <c r="L68">
        <f t="shared" si="32"/>
        <v>-5.5000000000000014E-2</v>
      </c>
      <c r="M68">
        <f t="shared" si="33"/>
        <v>12.396694214876035</v>
      </c>
      <c r="O68">
        <f t="shared" si="34"/>
        <v>15.000000000000007</v>
      </c>
      <c r="P68">
        <f t="shared" si="35"/>
        <v>1.5000000000000004</v>
      </c>
      <c r="Q68">
        <f t="shared" si="36"/>
        <v>16.500000000000007</v>
      </c>
      <c r="R68">
        <f t="shared" si="37"/>
        <v>13.500000000000007</v>
      </c>
    </row>
    <row r="69" spans="1:18" x14ac:dyDescent="0.35">
      <c r="A69">
        <f t="shared" si="38"/>
        <v>6</v>
      </c>
      <c r="B69">
        <f t="shared" si="27"/>
        <v>6.0000000000000001E-3</v>
      </c>
      <c r="C69">
        <f t="shared" si="28"/>
        <v>-4.0000000000000015E-2</v>
      </c>
      <c r="D69">
        <f t="shared" si="29"/>
        <v>2.4000000000000018E-2</v>
      </c>
      <c r="E69">
        <f t="shared" si="39"/>
        <v>150.00000000000003</v>
      </c>
      <c r="G69">
        <f t="shared" si="30"/>
        <v>0.6000000000000002</v>
      </c>
      <c r="H69">
        <f t="shared" si="40"/>
        <v>-150.00000000000014</v>
      </c>
      <c r="K69">
        <f t="shared" si="31"/>
        <v>-13.500000000000009</v>
      </c>
      <c r="L69">
        <f t="shared" si="32"/>
        <v>-4.5000000000000019E-2</v>
      </c>
      <c r="M69">
        <f t="shared" si="33"/>
        <v>11.851851851851851</v>
      </c>
      <c r="O69">
        <f t="shared" si="34"/>
        <v>12.000000000000007</v>
      </c>
      <c r="P69">
        <f t="shared" si="35"/>
        <v>1.5000000000000004</v>
      </c>
      <c r="Q69">
        <f t="shared" si="36"/>
        <v>13.500000000000007</v>
      </c>
      <c r="R69">
        <f t="shared" si="37"/>
        <v>10.500000000000007</v>
      </c>
    </row>
    <row r="70" spans="1:18" x14ac:dyDescent="0.35">
      <c r="A70">
        <f t="shared" si="38"/>
        <v>7</v>
      </c>
      <c r="B70">
        <f t="shared" si="27"/>
        <v>7.0000000000000001E-3</v>
      </c>
      <c r="C70">
        <f t="shared" si="28"/>
        <v>-3.0000000000000013E-2</v>
      </c>
      <c r="D70">
        <f t="shared" si="29"/>
        <v>1.350000000000001E-2</v>
      </c>
      <c r="E70">
        <f t="shared" si="39"/>
        <v>150.00000000000003</v>
      </c>
      <c r="G70">
        <f t="shared" si="30"/>
        <v>0.45000000000000018</v>
      </c>
      <c r="H70">
        <f t="shared" si="40"/>
        <v>-150.00000000000003</v>
      </c>
      <c r="K70">
        <f t="shared" si="31"/>
        <v>-10.500000000000007</v>
      </c>
      <c r="L70">
        <f t="shared" si="32"/>
        <v>-3.5000000000000017E-2</v>
      </c>
      <c r="M70">
        <f t="shared" si="33"/>
        <v>11.020408163265303</v>
      </c>
      <c r="O70">
        <f t="shared" si="34"/>
        <v>9.0000000000000053</v>
      </c>
      <c r="P70">
        <f t="shared" si="35"/>
        <v>1.5000000000000004</v>
      </c>
      <c r="Q70">
        <f t="shared" si="36"/>
        <v>10.500000000000005</v>
      </c>
      <c r="R70">
        <f t="shared" si="37"/>
        <v>7.5000000000000053</v>
      </c>
    </row>
    <row r="71" spans="1:18" x14ac:dyDescent="0.35">
      <c r="A71">
        <f t="shared" si="38"/>
        <v>8</v>
      </c>
      <c r="B71">
        <f t="shared" si="27"/>
        <v>8.0000000000000002E-3</v>
      </c>
      <c r="C71">
        <f t="shared" si="28"/>
        <v>-2.0000000000000011E-2</v>
      </c>
      <c r="D71">
        <f t="shared" si="29"/>
        <v>6.0000000000000071E-3</v>
      </c>
      <c r="E71">
        <f t="shared" si="39"/>
        <v>150.00000000000003</v>
      </c>
      <c r="G71">
        <f t="shared" si="30"/>
        <v>0.30000000000000016</v>
      </c>
      <c r="H71">
        <f t="shared" si="40"/>
        <v>-150.00000000000003</v>
      </c>
      <c r="K71">
        <f t="shared" si="31"/>
        <v>-7.5000000000000027</v>
      </c>
      <c r="L71">
        <f t="shared" si="32"/>
        <v>-2.5000000000000005E-2</v>
      </c>
      <c r="M71">
        <f t="shared" si="33"/>
        <v>9.6000000000000085</v>
      </c>
      <c r="O71">
        <f t="shared" si="34"/>
        <v>6.0000000000000044</v>
      </c>
      <c r="P71">
        <f t="shared" si="35"/>
        <v>1.5000000000000004</v>
      </c>
      <c r="Q71">
        <f t="shared" si="36"/>
        <v>7.5000000000000053</v>
      </c>
      <c r="R71">
        <f t="shared" si="37"/>
        <v>4.5000000000000036</v>
      </c>
    </row>
    <row r="72" spans="1:18" x14ac:dyDescent="0.35">
      <c r="A72">
        <f t="shared" si="38"/>
        <v>9</v>
      </c>
      <c r="B72">
        <f t="shared" si="27"/>
        <v>9.0000000000000011E-3</v>
      </c>
      <c r="C72">
        <f t="shared" si="28"/>
        <v>-1.0000000000000011E-2</v>
      </c>
      <c r="D72">
        <f t="shared" si="29"/>
        <v>1.5000000000000031E-3</v>
      </c>
      <c r="E72">
        <f t="shared" si="39"/>
        <v>150</v>
      </c>
      <c r="G72">
        <f t="shared" si="30"/>
        <v>0.15000000000000016</v>
      </c>
      <c r="H72">
        <f t="shared" si="40"/>
        <v>-150</v>
      </c>
      <c r="K72">
        <f t="shared" si="31"/>
        <v>-4.5000000000000036</v>
      </c>
      <c r="L72">
        <f t="shared" si="32"/>
        <v>-1.5000000000000012E-2</v>
      </c>
      <c r="M72">
        <f t="shared" si="33"/>
        <v>6.6666666666666696</v>
      </c>
      <c r="O72">
        <f t="shared" si="34"/>
        <v>3.0000000000000031</v>
      </c>
      <c r="P72">
        <f t="shared" si="35"/>
        <v>1.5</v>
      </c>
      <c r="Q72">
        <f t="shared" si="36"/>
        <v>4.5000000000000036</v>
      </c>
      <c r="R72">
        <f t="shared" si="37"/>
        <v>1.5000000000000031</v>
      </c>
    </row>
    <row r="73" spans="1:18" x14ac:dyDescent="0.35">
      <c r="A73">
        <f t="shared" si="38"/>
        <v>10</v>
      </c>
      <c r="B73">
        <f t="shared" si="27"/>
        <v>0.01</v>
      </c>
      <c r="C73">
        <f t="shared" si="28"/>
        <v>0</v>
      </c>
      <c r="D73">
        <f t="shared" si="29"/>
        <v>0</v>
      </c>
      <c r="E73">
        <f t="shared" si="39"/>
        <v>150.00000000000017</v>
      </c>
      <c r="G73">
        <f t="shared" si="30"/>
        <v>0</v>
      </c>
      <c r="H73">
        <f t="shared" si="40"/>
        <v>-150.00000000000017</v>
      </c>
      <c r="K73">
        <f t="shared" si="31"/>
        <v>-1.5000000000000031</v>
      </c>
      <c r="L73">
        <f t="shared" si="32"/>
        <v>-5.0000000000000044E-3</v>
      </c>
      <c r="M73">
        <f t="shared" si="33"/>
        <v>0</v>
      </c>
      <c r="O73">
        <f t="shared" si="34"/>
        <v>0</v>
      </c>
      <c r="P73">
        <f t="shared" si="35"/>
        <v>1.5000000000000036</v>
      </c>
      <c r="Q73">
        <f t="shared" si="36"/>
        <v>1.5000000000000036</v>
      </c>
      <c r="R73">
        <f t="shared" si="37"/>
        <v>-1.5000000000000036</v>
      </c>
    </row>
    <row r="74" spans="1:18" x14ac:dyDescent="0.35">
      <c r="A74">
        <f t="shared" si="38"/>
        <v>11</v>
      </c>
      <c r="B74">
        <f t="shared" si="27"/>
        <v>1.0999999999999999E-2</v>
      </c>
      <c r="C74">
        <f t="shared" si="28"/>
        <v>0.01</v>
      </c>
      <c r="D74">
        <f t="shared" si="29"/>
        <v>1.5E-3</v>
      </c>
      <c r="E74">
        <f t="shared" si="39"/>
        <v>150</v>
      </c>
      <c r="G74">
        <f t="shared" si="30"/>
        <v>0.15</v>
      </c>
      <c r="H74">
        <f t="shared" si="40"/>
        <v>150</v>
      </c>
      <c r="K74">
        <f t="shared" si="31"/>
        <v>1.5</v>
      </c>
      <c r="L74">
        <f t="shared" si="32"/>
        <v>5.0000000000000001E-3</v>
      </c>
      <c r="M74">
        <f t="shared" si="33"/>
        <v>60</v>
      </c>
      <c r="O74">
        <f t="shared" si="34"/>
        <v>3</v>
      </c>
      <c r="P74">
        <f t="shared" si="35"/>
        <v>1.5</v>
      </c>
      <c r="Q74">
        <f t="shared" si="36"/>
        <v>4.5</v>
      </c>
      <c r="R74">
        <f t="shared" si="37"/>
        <v>1.5</v>
      </c>
    </row>
    <row r="75" spans="1:18" x14ac:dyDescent="0.35">
      <c r="A75">
        <f t="shared" si="38"/>
        <v>12</v>
      </c>
      <c r="B75">
        <f t="shared" si="27"/>
        <v>1.2E-2</v>
      </c>
      <c r="C75">
        <f t="shared" si="28"/>
        <v>0.02</v>
      </c>
      <c r="D75">
        <f t="shared" si="29"/>
        <v>6.0000000000000001E-3</v>
      </c>
      <c r="E75">
        <f t="shared" si="39"/>
        <v>150</v>
      </c>
      <c r="G75">
        <f t="shared" si="30"/>
        <v>0.3</v>
      </c>
      <c r="H75">
        <f t="shared" si="40"/>
        <v>150</v>
      </c>
      <c r="K75">
        <f t="shared" si="31"/>
        <v>4.5</v>
      </c>
      <c r="L75">
        <f t="shared" si="32"/>
        <v>1.4999999999999999E-2</v>
      </c>
      <c r="M75">
        <f t="shared" si="33"/>
        <v>26.666666666666668</v>
      </c>
      <c r="O75">
        <f t="shared" si="34"/>
        <v>6</v>
      </c>
      <c r="P75">
        <f t="shared" si="35"/>
        <v>1.5</v>
      </c>
      <c r="Q75">
        <f t="shared" si="36"/>
        <v>7.5</v>
      </c>
      <c r="R75">
        <f t="shared" si="37"/>
        <v>4.5</v>
      </c>
    </row>
    <row r="76" spans="1:18" x14ac:dyDescent="0.35">
      <c r="A76">
        <f t="shared" si="38"/>
        <v>13</v>
      </c>
      <c r="B76">
        <f t="shared" si="27"/>
        <v>1.3000000000000001E-2</v>
      </c>
      <c r="C76">
        <f t="shared" si="28"/>
        <v>0.03</v>
      </c>
      <c r="D76">
        <f t="shared" si="29"/>
        <v>1.35E-2</v>
      </c>
      <c r="E76">
        <f t="shared" si="39"/>
        <v>149.99999999999997</v>
      </c>
      <c r="G76">
        <f t="shared" si="30"/>
        <v>0.45</v>
      </c>
      <c r="H76">
        <f t="shared" si="40"/>
        <v>150.00000000000003</v>
      </c>
      <c r="K76">
        <f t="shared" si="31"/>
        <v>7.5</v>
      </c>
      <c r="L76">
        <f t="shared" si="32"/>
        <v>2.5000000000000005E-2</v>
      </c>
      <c r="M76">
        <f t="shared" si="33"/>
        <v>21.599999999999991</v>
      </c>
      <c r="O76">
        <f t="shared" si="34"/>
        <v>8.9999999999999982</v>
      </c>
      <c r="P76">
        <f t="shared" si="35"/>
        <v>1.4999999999999996</v>
      </c>
      <c r="Q76">
        <f t="shared" si="36"/>
        <v>10.499999999999998</v>
      </c>
      <c r="R76">
        <f t="shared" si="37"/>
        <v>7.4999999999999982</v>
      </c>
    </row>
    <row r="77" spans="1:18" x14ac:dyDescent="0.35">
      <c r="A77">
        <f t="shared" si="38"/>
        <v>14</v>
      </c>
      <c r="B77">
        <f t="shared" si="27"/>
        <v>1.4E-2</v>
      </c>
      <c r="C77">
        <f t="shared" si="28"/>
        <v>0.04</v>
      </c>
      <c r="D77">
        <f t="shared" si="29"/>
        <v>2.4E-2</v>
      </c>
      <c r="E77">
        <f t="shared" si="39"/>
        <v>150.00000000000003</v>
      </c>
      <c r="G77">
        <f t="shared" si="30"/>
        <v>0.6</v>
      </c>
      <c r="H77">
        <f t="shared" si="40"/>
        <v>149.99999999999997</v>
      </c>
      <c r="K77">
        <f t="shared" si="31"/>
        <v>10.5</v>
      </c>
      <c r="L77">
        <f t="shared" si="32"/>
        <v>3.4999999999999996E-2</v>
      </c>
      <c r="M77">
        <f t="shared" si="33"/>
        <v>19.591836734693882</v>
      </c>
      <c r="O77">
        <f t="shared" si="34"/>
        <v>12.000000000000002</v>
      </c>
      <c r="P77">
        <f t="shared" si="35"/>
        <v>1.5000000000000004</v>
      </c>
      <c r="Q77">
        <f t="shared" si="36"/>
        <v>13.500000000000002</v>
      </c>
      <c r="R77">
        <f t="shared" si="37"/>
        <v>10.500000000000002</v>
      </c>
    </row>
    <row r="78" spans="1:18" x14ac:dyDescent="0.35">
      <c r="A78">
        <f t="shared" si="38"/>
        <v>15</v>
      </c>
      <c r="B78">
        <f t="shared" si="27"/>
        <v>1.4999999999999999E-2</v>
      </c>
      <c r="C78">
        <f t="shared" si="28"/>
        <v>0.05</v>
      </c>
      <c r="D78">
        <f t="shared" si="29"/>
        <v>3.7500000000000006E-2</v>
      </c>
      <c r="E78">
        <f t="shared" si="39"/>
        <v>150.00000000000003</v>
      </c>
      <c r="G78">
        <f t="shared" si="30"/>
        <v>0.75000000000000011</v>
      </c>
      <c r="H78">
        <f t="shared" si="40"/>
        <v>150.00000000000014</v>
      </c>
      <c r="K78">
        <f t="shared" si="31"/>
        <v>13.500000000000005</v>
      </c>
      <c r="L78">
        <f t="shared" si="32"/>
        <v>4.5000000000000012E-2</v>
      </c>
      <c r="M78">
        <f t="shared" si="33"/>
        <v>18.518518518518512</v>
      </c>
      <c r="O78">
        <f t="shared" si="34"/>
        <v>15.000000000000004</v>
      </c>
      <c r="P78">
        <f t="shared" si="35"/>
        <v>1.5000000000000004</v>
      </c>
      <c r="Q78">
        <f t="shared" si="36"/>
        <v>16.500000000000004</v>
      </c>
      <c r="R78">
        <f t="shared" si="37"/>
        <v>13.500000000000004</v>
      </c>
    </row>
    <row r="79" spans="1:18" x14ac:dyDescent="0.35">
      <c r="A79">
        <f t="shared" si="38"/>
        <v>16</v>
      </c>
      <c r="B79">
        <f t="shared" si="27"/>
        <v>1.6E-2</v>
      </c>
      <c r="C79">
        <f t="shared" si="28"/>
        <v>6.0000000000000005E-2</v>
      </c>
      <c r="D79">
        <f t="shared" si="29"/>
        <v>5.4000000000000013E-2</v>
      </c>
      <c r="E79">
        <f t="shared" si="39"/>
        <v>150.00000000000003</v>
      </c>
      <c r="G79">
        <f t="shared" si="30"/>
        <v>0.90000000000000013</v>
      </c>
      <c r="H79">
        <f t="shared" si="40"/>
        <v>150.00000000000003</v>
      </c>
      <c r="K79">
        <f t="shared" si="31"/>
        <v>16.500000000000007</v>
      </c>
      <c r="L79">
        <f t="shared" si="32"/>
        <v>5.5000000000000014E-2</v>
      </c>
      <c r="M79">
        <f>D79/L79^2</f>
        <v>17.851239669421481</v>
      </c>
      <c r="O79">
        <f t="shared" si="34"/>
        <v>18.000000000000004</v>
      </c>
      <c r="P79">
        <f t="shared" si="35"/>
        <v>1.5000000000000004</v>
      </c>
      <c r="Q79">
        <f t="shared" si="36"/>
        <v>19.500000000000004</v>
      </c>
      <c r="R79">
        <f t="shared" si="37"/>
        <v>16.500000000000004</v>
      </c>
    </row>
    <row r="80" spans="1:18" x14ac:dyDescent="0.35">
      <c r="A80">
        <f t="shared" si="38"/>
        <v>17</v>
      </c>
      <c r="B80">
        <f t="shared" si="27"/>
        <v>1.7000000000000001E-2</v>
      </c>
      <c r="C80">
        <f t="shared" si="28"/>
        <v>7.0000000000000007E-2</v>
      </c>
      <c r="D80">
        <f t="shared" si="29"/>
        <v>7.350000000000001E-2</v>
      </c>
      <c r="E80">
        <f t="shared" si="39"/>
        <v>150.00000000000003</v>
      </c>
      <c r="G80">
        <f t="shared" si="30"/>
        <v>1.05</v>
      </c>
      <c r="H80">
        <f t="shared" si="40"/>
        <v>149.99999999999991</v>
      </c>
      <c r="K80">
        <f t="shared" si="31"/>
        <v>19.499999999999996</v>
      </c>
      <c r="L80">
        <f t="shared" si="32"/>
        <v>6.4999999999999974E-2</v>
      </c>
      <c r="M80">
        <f t="shared" ref="M80:M96" si="41">D80/L80^2</f>
        <v>17.396449704142025</v>
      </c>
      <c r="O80">
        <f t="shared" si="34"/>
        <v>21.000000000000007</v>
      </c>
      <c r="P80">
        <f t="shared" si="35"/>
        <v>1.5000000000000004</v>
      </c>
      <c r="Q80">
        <f t="shared" si="36"/>
        <v>22.500000000000007</v>
      </c>
      <c r="R80">
        <f t="shared" si="37"/>
        <v>19.500000000000007</v>
      </c>
    </row>
    <row r="81" spans="1:18" x14ac:dyDescent="0.35">
      <c r="A81">
        <f t="shared" si="38"/>
        <v>18</v>
      </c>
      <c r="B81">
        <f t="shared" si="27"/>
        <v>1.8000000000000002E-2</v>
      </c>
      <c r="C81">
        <f t="shared" si="28"/>
        <v>0.08</v>
      </c>
      <c r="D81">
        <f t="shared" si="29"/>
        <v>9.6000000000000002E-2</v>
      </c>
      <c r="E81">
        <f t="shared" si="39"/>
        <v>149.99999999999991</v>
      </c>
      <c r="G81">
        <f t="shared" si="30"/>
        <v>1.2</v>
      </c>
      <c r="H81">
        <f t="shared" si="40"/>
        <v>149.99999999999991</v>
      </c>
      <c r="K81">
        <f t="shared" si="31"/>
        <v>22.499999999999993</v>
      </c>
      <c r="L81">
        <f t="shared" si="32"/>
        <v>7.5000000000000025E-2</v>
      </c>
      <c r="M81">
        <f t="shared" si="41"/>
        <v>17.066666666666656</v>
      </c>
      <c r="O81">
        <f t="shared" si="34"/>
        <v>23.999999999999986</v>
      </c>
      <c r="P81">
        <f t="shared" si="35"/>
        <v>1.4999999999999984</v>
      </c>
      <c r="Q81">
        <f t="shared" si="36"/>
        <v>25.499999999999986</v>
      </c>
      <c r="R81">
        <f t="shared" si="37"/>
        <v>22.499999999999986</v>
      </c>
    </row>
    <row r="82" spans="1:18" x14ac:dyDescent="0.35">
      <c r="A82">
        <f t="shared" si="38"/>
        <v>19</v>
      </c>
      <c r="B82">
        <f t="shared" si="27"/>
        <v>1.9E-2</v>
      </c>
      <c r="C82">
        <f t="shared" si="28"/>
        <v>0.09</v>
      </c>
      <c r="D82">
        <f t="shared" si="29"/>
        <v>0.1215</v>
      </c>
      <c r="E82">
        <f t="shared" si="39"/>
        <v>149.99999999999991</v>
      </c>
      <c r="G82">
        <f t="shared" si="30"/>
        <v>1.35</v>
      </c>
      <c r="H82">
        <f t="shared" si="40"/>
        <v>150.00000000000014</v>
      </c>
      <c r="K82">
        <f t="shared" si="31"/>
        <v>25.499999999999993</v>
      </c>
      <c r="L82">
        <f t="shared" si="32"/>
        <v>8.500000000000002E-2</v>
      </c>
      <c r="M82">
        <f t="shared" si="41"/>
        <v>16.816608996539784</v>
      </c>
      <c r="O82">
        <f t="shared" si="34"/>
        <v>26.999999999999982</v>
      </c>
      <c r="P82">
        <f t="shared" si="35"/>
        <v>1.4999999999999984</v>
      </c>
      <c r="Q82">
        <f t="shared" si="36"/>
        <v>28.499999999999982</v>
      </c>
      <c r="R82">
        <f t="shared" si="37"/>
        <v>25.499999999999982</v>
      </c>
    </row>
    <row r="83" spans="1:18" x14ac:dyDescent="0.35">
      <c r="A83">
        <f t="shared" si="38"/>
        <v>20</v>
      </c>
      <c r="B83">
        <f t="shared" si="27"/>
        <v>0.02</v>
      </c>
      <c r="C83">
        <f t="shared" si="28"/>
        <v>9.9999999999999992E-2</v>
      </c>
      <c r="D83">
        <f t="shared" si="29"/>
        <v>0.14999999999999997</v>
      </c>
      <c r="E83">
        <f t="shared" si="39"/>
        <v>149.99999999999991</v>
      </c>
      <c r="G83">
        <f t="shared" si="30"/>
        <v>1.4999999999999998</v>
      </c>
      <c r="H83">
        <f t="shared" si="40"/>
        <v>149.99999999999969</v>
      </c>
      <c r="K83">
        <f t="shared" si="31"/>
        <v>28.499999999999968</v>
      </c>
      <c r="L83">
        <f t="shared" si="32"/>
        <v>9.4999999999999946E-2</v>
      </c>
      <c r="M83">
        <f t="shared" si="41"/>
        <v>16.620498614958464</v>
      </c>
      <c r="O83">
        <f t="shared" si="34"/>
        <v>29.999999999999979</v>
      </c>
      <c r="P83">
        <f t="shared" si="35"/>
        <v>1.4999999999999984</v>
      </c>
      <c r="Q83">
        <f t="shared" si="36"/>
        <v>31.499999999999979</v>
      </c>
      <c r="R83">
        <f t="shared" si="37"/>
        <v>28.499999999999979</v>
      </c>
    </row>
    <row r="84" spans="1:18" x14ac:dyDescent="0.35">
      <c r="A84">
        <f t="shared" si="38"/>
        <v>21</v>
      </c>
      <c r="B84">
        <f t="shared" si="27"/>
        <v>2.1000000000000001E-2</v>
      </c>
      <c r="C84">
        <f t="shared" si="28"/>
        <v>0.10999999999999999</v>
      </c>
      <c r="D84">
        <f t="shared" si="29"/>
        <v>0.18149999999999997</v>
      </c>
      <c r="E84">
        <f t="shared" si="39"/>
        <v>149.99999999999991</v>
      </c>
      <c r="G84">
        <f t="shared" si="30"/>
        <v>1.65</v>
      </c>
      <c r="H84">
        <f t="shared" si="40"/>
        <v>150.00000000000014</v>
      </c>
      <c r="K84">
        <f t="shared" si="31"/>
        <v>31.5</v>
      </c>
      <c r="L84">
        <f t="shared" si="32"/>
        <v>0.10500000000000007</v>
      </c>
      <c r="M84">
        <f t="shared" si="41"/>
        <v>16.462585034013582</v>
      </c>
      <c r="O84">
        <f t="shared" si="34"/>
        <v>32.999999999999979</v>
      </c>
      <c r="P84">
        <f t="shared" si="35"/>
        <v>1.4999999999999984</v>
      </c>
      <c r="Q84">
        <f t="shared" si="36"/>
        <v>34.499999999999979</v>
      </c>
      <c r="R84">
        <f t="shared" si="37"/>
        <v>31.499999999999979</v>
      </c>
    </row>
    <row r="85" spans="1:18" x14ac:dyDescent="0.35">
      <c r="A85">
        <f t="shared" si="38"/>
        <v>22</v>
      </c>
      <c r="B85">
        <f t="shared" si="27"/>
        <v>2.1999999999999999E-2</v>
      </c>
      <c r="C85">
        <f t="shared" si="28"/>
        <v>0.11999999999999998</v>
      </c>
      <c r="D85">
        <f t="shared" si="29"/>
        <v>0.21599999999999994</v>
      </c>
      <c r="E85">
        <f t="shared" si="39"/>
        <v>149.99999999999991</v>
      </c>
      <c r="G85">
        <f t="shared" si="30"/>
        <v>1.7999999999999998</v>
      </c>
      <c r="H85">
        <f t="shared" si="40"/>
        <v>149.99999999999991</v>
      </c>
      <c r="K85">
        <f t="shared" si="31"/>
        <v>34.499999999999972</v>
      </c>
      <c r="L85">
        <f t="shared" si="32"/>
        <v>0.11499999999999998</v>
      </c>
      <c r="M85">
        <f t="shared" si="41"/>
        <v>16.332703213610586</v>
      </c>
      <c r="O85">
        <f t="shared" si="34"/>
        <v>35.999999999999972</v>
      </c>
      <c r="P85">
        <f t="shared" si="35"/>
        <v>1.4999999999999984</v>
      </c>
      <c r="Q85">
        <f t="shared" si="36"/>
        <v>37.499999999999972</v>
      </c>
      <c r="R85">
        <f t="shared" si="37"/>
        <v>34.499999999999972</v>
      </c>
    </row>
    <row r="86" spans="1:18" x14ac:dyDescent="0.35">
      <c r="A86">
        <f t="shared" si="38"/>
        <v>23</v>
      </c>
      <c r="B86">
        <f t="shared" si="27"/>
        <v>2.3E-2</v>
      </c>
      <c r="C86">
        <f t="shared" si="28"/>
        <v>0.12999999999999998</v>
      </c>
      <c r="D86">
        <f t="shared" si="29"/>
        <v>0.25349999999999995</v>
      </c>
      <c r="E86">
        <f t="shared" si="39"/>
        <v>149.99999999999991</v>
      </c>
      <c r="G86">
        <f t="shared" si="30"/>
        <v>1.9499999999999997</v>
      </c>
      <c r="H86">
        <f t="shared" si="40"/>
        <v>149.99999999999991</v>
      </c>
      <c r="K86">
        <f t="shared" si="31"/>
        <v>37.500000000000007</v>
      </c>
      <c r="L86">
        <f t="shared" si="32"/>
        <v>0.12500000000000008</v>
      </c>
      <c r="M86">
        <f t="shared" si="41"/>
        <v>16.223999999999975</v>
      </c>
      <c r="O86">
        <f t="shared" si="34"/>
        <v>38.999999999999972</v>
      </c>
      <c r="P86">
        <f t="shared" si="35"/>
        <v>1.4999999999999984</v>
      </c>
      <c r="Q86">
        <f t="shared" si="36"/>
        <v>40.499999999999972</v>
      </c>
      <c r="R86">
        <f t="shared" si="37"/>
        <v>37.499999999999972</v>
      </c>
    </row>
    <row r="87" spans="1:18" x14ac:dyDescent="0.35">
      <c r="A87">
        <f t="shared" si="38"/>
        <v>24</v>
      </c>
      <c r="B87">
        <f t="shared" si="27"/>
        <v>2.4E-2</v>
      </c>
      <c r="C87">
        <f t="shared" si="28"/>
        <v>0.13999999999999999</v>
      </c>
      <c r="D87">
        <f t="shared" si="29"/>
        <v>0.29399999999999993</v>
      </c>
      <c r="E87">
        <f t="shared" si="39"/>
        <v>150.00000000000014</v>
      </c>
      <c r="G87">
        <f t="shared" si="30"/>
        <v>2.0999999999999996</v>
      </c>
      <c r="H87">
        <f t="shared" si="40"/>
        <v>149.99999999999991</v>
      </c>
      <c r="K87">
        <f t="shared" si="31"/>
        <v>40.499999999999979</v>
      </c>
      <c r="L87">
        <f t="shared" si="32"/>
        <v>0.13499999999999981</v>
      </c>
      <c r="M87">
        <f t="shared" si="41"/>
        <v>16.131687242798396</v>
      </c>
      <c r="O87">
        <f t="shared" si="34"/>
        <v>42.000000000000036</v>
      </c>
      <c r="P87">
        <f t="shared" si="35"/>
        <v>1.5000000000000029</v>
      </c>
      <c r="Q87">
        <f t="shared" si="36"/>
        <v>43.500000000000036</v>
      </c>
      <c r="R87">
        <f t="shared" si="37"/>
        <v>40.500000000000036</v>
      </c>
    </row>
    <row r="88" spans="1:18" x14ac:dyDescent="0.35">
      <c r="A88">
        <f t="shared" si="38"/>
        <v>25</v>
      </c>
      <c r="B88">
        <f t="shared" si="27"/>
        <v>2.5000000000000001E-2</v>
      </c>
      <c r="C88">
        <f t="shared" si="28"/>
        <v>0.15</v>
      </c>
      <c r="D88">
        <f t="shared" si="29"/>
        <v>0.33749999999999997</v>
      </c>
      <c r="E88">
        <f t="shared" si="39"/>
        <v>150.00000000000014</v>
      </c>
      <c r="G88">
        <f t="shared" si="30"/>
        <v>2.25</v>
      </c>
      <c r="H88">
        <f t="shared" si="40"/>
        <v>150.00000000000034</v>
      </c>
      <c r="K88">
        <f t="shared" si="31"/>
        <v>43.500000000000036</v>
      </c>
      <c r="L88">
        <f t="shared" si="32"/>
        <v>0.14499999999999999</v>
      </c>
      <c r="M88">
        <f t="shared" si="41"/>
        <v>16.052318668252081</v>
      </c>
      <c r="O88">
        <f t="shared" si="34"/>
        <v>45.000000000000043</v>
      </c>
      <c r="P88">
        <f t="shared" si="35"/>
        <v>1.5000000000000029</v>
      </c>
      <c r="Q88">
        <f t="shared" si="36"/>
        <v>46.500000000000043</v>
      </c>
      <c r="R88">
        <f t="shared" si="37"/>
        <v>43.500000000000043</v>
      </c>
    </row>
    <row r="89" spans="1:18" x14ac:dyDescent="0.35">
      <c r="A89">
        <f t="shared" si="38"/>
        <v>26</v>
      </c>
      <c r="B89">
        <f t="shared" si="27"/>
        <v>2.6000000000000002E-2</v>
      </c>
      <c r="C89">
        <f t="shared" si="28"/>
        <v>0.16</v>
      </c>
      <c r="D89">
        <f t="shared" si="29"/>
        <v>0.38400000000000001</v>
      </c>
      <c r="E89">
        <f t="shared" si="39"/>
        <v>150.00000000000014</v>
      </c>
      <c r="G89">
        <f t="shared" si="30"/>
        <v>2.4</v>
      </c>
      <c r="H89">
        <f t="shared" si="40"/>
        <v>149.99999999999991</v>
      </c>
      <c r="K89">
        <f t="shared" si="31"/>
        <v>46.500000000000043</v>
      </c>
      <c r="L89">
        <f t="shared" si="32"/>
        <v>0.155</v>
      </c>
      <c r="M89">
        <f t="shared" si="41"/>
        <v>15.983350676378771</v>
      </c>
      <c r="O89">
        <f t="shared" si="34"/>
        <v>48.00000000000005</v>
      </c>
      <c r="P89">
        <f t="shared" si="35"/>
        <v>1.5000000000000029</v>
      </c>
      <c r="Q89">
        <f t="shared" si="36"/>
        <v>49.50000000000005</v>
      </c>
      <c r="R89">
        <f t="shared" si="37"/>
        <v>46.50000000000005</v>
      </c>
    </row>
    <row r="90" spans="1:18" x14ac:dyDescent="0.35">
      <c r="A90">
        <f t="shared" si="38"/>
        <v>27</v>
      </c>
      <c r="B90">
        <f t="shared" si="27"/>
        <v>2.7E-2</v>
      </c>
      <c r="C90">
        <f t="shared" si="28"/>
        <v>0.17</v>
      </c>
      <c r="D90">
        <f t="shared" si="29"/>
        <v>0.43350000000000011</v>
      </c>
      <c r="E90">
        <f t="shared" si="39"/>
        <v>150.00000000000014</v>
      </c>
      <c r="G90">
        <f t="shared" si="30"/>
        <v>2.5500000000000003</v>
      </c>
      <c r="H90">
        <f t="shared" si="40"/>
        <v>150.00000000000034</v>
      </c>
      <c r="K90">
        <f t="shared" si="31"/>
        <v>49.500000000000099</v>
      </c>
      <c r="L90">
        <f t="shared" si="32"/>
        <v>0.16500000000000017</v>
      </c>
      <c r="M90">
        <f t="shared" si="41"/>
        <v>15.922865013774075</v>
      </c>
      <c r="O90">
        <f t="shared" si="34"/>
        <v>51.00000000000005</v>
      </c>
      <c r="P90">
        <f t="shared" si="35"/>
        <v>1.5000000000000029</v>
      </c>
      <c r="Q90">
        <f t="shared" si="36"/>
        <v>52.50000000000005</v>
      </c>
      <c r="R90">
        <f t="shared" si="37"/>
        <v>49.50000000000005</v>
      </c>
    </row>
    <row r="91" spans="1:18" x14ac:dyDescent="0.35">
      <c r="A91">
        <f t="shared" si="38"/>
        <v>28</v>
      </c>
      <c r="B91">
        <f t="shared" si="27"/>
        <v>2.8000000000000001E-2</v>
      </c>
      <c r="C91">
        <f t="shared" si="28"/>
        <v>0.18000000000000002</v>
      </c>
      <c r="D91">
        <f t="shared" si="29"/>
        <v>0.4860000000000001</v>
      </c>
      <c r="E91">
        <f t="shared" si="39"/>
        <v>150.00000000000014</v>
      </c>
      <c r="G91">
        <f t="shared" si="30"/>
        <v>2.7</v>
      </c>
      <c r="H91">
        <f t="shared" si="40"/>
        <v>149.99999999999991</v>
      </c>
      <c r="K91">
        <f t="shared" si="31"/>
        <v>52.499999999999993</v>
      </c>
      <c r="L91">
        <f t="shared" si="32"/>
        <v>0.17499999999999982</v>
      </c>
      <c r="M91">
        <f t="shared" si="41"/>
        <v>15.869387755102077</v>
      </c>
      <c r="O91">
        <f t="shared" si="34"/>
        <v>54.000000000000057</v>
      </c>
      <c r="P91">
        <f t="shared" si="35"/>
        <v>1.5000000000000029</v>
      </c>
      <c r="Q91">
        <f t="shared" si="36"/>
        <v>55.500000000000057</v>
      </c>
      <c r="R91">
        <f t="shared" si="37"/>
        <v>52.500000000000057</v>
      </c>
    </row>
    <row r="92" spans="1:18" x14ac:dyDescent="0.35">
      <c r="A92">
        <f t="shared" si="38"/>
        <v>29</v>
      </c>
      <c r="B92">
        <f t="shared" si="27"/>
        <v>2.9000000000000001E-2</v>
      </c>
      <c r="C92">
        <f t="shared" si="28"/>
        <v>0.19000000000000003</v>
      </c>
      <c r="D92">
        <f t="shared" si="29"/>
        <v>0.5415000000000002</v>
      </c>
      <c r="E92">
        <f t="shared" si="39"/>
        <v>150.00000000000014</v>
      </c>
      <c r="G92">
        <f t="shared" si="30"/>
        <v>2.8500000000000005</v>
      </c>
      <c r="H92">
        <f t="shared" si="40"/>
        <v>150.00000000000034</v>
      </c>
      <c r="K92">
        <f t="shared" si="31"/>
        <v>55.500000000000107</v>
      </c>
      <c r="L92">
        <f t="shared" si="32"/>
        <v>0.18500000000000019</v>
      </c>
      <c r="M92">
        <f t="shared" si="41"/>
        <v>15.821767713659581</v>
      </c>
      <c r="O92">
        <f t="shared" si="34"/>
        <v>57.000000000000064</v>
      </c>
      <c r="P92">
        <f t="shared" si="35"/>
        <v>1.5000000000000029</v>
      </c>
      <c r="Q92">
        <f t="shared" si="36"/>
        <v>58.500000000000064</v>
      </c>
      <c r="R92">
        <f t="shared" si="37"/>
        <v>55.500000000000064</v>
      </c>
    </row>
    <row r="93" spans="1:18" x14ac:dyDescent="0.35">
      <c r="A93">
        <f t="shared" si="38"/>
        <v>30</v>
      </c>
      <c r="B93">
        <f t="shared" si="27"/>
        <v>0.03</v>
      </c>
      <c r="C93">
        <f t="shared" si="28"/>
        <v>0.20000000000000004</v>
      </c>
      <c r="D93">
        <f t="shared" si="29"/>
        <v>0.6000000000000002</v>
      </c>
      <c r="E93">
        <f t="shared" si="39"/>
        <v>150.00000000000014</v>
      </c>
      <c r="G93">
        <f t="shared" si="30"/>
        <v>3.0000000000000004</v>
      </c>
      <c r="H93">
        <f t="shared" si="40"/>
        <v>149.99999999999991</v>
      </c>
      <c r="K93">
        <f t="shared" si="31"/>
        <v>58.499999999999993</v>
      </c>
      <c r="L93">
        <f t="shared" si="32"/>
        <v>0.19499999999999978</v>
      </c>
      <c r="M93">
        <f>D93/L93^2</f>
        <v>15.779092702169667</v>
      </c>
      <c r="O93">
        <f t="shared" si="34"/>
        <v>60.000000000000071</v>
      </c>
      <c r="P93">
        <f t="shared" si="35"/>
        <v>1.5000000000000029</v>
      </c>
      <c r="Q93">
        <f t="shared" si="36"/>
        <v>61.500000000000071</v>
      </c>
      <c r="R93">
        <f t="shared" si="37"/>
        <v>58.500000000000071</v>
      </c>
    </row>
    <row r="94" spans="1:18" x14ac:dyDescent="0.35">
      <c r="A94">
        <f t="shared" si="38"/>
        <v>31</v>
      </c>
      <c r="B94">
        <f t="shared" si="27"/>
        <v>3.1E-2</v>
      </c>
      <c r="C94">
        <f t="shared" si="28"/>
        <v>0.21000000000000005</v>
      </c>
      <c r="D94">
        <f t="shared" si="29"/>
        <v>0.66150000000000031</v>
      </c>
      <c r="E94">
        <f t="shared" si="39"/>
        <v>150.00000000000014</v>
      </c>
      <c r="G94">
        <f t="shared" si="30"/>
        <v>3.1500000000000008</v>
      </c>
      <c r="H94">
        <f t="shared" si="40"/>
        <v>150.00000000000034</v>
      </c>
      <c r="K94">
        <f t="shared" si="31"/>
        <v>61.500000000000107</v>
      </c>
      <c r="L94">
        <f t="shared" si="32"/>
        <v>0.20500000000000015</v>
      </c>
      <c r="M94">
        <f t="shared" ref="M94:M96" si="42">D94/L94^2</f>
        <v>15.740630577037463</v>
      </c>
      <c r="O94">
        <f t="shared" si="34"/>
        <v>63.000000000000071</v>
      </c>
      <c r="P94">
        <f t="shared" si="35"/>
        <v>1.5000000000000029</v>
      </c>
      <c r="Q94">
        <f t="shared" si="36"/>
        <v>64.500000000000071</v>
      </c>
      <c r="R94">
        <f t="shared" si="37"/>
        <v>61.500000000000071</v>
      </c>
    </row>
    <row r="95" spans="1:18" x14ac:dyDescent="0.35">
      <c r="A95">
        <f t="shared" si="38"/>
        <v>32</v>
      </c>
      <c r="B95">
        <f t="shared" si="27"/>
        <v>3.2000000000000001E-2</v>
      </c>
      <c r="C95">
        <f t="shared" si="28"/>
        <v>0.22000000000000006</v>
      </c>
      <c r="D95">
        <f t="shared" si="29"/>
        <v>0.72600000000000042</v>
      </c>
      <c r="E95">
        <f t="shared" si="39"/>
        <v>150.00000000000014</v>
      </c>
      <c r="G95">
        <f t="shared" si="30"/>
        <v>3.3000000000000007</v>
      </c>
      <c r="H95">
        <f t="shared" si="40"/>
        <v>149.99999999999991</v>
      </c>
      <c r="K95">
        <f t="shared" si="31"/>
        <v>64.500000000000114</v>
      </c>
      <c r="L95">
        <f t="shared" si="32"/>
        <v>0.21500000000000016</v>
      </c>
      <c r="M95">
        <f t="shared" si="42"/>
        <v>15.705786911844225</v>
      </c>
      <c r="O95">
        <f t="shared" si="34"/>
        <v>66.000000000000085</v>
      </c>
      <c r="P95">
        <f t="shared" si="35"/>
        <v>1.5000000000000029</v>
      </c>
      <c r="Q95">
        <f t="shared" si="36"/>
        <v>67.500000000000085</v>
      </c>
      <c r="R95">
        <f t="shared" si="37"/>
        <v>64.500000000000085</v>
      </c>
    </row>
    <row r="96" spans="1:18" x14ac:dyDescent="0.35">
      <c r="A96">
        <f t="shared" si="38"/>
        <v>33</v>
      </c>
      <c r="B96">
        <f t="shared" si="27"/>
        <v>3.3000000000000002E-2</v>
      </c>
      <c r="C96">
        <f t="shared" si="28"/>
        <v>0.23000000000000007</v>
      </c>
      <c r="D96">
        <f t="shared" si="29"/>
        <v>0.79350000000000043</v>
      </c>
      <c r="E96">
        <f t="shared" si="39"/>
        <v>150.00000000000014</v>
      </c>
      <c r="G96">
        <f t="shared" si="30"/>
        <v>3.4500000000000011</v>
      </c>
      <c r="H96">
        <f t="shared" si="40"/>
        <v>150.00000000000034</v>
      </c>
      <c r="K96">
        <f t="shared" si="31"/>
        <v>67.5</v>
      </c>
      <c r="L96">
        <f t="shared" si="32"/>
        <v>0.22499999999999978</v>
      </c>
      <c r="M96">
        <f t="shared" si="42"/>
        <v>15.674074074074113</v>
      </c>
      <c r="O96">
        <f t="shared" si="34"/>
        <v>69.000000000000085</v>
      </c>
      <c r="P96">
        <f t="shared" si="35"/>
        <v>1.5000000000000029</v>
      </c>
      <c r="Q96">
        <f t="shared" si="36"/>
        <v>70.500000000000085</v>
      </c>
      <c r="R96">
        <f t="shared" si="37"/>
        <v>67.500000000000085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6"/>
  <sheetViews>
    <sheetView tabSelected="1" topLeftCell="A20" zoomScale="98" zoomScaleNormal="98" workbookViewId="0">
      <selection activeCell="S23" sqref="S23"/>
    </sheetView>
  </sheetViews>
  <sheetFormatPr defaultRowHeight="14.5" x14ac:dyDescent="0.35"/>
  <cols>
    <col min="3" max="3" width="10.54296875" bestFit="1" customWidth="1"/>
    <col min="4" max="4" width="12" bestFit="1" customWidth="1"/>
    <col min="6" max="6" width="2.54296875" customWidth="1"/>
    <col min="8" max="8" width="10" customWidth="1"/>
    <col min="12" max="12" width="11.81640625" customWidth="1"/>
    <col min="14" max="14" width="4" customWidth="1"/>
  </cols>
  <sheetData>
    <row r="2" spans="1:17" x14ac:dyDescent="0.35">
      <c r="A2" t="s">
        <v>14</v>
      </c>
      <c r="B2">
        <v>10</v>
      </c>
      <c r="C2" t="s">
        <v>3</v>
      </c>
      <c r="D2">
        <v>15</v>
      </c>
    </row>
    <row r="3" spans="1:17" x14ac:dyDescent="0.35">
      <c r="B3" t="s">
        <v>4</v>
      </c>
      <c r="C3" t="s">
        <v>2</v>
      </c>
      <c r="D3" t="s">
        <v>0</v>
      </c>
      <c r="E3" t="s">
        <v>1</v>
      </c>
      <c r="G3" t="s">
        <v>11</v>
      </c>
      <c r="H3" t="s">
        <v>7</v>
      </c>
      <c r="I3" t="s">
        <v>8</v>
      </c>
      <c r="J3" t="s">
        <v>13</v>
      </c>
      <c r="N3" t="s">
        <v>0</v>
      </c>
      <c r="O3">
        <f>(C4^2)*$D$2</f>
        <v>375</v>
      </c>
      <c r="Q3" t="s">
        <v>6</v>
      </c>
    </row>
    <row r="4" spans="1:17" x14ac:dyDescent="0.35">
      <c r="A4">
        <v>1</v>
      </c>
      <c r="B4">
        <f>A4/$B$2</f>
        <v>0.1</v>
      </c>
      <c r="C4">
        <v>5</v>
      </c>
      <c r="D4">
        <f>((C4)^2)*D2</f>
        <v>375</v>
      </c>
      <c r="E4">
        <f>C4/B4</f>
        <v>50</v>
      </c>
      <c r="N4" t="s">
        <v>1</v>
      </c>
      <c r="O4" t="s">
        <v>5</v>
      </c>
    </row>
    <row r="5" spans="1:17" x14ac:dyDescent="0.35">
      <c r="A5">
        <f>A4+1</f>
        <v>2</v>
      </c>
      <c r="B5">
        <f t="shared" ref="B5:B11" si="0">A5/$B$2</f>
        <v>0.2</v>
      </c>
      <c r="C5">
        <v>10</v>
      </c>
      <c r="D5">
        <f>((C5)^2)*$D$2</f>
        <v>1500</v>
      </c>
      <c r="E5">
        <f>(C5-C4)/(B5-B4)</f>
        <v>50</v>
      </c>
      <c r="G5">
        <f>(D5-D4)/(B5-B4)</f>
        <v>11250</v>
      </c>
      <c r="H5">
        <f>G5^2</f>
        <v>126562500</v>
      </c>
      <c r="I5">
        <f>E5^2*D5</f>
        <v>3750000</v>
      </c>
      <c r="J5">
        <f>H5/I5</f>
        <v>33.75</v>
      </c>
      <c r="N5" t="s">
        <v>11</v>
      </c>
      <c r="O5" t="s">
        <v>12</v>
      </c>
    </row>
    <row r="6" spans="1:17" x14ac:dyDescent="0.35">
      <c r="A6">
        <f t="shared" ref="A6:A11" si="1">A5+1</f>
        <v>3</v>
      </c>
      <c r="B6">
        <f t="shared" si="0"/>
        <v>0.3</v>
      </c>
      <c r="C6">
        <v>15</v>
      </c>
      <c r="D6">
        <f t="shared" ref="D6:D11" si="2">((C6)^2)*D4</f>
        <v>84375</v>
      </c>
      <c r="E6">
        <f t="shared" ref="E6:E11" si="3">(C6-C5)/(B6-B5)</f>
        <v>50.000000000000014</v>
      </c>
      <c r="G6">
        <f t="shared" ref="G6:G11" si="4">(D6-D5)/(B6-B5)</f>
        <v>828750.00000000023</v>
      </c>
      <c r="H6">
        <f t="shared" ref="H6:H11" si="5">G6^2</f>
        <v>686826562500.00037</v>
      </c>
      <c r="I6">
        <f t="shared" ref="I6:I11" si="6">E6^2*D6</f>
        <v>210937500.00000012</v>
      </c>
      <c r="J6">
        <f t="shared" ref="J6:J11" si="7">H6/I6</f>
        <v>3256.0666666666666</v>
      </c>
    </row>
    <row r="7" spans="1:17" x14ac:dyDescent="0.35">
      <c r="A7">
        <f t="shared" si="1"/>
        <v>4</v>
      </c>
      <c r="B7">
        <f t="shared" si="0"/>
        <v>0.4</v>
      </c>
      <c r="C7">
        <v>20</v>
      </c>
      <c r="D7">
        <f t="shared" si="2"/>
        <v>600000</v>
      </c>
      <c r="E7">
        <f t="shared" si="3"/>
        <v>49.999999999999986</v>
      </c>
      <c r="G7">
        <f t="shared" si="4"/>
        <v>5156249.9999999981</v>
      </c>
      <c r="H7">
        <f t="shared" si="5"/>
        <v>26586914062499.98</v>
      </c>
      <c r="I7">
        <f t="shared" si="6"/>
        <v>1499999999.9999993</v>
      </c>
      <c r="J7">
        <f t="shared" si="7"/>
        <v>17724.609374999996</v>
      </c>
    </row>
    <row r="8" spans="1:17" x14ac:dyDescent="0.35">
      <c r="A8">
        <f t="shared" si="1"/>
        <v>5</v>
      </c>
      <c r="B8">
        <f t="shared" si="0"/>
        <v>0.5</v>
      </c>
      <c r="C8">
        <v>25</v>
      </c>
      <c r="D8">
        <f t="shared" si="2"/>
        <v>52734375</v>
      </c>
      <c r="E8">
        <f t="shared" si="3"/>
        <v>50.000000000000014</v>
      </c>
      <c r="G8">
        <f t="shared" si="4"/>
        <v>521343750.00000012</v>
      </c>
      <c r="H8">
        <f t="shared" si="5"/>
        <v>2.7179930566406262E+17</v>
      </c>
      <c r="I8">
        <f t="shared" si="6"/>
        <v>131835937500.00008</v>
      </c>
      <c r="J8">
        <f t="shared" si="7"/>
        <v>2061648.0666666664</v>
      </c>
    </row>
    <row r="9" spans="1:17" x14ac:dyDescent="0.35">
      <c r="A9">
        <f t="shared" si="1"/>
        <v>6</v>
      </c>
      <c r="B9">
        <f t="shared" si="0"/>
        <v>0.6</v>
      </c>
      <c r="C9">
        <v>30</v>
      </c>
      <c r="D9">
        <f t="shared" si="2"/>
        <v>540000000</v>
      </c>
      <c r="E9">
        <f t="shared" si="3"/>
        <v>50.000000000000014</v>
      </c>
      <c r="G9">
        <f t="shared" si="4"/>
        <v>4872656250.000001</v>
      </c>
      <c r="H9">
        <f t="shared" si="5"/>
        <v>2.3742778930664071E+19</v>
      </c>
      <c r="I9">
        <f t="shared" si="6"/>
        <v>1350000000000.0007</v>
      </c>
      <c r="J9">
        <f t="shared" si="7"/>
        <v>17587243.652343746</v>
      </c>
    </row>
    <row r="10" spans="1:17" x14ac:dyDescent="0.35">
      <c r="A10">
        <f t="shared" si="1"/>
        <v>7</v>
      </c>
      <c r="B10">
        <f t="shared" si="0"/>
        <v>0.7</v>
      </c>
      <c r="C10">
        <v>35</v>
      </c>
      <c r="D10">
        <f t="shared" si="2"/>
        <v>64599609375</v>
      </c>
      <c r="E10">
        <f t="shared" si="3"/>
        <v>50.000000000000014</v>
      </c>
      <c r="G10">
        <f t="shared" si="4"/>
        <v>640596093750.00012</v>
      </c>
      <c r="H10">
        <f t="shared" si="5"/>
        <v>4.1036335532775891E+23</v>
      </c>
      <c r="I10">
        <f t="shared" si="6"/>
        <v>161499023437500.09</v>
      </c>
      <c r="J10">
        <f t="shared" si="7"/>
        <v>2540964933.3673463</v>
      </c>
    </row>
    <row r="11" spans="1:17" x14ac:dyDescent="0.35">
      <c r="A11">
        <f t="shared" si="1"/>
        <v>8</v>
      </c>
      <c r="B11">
        <f t="shared" si="0"/>
        <v>0.8</v>
      </c>
      <c r="C11">
        <v>40</v>
      </c>
      <c r="D11">
        <f t="shared" si="2"/>
        <v>864000000000</v>
      </c>
      <c r="E11">
        <f t="shared" si="3"/>
        <v>49.999999999999957</v>
      </c>
      <c r="G11">
        <f t="shared" si="4"/>
        <v>7994003906249.9932</v>
      </c>
      <c r="H11">
        <f t="shared" si="5"/>
        <v>6.3904098453140152E+25</v>
      </c>
      <c r="I11">
        <f t="shared" si="6"/>
        <v>2159999999999996.5</v>
      </c>
      <c r="J11">
        <f t="shared" si="7"/>
        <v>29585230765.342712</v>
      </c>
    </row>
    <row r="15" spans="1:17" x14ac:dyDescent="0.35">
      <c r="A15" t="s">
        <v>17</v>
      </c>
      <c r="B15">
        <v>1E-3</v>
      </c>
      <c r="C15" t="s">
        <v>3</v>
      </c>
      <c r="D15">
        <v>15</v>
      </c>
    </row>
    <row r="16" spans="1:17" x14ac:dyDescent="0.35">
      <c r="B16" t="s">
        <v>4</v>
      </c>
      <c r="C16" t="s">
        <v>2</v>
      </c>
      <c r="D16" t="s">
        <v>0</v>
      </c>
      <c r="E16" t="s">
        <v>1</v>
      </c>
      <c r="G16" t="s">
        <v>15</v>
      </c>
      <c r="H16" t="s">
        <v>16</v>
      </c>
    </row>
    <row r="17" spans="1:17" x14ac:dyDescent="0.35">
      <c r="A17">
        <v>1</v>
      </c>
      <c r="B17">
        <f>A17*$B$15</f>
        <v>1E-3</v>
      </c>
      <c r="C17">
        <v>5</v>
      </c>
      <c r="D17">
        <f>((C17)^2)*D15</f>
        <v>375</v>
      </c>
      <c r="G17">
        <f>SQRT(D17/$D$15)</f>
        <v>5</v>
      </c>
    </row>
    <row r="18" spans="1:17" x14ac:dyDescent="0.35">
      <c r="A18">
        <f>A17+1</f>
        <v>2</v>
      </c>
      <c r="B18">
        <f t="shared" ref="B18:B59" si="8">A18*$B$15</f>
        <v>2E-3</v>
      </c>
      <c r="C18">
        <v>10</v>
      </c>
      <c r="D18">
        <f>((C18)^2)*$D$2</f>
        <v>1500</v>
      </c>
      <c r="E18">
        <f>(C18-C17)/$B$15</f>
        <v>5000</v>
      </c>
      <c r="G18">
        <f t="shared" ref="G18:G20" si="9">SQRT(D18/$D$15)</f>
        <v>10</v>
      </c>
      <c r="H18">
        <f>(G18-G17)/$B$15</f>
        <v>5000</v>
      </c>
    </row>
    <row r="19" spans="1:17" x14ac:dyDescent="0.35">
      <c r="A19">
        <f t="shared" ref="A19:A20" si="10">A18+1</f>
        <v>3</v>
      </c>
      <c r="B19">
        <f t="shared" si="8"/>
        <v>3.0000000000000001E-3</v>
      </c>
      <c r="C19">
        <v>15</v>
      </c>
      <c r="D19">
        <f t="shared" ref="D19:D20" si="11">((C19)^2)*D17</f>
        <v>84375</v>
      </c>
      <c r="E19">
        <f t="shared" ref="E19:E20" si="12">(C19-C18)/$B$15</f>
        <v>5000</v>
      </c>
      <c r="G19">
        <f t="shared" si="9"/>
        <v>75</v>
      </c>
      <c r="H19">
        <f t="shared" ref="H19:H20" si="13">(G19-G18)/$B$15</f>
        <v>65000</v>
      </c>
    </row>
    <row r="20" spans="1:17" x14ac:dyDescent="0.35">
      <c r="A20">
        <f t="shared" si="10"/>
        <v>4</v>
      </c>
      <c r="B20">
        <f t="shared" si="8"/>
        <v>4.0000000000000001E-3</v>
      </c>
      <c r="C20">
        <v>16</v>
      </c>
      <c r="D20">
        <f t="shared" si="11"/>
        <v>384000</v>
      </c>
      <c r="E20">
        <f t="shared" si="12"/>
        <v>1000</v>
      </c>
      <c r="G20">
        <f t="shared" si="9"/>
        <v>160</v>
      </c>
      <c r="H20">
        <f t="shared" si="13"/>
        <v>85000</v>
      </c>
    </row>
    <row r="23" spans="1:17" x14ac:dyDescent="0.35">
      <c r="A23" t="s">
        <v>18</v>
      </c>
      <c r="B23">
        <v>10</v>
      </c>
    </row>
    <row r="24" spans="1:17" x14ac:dyDescent="0.35">
      <c r="A24" t="s">
        <v>17</v>
      </c>
      <c r="B24">
        <v>1E-3</v>
      </c>
      <c r="C24" t="s">
        <v>3</v>
      </c>
      <c r="D24">
        <v>15</v>
      </c>
      <c r="K24" t="s">
        <v>23</v>
      </c>
      <c r="O24" t="s">
        <v>30</v>
      </c>
    </row>
    <row r="25" spans="1:17" x14ac:dyDescent="0.35">
      <c r="B25" t="s">
        <v>4</v>
      </c>
      <c r="C25" t="s">
        <v>2</v>
      </c>
      <c r="D25" t="s">
        <v>0</v>
      </c>
      <c r="E25" t="s">
        <v>1</v>
      </c>
      <c r="G25" t="s">
        <v>15</v>
      </c>
      <c r="H25" t="s">
        <v>16</v>
      </c>
      <c r="J25" t="s">
        <v>23</v>
      </c>
      <c r="K25" t="s">
        <v>11</v>
      </c>
      <c r="L25" t="s">
        <v>24</v>
      </c>
      <c r="M25" t="s">
        <v>3</v>
      </c>
      <c r="O25" t="s">
        <v>21</v>
      </c>
      <c r="P25" t="s">
        <v>22</v>
      </c>
      <c r="Q25" t="s">
        <v>31</v>
      </c>
    </row>
    <row r="26" spans="1:17" x14ac:dyDescent="0.35">
      <c r="A26">
        <v>0</v>
      </c>
      <c r="B26">
        <f>A26*$B$15</f>
        <v>0</v>
      </c>
      <c r="C26">
        <v>0</v>
      </c>
      <c r="D26">
        <f>((C26)^2)*D23</f>
        <v>0</v>
      </c>
    </row>
    <row r="27" spans="1:17" x14ac:dyDescent="0.35">
      <c r="A27">
        <v>1</v>
      </c>
      <c r="B27">
        <f>A27*$B$15</f>
        <v>1E-3</v>
      </c>
      <c r="C27">
        <f>C26+$B$23*$B$24</f>
        <v>0.01</v>
      </c>
      <c r="D27">
        <f>((C27)^2)*$D$24</f>
        <v>1.5E-3</v>
      </c>
      <c r="E27">
        <f>$D$24*(C27-C26)/$B$24</f>
        <v>150</v>
      </c>
      <c r="G27">
        <f>SQRT(D27*$D$24)</f>
        <v>0.15</v>
      </c>
      <c r="K27">
        <f>(D28-D27)/$B$24</f>
        <v>4.5</v>
      </c>
      <c r="L27">
        <f>K27*0.5/E27</f>
        <v>1.4999999999999999E-2</v>
      </c>
      <c r="M27">
        <f>D27/L27^2</f>
        <v>6.666666666666667</v>
      </c>
      <c r="O27">
        <f>2*E27*SQRT(D27/$D$24)</f>
        <v>3</v>
      </c>
      <c r="P27">
        <f>E27^2/$D$24*$B$24</f>
        <v>1.5</v>
      </c>
      <c r="Q27">
        <f>O27+P27</f>
        <v>4.5</v>
      </c>
    </row>
    <row r="28" spans="1:17" x14ac:dyDescent="0.35">
      <c r="A28">
        <f>A27+1</f>
        <v>2</v>
      </c>
      <c r="B28">
        <f t="shared" si="8"/>
        <v>2E-3</v>
      </c>
      <c r="C28">
        <f t="shared" ref="C28:C59" si="14">C27+$B$23*$B$24</f>
        <v>0.02</v>
      </c>
      <c r="D28">
        <f t="shared" ref="D28:D59" si="15">((C28)^2)*$D$24</f>
        <v>6.0000000000000001E-3</v>
      </c>
      <c r="E28">
        <f>$D$24*(C28-C27)/$B$24</f>
        <v>150</v>
      </c>
      <c r="G28">
        <f t="shared" ref="G28:G59" si="16">SQRT(D28*$D$24)</f>
        <v>0.3</v>
      </c>
      <c r="H28">
        <f>(G28-G27)/$B$15</f>
        <v>150</v>
      </c>
      <c r="K28">
        <f t="shared" ref="K28:K59" si="17">(D29-D28)/$B$24</f>
        <v>7.5</v>
      </c>
      <c r="L28">
        <f t="shared" ref="L28:L59" si="18">K28*0.5/E28</f>
        <v>2.5000000000000001E-2</v>
      </c>
      <c r="M28">
        <f t="shared" ref="M28:M59" si="19">D28/L28^2</f>
        <v>9.5999999999999979</v>
      </c>
      <c r="O28">
        <f t="shared" ref="O28:O59" si="20">2*E28*SQRT(D28/$D$24)</f>
        <v>6</v>
      </c>
      <c r="P28">
        <f t="shared" ref="P28:P59" si="21">E28^2/$D$24*$B$24</f>
        <v>1.5</v>
      </c>
      <c r="Q28">
        <f t="shared" ref="Q28:Q59" si="22">O28+P28</f>
        <v>7.5</v>
      </c>
    </row>
    <row r="29" spans="1:17" x14ac:dyDescent="0.35">
      <c r="A29">
        <f t="shared" ref="A29:A59" si="23">A28+1</f>
        <v>3</v>
      </c>
      <c r="B29">
        <f t="shared" si="8"/>
        <v>3.0000000000000001E-3</v>
      </c>
      <c r="C29">
        <f t="shared" si="14"/>
        <v>0.03</v>
      </c>
      <c r="D29">
        <f t="shared" si="15"/>
        <v>1.35E-2</v>
      </c>
      <c r="E29">
        <f t="shared" ref="E29:E59" si="24">$D$24*(C29-C28)/$B$24</f>
        <v>149.99999999999997</v>
      </c>
      <c r="G29">
        <f t="shared" si="16"/>
        <v>0.45</v>
      </c>
      <c r="H29">
        <f t="shared" ref="H29:H59" si="25">(G29-G28)/$B$15</f>
        <v>150.00000000000003</v>
      </c>
      <c r="K29">
        <f t="shared" si="17"/>
        <v>10.5</v>
      </c>
      <c r="L29">
        <f t="shared" si="18"/>
        <v>3.5000000000000003E-2</v>
      </c>
      <c r="M29">
        <f t="shared" si="19"/>
        <v>11.020408163265305</v>
      </c>
      <c r="O29">
        <f t="shared" si="20"/>
        <v>8.9999999999999982</v>
      </c>
      <c r="P29">
        <f t="shared" si="21"/>
        <v>1.4999999999999996</v>
      </c>
      <c r="Q29">
        <f t="shared" si="22"/>
        <v>10.499999999999998</v>
      </c>
    </row>
    <row r="30" spans="1:17" x14ac:dyDescent="0.35">
      <c r="A30">
        <f t="shared" si="23"/>
        <v>4</v>
      </c>
      <c r="B30">
        <f t="shared" si="8"/>
        <v>4.0000000000000001E-3</v>
      </c>
      <c r="C30">
        <f t="shared" si="14"/>
        <v>0.04</v>
      </c>
      <c r="D30">
        <f t="shared" si="15"/>
        <v>2.4E-2</v>
      </c>
      <c r="E30">
        <f t="shared" si="24"/>
        <v>150.00000000000003</v>
      </c>
      <c r="G30">
        <f t="shared" si="16"/>
        <v>0.6</v>
      </c>
      <c r="H30">
        <f t="shared" si="25"/>
        <v>149.99999999999997</v>
      </c>
      <c r="K30">
        <f t="shared" si="17"/>
        <v>13.500000000000005</v>
      </c>
      <c r="L30">
        <f t="shared" si="18"/>
        <v>4.5000000000000012E-2</v>
      </c>
      <c r="M30">
        <f t="shared" si="19"/>
        <v>11.851851851851846</v>
      </c>
      <c r="O30">
        <f t="shared" si="20"/>
        <v>12.000000000000002</v>
      </c>
      <c r="P30">
        <f t="shared" si="21"/>
        <v>1.5000000000000004</v>
      </c>
      <c r="Q30">
        <f t="shared" si="22"/>
        <v>13.500000000000002</v>
      </c>
    </row>
    <row r="31" spans="1:17" x14ac:dyDescent="0.35">
      <c r="A31">
        <f t="shared" si="23"/>
        <v>5</v>
      </c>
      <c r="B31">
        <f t="shared" si="8"/>
        <v>5.0000000000000001E-3</v>
      </c>
      <c r="C31">
        <f t="shared" si="14"/>
        <v>0.05</v>
      </c>
      <c r="D31">
        <f t="shared" si="15"/>
        <v>3.7500000000000006E-2</v>
      </c>
      <c r="E31">
        <f t="shared" si="24"/>
        <v>150.00000000000003</v>
      </c>
      <c r="G31">
        <f t="shared" si="16"/>
        <v>0.75000000000000011</v>
      </c>
      <c r="H31">
        <f t="shared" si="25"/>
        <v>150.00000000000014</v>
      </c>
      <c r="K31">
        <f t="shared" si="17"/>
        <v>16.500000000000007</v>
      </c>
      <c r="L31">
        <f t="shared" si="18"/>
        <v>5.5000000000000014E-2</v>
      </c>
      <c r="M31">
        <f t="shared" si="19"/>
        <v>12.396694214876028</v>
      </c>
      <c r="O31">
        <f t="shared" si="20"/>
        <v>15.000000000000004</v>
      </c>
      <c r="P31">
        <f t="shared" si="21"/>
        <v>1.5000000000000004</v>
      </c>
      <c r="Q31">
        <f t="shared" si="22"/>
        <v>16.500000000000004</v>
      </c>
    </row>
    <row r="32" spans="1:17" x14ac:dyDescent="0.35">
      <c r="A32">
        <f t="shared" si="23"/>
        <v>6</v>
      </c>
      <c r="B32">
        <f t="shared" si="8"/>
        <v>6.0000000000000001E-3</v>
      </c>
      <c r="C32">
        <f t="shared" si="14"/>
        <v>6.0000000000000005E-2</v>
      </c>
      <c r="D32">
        <f t="shared" si="15"/>
        <v>5.4000000000000013E-2</v>
      </c>
      <c r="E32">
        <f t="shared" si="24"/>
        <v>150.00000000000003</v>
      </c>
      <c r="G32">
        <f t="shared" si="16"/>
        <v>0.90000000000000013</v>
      </c>
      <c r="H32">
        <f t="shared" si="25"/>
        <v>150.00000000000003</v>
      </c>
      <c r="K32">
        <f t="shared" si="17"/>
        <v>19.499999999999996</v>
      </c>
      <c r="L32">
        <f t="shared" si="18"/>
        <v>6.4999999999999974E-2</v>
      </c>
      <c r="M32">
        <f t="shared" si="19"/>
        <v>12.781065088757408</v>
      </c>
      <c r="O32">
        <f t="shared" si="20"/>
        <v>18.000000000000004</v>
      </c>
      <c r="P32">
        <f t="shared" si="21"/>
        <v>1.5000000000000004</v>
      </c>
      <c r="Q32">
        <f t="shared" si="22"/>
        <v>19.500000000000004</v>
      </c>
    </row>
    <row r="33" spans="1:17" x14ac:dyDescent="0.35">
      <c r="A33">
        <f t="shared" si="23"/>
        <v>7</v>
      </c>
      <c r="B33">
        <f t="shared" si="8"/>
        <v>7.0000000000000001E-3</v>
      </c>
      <c r="C33">
        <f t="shared" si="14"/>
        <v>7.0000000000000007E-2</v>
      </c>
      <c r="D33">
        <f t="shared" si="15"/>
        <v>7.350000000000001E-2</v>
      </c>
      <c r="E33">
        <f t="shared" si="24"/>
        <v>150.00000000000003</v>
      </c>
      <c r="G33">
        <f t="shared" si="16"/>
        <v>1.05</v>
      </c>
      <c r="H33">
        <f t="shared" si="25"/>
        <v>149.99999999999991</v>
      </c>
      <c r="K33">
        <f t="shared" si="17"/>
        <v>22.499999999999993</v>
      </c>
      <c r="L33">
        <f t="shared" si="18"/>
        <v>7.4999999999999956E-2</v>
      </c>
      <c r="M33">
        <f t="shared" si="19"/>
        <v>13.066666666666682</v>
      </c>
      <c r="O33">
        <f t="shared" si="20"/>
        <v>21.000000000000007</v>
      </c>
      <c r="P33">
        <f t="shared" si="21"/>
        <v>1.5000000000000004</v>
      </c>
      <c r="Q33">
        <f t="shared" si="22"/>
        <v>22.500000000000007</v>
      </c>
    </row>
    <row r="34" spans="1:17" x14ac:dyDescent="0.35">
      <c r="A34">
        <f t="shared" si="23"/>
        <v>8</v>
      </c>
      <c r="B34">
        <f t="shared" si="8"/>
        <v>8.0000000000000002E-3</v>
      </c>
      <c r="C34">
        <f t="shared" si="14"/>
        <v>0.08</v>
      </c>
      <c r="D34">
        <f t="shared" si="15"/>
        <v>9.6000000000000002E-2</v>
      </c>
      <c r="E34">
        <f t="shared" si="24"/>
        <v>149.99999999999991</v>
      </c>
      <c r="G34">
        <f t="shared" si="16"/>
        <v>1.2</v>
      </c>
      <c r="H34">
        <f t="shared" si="25"/>
        <v>149.99999999999991</v>
      </c>
      <c r="K34">
        <f t="shared" si="17"/>
        <v>25.499999999999993</v>
      </c>
      <c r="L34">
        <f t="shared" si="18"/>
        <v>8.500000000000002E-2</v>
      </c>
      <c r="M34">
        <f t="shared" si="19"/>
        <v>13.287197231833904</v>
      </c>
      <c r="O34">
        <f t="shared" si="20"/>
        <v>23.999999999999986</v>
      </c>
      <c r="P34">
        <f t="shared" si="21"/>
        <v>1.4999999999999984</v>
      </c>
      <c r="Q34">
        <f t="shared" si="22"/>
        <v>25.499999999999986</v>
      </c>
    </row>
    <row r="35" spans="1:17" x14ac:dyDescent="0.35">
      <c r="A35">
        <f t="shared" si="23"/>
        <v>9</v>
      </c>
      <c r="B35">
        <f t="shared" si="8"/>
        <v>9.0000000000000011E-3</v>
      </c>
      <c r="C35">
        <f t="shared" si="14"/>
        <v>0.09</v>
      </c>
      <c r="D35">
        <f t="shared" si="15"/>
        <v>0.1215</v>
      </c>
      <c r="E35">
        <f t="shared" si="24"/>
        <v>149.99999999999991</v>
      </c>
      <c r="G35">
        <f t="shared" si="16"/>
        <v>1.35</v>
      </c>
      <c r="H35">
        <f t="shared" si="25"/>
        <v>150.00000000000014</v>
      </c>
      <c r="K35">
        <f t="shared" si="17"/>
        <v>28.499999999999968</v>
      </c>
      <c r="L35">
        <f t="shared" si="18"/>
        <v>9.4999999999999946E-2</v>
      </c>
      <c r="M35">
        <f t="shared" si="19"/>
        <v>13.462603878116358</v>
      </c>
      <c r="O35">
        <f t="shared" si="20"/>
        <v>26.999999999999982</v>
      </c>
      <c r="P35">
        <f t="shared" si="21"/>
        <v>1.4999999999999984</v>
      </c>
      <c r="Q35">
        <f t="shared" si="22"/>
        <v>28.499999999999982</v>
      </c>
    </row>
    <row r="36" spans="1:17" x14ac:dyDescent="0.35">
      <c r="A36">
        <f t="shared" si="23"/>
        <v>10</v>
      </c>
      <c r="B36">
        <f t="shared" si="8"/>
        <v>0.01</v>
      </c>
      <c r="C36">
        <f t="shared" si="14"/>
        <v>9.9999999999999992E-2</v>
      </c>
      <c r="D36">
        <f t="shared" si="15"/>
        <v>0.14999999999999997</v>
      </c>
      <c r="E36">
        <f t="shared" si="24"/>
        <v>149.99999999999991</v>
      </c>
      <c r="G36">
        <f t="shared" si="16"/>
        <v>1.4999999999999998</v>
      </c>
      <c r="H36">
        <f t="shared" si="25"/>
        <v>149.99999999999969</v>
      </c>
      <c r="K36">
        <f t="shared" si="17"/>
        <v>31.5</v>
      </c>
      <c r="L36">
        <f t="shared" si="18"/>
        <v>0.10500000000000007</v>
      </c>
      <c r="M36">
        <f t="shared" si="19"/>
        <v>13.605442176870728</v>
      </c>
      <c r="O36">
        <f t="shared" si="20"/>
        <v>29.999999999999979</v>
      </c>
      <c r="P36">
        <f t="shared" si="21"/>
        <v>1.4999999999999984</v>
      </c>
      <c r="Q36">
        <f t="shared" si="22"/>
        <v>31.499999999999979</v>
      </c>
    </row>
    <row r="37" spans="1:17" x14ac:dyDescent="0.35">
      <c r="A37">
        <f t="shared" si="23"/>
        <v>11</v>
      </c>
      <c r="B37">
        <f t="shared" si="8"/>
        <v>1.0999999999999999E-2</v>
      </c>
      <c r="C37">
        <f t="shared" si="14"/>
        <v>0.10999999999999999</v>
      </c>
      <c r="D37">
        <f t="shared" si="15"/>
        <v>0.18149999999999997</v>
      </c>
      <c r="E37">
        <f t="shared" si="24"/>
        <v>149.99999999999991</v>
      </c>
      <c r="G37">
        <f t="shared" si="16"/>
        <v>1.65</v>
      </c>
      <c r="H37">
        <f t="shared" si="25"/>
        <v>150.00000000000014</v>
      </c>
      <c r="K37">
        <f t="shared" si="17"/>
        <v>34.499999999999972</v>
      </c>
      <c r="L37">
        <f t="shared" si="18"/>
        <v>0.11499999999999998</v>
      </c>
      <c r="M37">
        <f t="shared" si="19"/>
        <v>13.724007561436675</v>
      </c>
      <c r="O37">
        <f t="shared" si="20"/>
        <v>32.999999999999979</v>
      </c>
      <c r="P37">
        <f t="shared" si="21"/>
        <v>1.4999999999999984</v>
      </c>
      <c r="Q37">
        <f t="shared" si="22"/>
        <v>34.499999999999979</v>
      </c>
    </row>
    <row r="38" spans="1:17" x14ac:dyDescent="0.35">
      <c r="A38">
        <f t="shared" si="23"/>
        <v>12</v>
      </c>
      <c r="B38">
        <f t="shared" si="8"/>
        <v>1.2E-2</v>
      </c>
      <c r="C38">
        <f t="shared" si="14"/>
        <v>0.11999999999999998</v>
      </c>
      <c r="D38">
        <f t="shared" si="15"/>
        <v>0.21599999999999994</v>
      </c>
      <c r="E38">
        <f t="shared" si="24"/>
        <v>149.99999999999991</v>
      </c>
      <c r="G38">
        <f t="shared" si="16"/>
        <v>1.7999999999999998</v>
      </c>
      <c r="H38">
        <f t="shared" si="25"/>
        <v>149.99999999999991</v>
      </c>
      <c r="K38">
        <f t="shared" si="17"/>
        <v>37.500000000000007</v>
      </c>
      <c r="L38">
        <f t="shared" si="18"/>
        <v>0.12500000000000008</v>
      </c>
      <c r="M38">
        <f t="shared" si="19"/>
        <v>13.823999999999979</v>
      </c>
      <c r="O38">
        <f t="shared" si="20"/>
        <v>35.999999999999972</v>
      </c>
      <c r="P38">
        <f t="shared" si="21"/>
        <v>1.4999999999999984</v>
      </c>
      <c r="Q38">
        <f t="shared" si="22"/>
        <v>37.499999999999972</v>
      </c>
    </row>
    <row r="39" spans="1:17" x14ac:dyDescent="0.35">
      <c r="A39">
        <f t="shared" si="23"/>
        <v>13</v>
      </c>
      <c r="B39">
        <f t="shared" si="8"/>
        <v>1.3000000000000001E-2</v>
      </c>
      <c r="C39">
        <f t="shared" si="14"/>
        <v>0.12999999999999998</v>
      </c>
      <c r="D39">
        <f t="shared" si="15"/>
        <v>0.25349999999999995</v>
      </c>
      <c r="E39">
        <f t="shared" si="24"/>
        <v>149.99999999999991</v>
      </c>
      <c r="G39">
        <f t="shared" si="16"/>
        <v>1.9499999999999997</v>
      </c>
      <c r="H39">
        <f t="shared" si="25"/>
        <v>149.99999999999991</v>
      </c>
      <c r="K39">
        <f t="shared" si="17"/>
        <v>40.499999999999979</v>
      </c>
      <c r="L39">
        <f t="shared" si="18"/>
        <v>0.13500000000000001</v>
      </c>
      <c r="M39">
        <f t="shared" si="19"/>
        <v>13.909465020576128</v>
      </c>
      <c r="O39">
        <f t="shared" si="20"/>
        <v>38.999999999999972</v>
      </c>
      <c r="P39">
        <f t="shared" si="21"/>
        <v>1.4999999999999984</v>
      </c>
      <c r="Q39">
        <f t="shared" si="22"/>
        <v>40.499999999999972</v>
      </c>
    </row>
    <row r="40" spans="1:17" x14ac:dyDescent="0.35">
      <c r="A40">
        <f t="shared" si="23"/>
        <v>14</v>
      </c>
      <c r="B40">
        <f t="shared" si="8"/>
        <v>1.4E-2</v>
      </c>
      <c r="C40">
        <f t="shared" si="14"/>
        <v>0.13999999999999999</v>
      </c>
      <c r="D40">
        <f t="shared" si="15"/>
        <v>0.29399999999999993</v>
      </c>
      <c r="E40">
        <f t="shared" si="24"/>
        <v>150.00000000000014</v>
      </c>
      <c r="G40">
        <f t="shared" si="16"/>
        <v>2.0999999999999996</v>
      </c>
      <c r="H40">
        <f t="shared" si="25"/>
        <v>149.99999999999991</v>
      </c>
      <c r="K40">
        <f t="shared" si="17"/>
        <v>43.500000000000036</v>
      </c>
      <c r="L40">
        <f t="shared" si="18"/>
        <v>0.14499999999999999</v>
      </c>
      <c r="M40">
        <f t="shared" si="19"/>
        <v>13.983353151010698</v>
      </c>
      <c r="O40">
        <f t="shared" si="20"/>
        <v>42.000000000000036</v>
      </c>
      <c r="P40">
        <f t="shared" si="21"/>
        <v>1.5000000000000029</v>
      </c>
      <c r="Q40">
        <f t="shared" si="22"/>
        <v>43.500000000000036</v>
      </c>
    </row>
    <row r="41" spans="1:17" x14ac:dyDescent="0.35">
      <c r="A41">
        <f t="shared" si="23"/>
        <v>15</v>
      </c>
      <c r="B41">
        <f t="shared" si="8"/>
        <v>1.4999999999999999E-2</v>
      </c>
      <c r="C41">
        <f t="shared" si="14"/>
        <v>0.15</v>
      </c>
      <c r="D41">
        <f t="shared" si="15"/>
        <v>0.33749999999999997</v>
      </c>
      <c r="E41">
        <f t="shared" si="24"/>
        <v>150.00000000000014</v>
      </c>
      <c r="G41">
        <f t="shared" si="16"/>
        <v>2.25</v>
      </c>
      <c r="H41">
        <f t="shared" si="25"/>
        <v>150.00000000000034</v>
      </c>
      <c r="K41">
        <f t="shared" si="17"/>
        <v>46.500000000000043</v>
      </c>
      <c r="L41">
        <f t="shared" si="18"/>
        <v>0.155</v>
      </c>
      <c r="M41">
        <f t="shared" si="19"/>
        <v>14.047866805411028</v>
      </c>
      <c r="O41">
        <f t="shared" si="20"/>
        <v>45.000000000000043</v>
      </c>
      <c r="P41">
        <f t="shared" si="21"/>
        <v>1.5000000000000029</v>
      </c>
      <c r="Q41">
        <f t="shared" si="22"/>
        <v>46.500000000000043</v>
      </c>
    </row>
    <row r="42" spans="1:17" x14ac:dyDescent="0.35">
      <c r="A42">
        <f t="shared" si="23"/>
        <v>16</v>
      </c>
      <c r="B42">
        <f t="shared" si="8"/>
        <v>1.6E-2</v>
      </c>
      <c r="C42">
        <f t="shared" si="14"/>
        <v>0.16</v>
      </c>
      <c r="D42">
        <f t="shared" si="15"/>
        <v>0.38400000000000001</v>
      </c>
      <c r="E42">
        <f t="shared" si="24"/>
        <v>150.00000000000014</v>
      </c>
      <c r="G42">
        <f t="shared" si="16"/>
        <v>2.4</v>
      </c>
      <c r="H42">
        <f t="shared" si="25"/>
        <v>149.99999999999991</v>
      </c>
      <c r="K42">
        <f t="shared" si="17"/>
        <v>49.500000000000099</v>
      </c>
      <c r="L42">
        <f t="shared" si="18"/>
        <v>0.16500000000000017</v>
      </c>
      <c r="M42">
        <f>D42/L42^2</f>
        <v>14.104683195592257</v>
      </c>
      <c r="O42">
        <f t="shared" si="20"/>
        <v>48.00000000000005</v>
      </c>
      <c r="P42">
        <f t="shared" si="21"/>
        <v>1.5000000000000029</v>
      </c>
      <c r="Q42">
        <f t="shared" si="22"/>
        <v>49.50000000000005</v>
      </c>
    </row>
    <row r="43" spans="1:17" x14ac:dyDescent="0.35">
      <c r="A43">
        <f t="shared" si="23"/>
        <v>17</v>
      </c>
      <c r="B43">
        <f t="shared" si="8"/>
        <v>1.7000000000000001E-2</v>
      </c>
      <c r="C43">
        <f t="shared" si="14"/>
        <v>0.17</v>
      </c>
      <c r="D43">
        <f t="shared" si="15"/>
        <v>0.43350000000000011</v>
      </c>
      <c r="E43">
        <f t="shared" si="24"/>
        <v>150.00000000000014</v>
      </c>
      <c r="G43">
        <f t="shared" si="16"/>
        <v>2.5500000000000003</v>
      </c>
      <c r="H43">
        <f t="shared" si="25"/>
        <v>150.00000000000034</v>
      </c>
      <c r="K43">
        <f t="shared" si="17"/>
        <v>52.499999999999993</v>
      </c>
      <c r="L43">
        <f t="shared" si="18"/>
        <v>0.17499999999999982</v>
      </c>
      <c r="M43">
        <f t="shared" si="19"/>
        <v>14.155102040816359</v>
      </c>
      <c r="O43">
        <f t="shared" si="20"/>
        <v>51.00000000000005</v>
      </c>
      <c r="P43">
        <f t="shared" si="21"/>
        <v>1.5000000000000029</v>
      </c>
      <c r="Q43">
        <f t="shared" si="22"/>
        <v>52.50000000000005</v>
      </c>
    </row>
    <row r="44" spans="1:17" x14ac:dyDescent="0.35">
      <c r="A44">
        <f t="shared" si="23"/>
        <v>18</v>
      </c>
      <c r="B44">
        <f t="shared" si="8"/>
        <v>1.8000000000000002E-2</v>
      </c>
      <c r="C44">
        <f t="shared" si="14"/>
        <v>0.18000000000000002</v>
      </c>
      <c r="D44">
        <f t="shared" si="15"/>
        <v>0.4860000000000001</v>
      </c>
      <c r="E44">
        <f t="shared" si="24"/>
        <v>150.00000000000014</v>
      </c>
      <c r="G44">
        <f t="shared" si="16"/>
        <v>2.7</v>
      </c>
      <c r="H44">
        <f t="shared" si="25"/>
        <v>149.99999999999991</v>
      </c>
      <c r="K44">
        <f t="shared" si="17"/>
        <v>55.500000000000107</v>
      </c>
      <c r="L44">
        <f t="shared" si="18"/>
        <v>0.18500000000000019</v>
      </c>
      <c r="M44">
        <f t="shared" si="19"/>
        <v>14.200146092037958</v>
      </c>
      <c r="O44">
        <f t="shared" si="20"/>
        <v>54.000000000000057</v>
      </c>
      <c r="P44">
        <f t="shared" si="21"/>
        <v>1.5000000000000029</v>
      </c>
      <c r="Q44">
        <f t="shared" si="22"/>
        <v>55.500000000000057</v>
      </c>
    </row>
    <row r="45" spans="1:17" x14ac:dyDescent="0.35">
      <c r="A45">
        <f t="shared" si="23"/>
        <v>19</v>
      </c>
      <c r="B45">
        <f t="shared" si="8"/>
        <v>1.9E-2</v>
      </c>
      <c r="C45">
        <f t="shared" si="14"/>
        <v>0.19000000000000003</v>
      </c>
      <c r="D45">
        <f t="shared" si="15"/>
        <v>0.5415000000000002</v>
      </c>
      <c r="E45">
        <f t="shared" si="24"/>
        <v>150.00000000000014</v>
      </c>
      <c r="G45">
        <f t="shared" si="16"/>
        <v>2.8500000000000005</v>
      </c>
      <c r="H45">
        <f t="shared" si="25"/>
        <v>150.00000000000034</v>
      </c>
      <c r="K45">
        <f t="shared" si="17"/>
        <v>58.499999999999993</v>
      </c>
      <c r="L45">
        <f t="shared" si="18"/>
        <v>0.19499999999999978</v>
      </c>
      <c r="M45">
        <f t="shared" si="19"/>
        <v>14.240631163708125</v>
      </c>
      <c r="O45">
        <f t="shared" si="20"/>
        <v>57.000000000000064</v>
      </c>
      <c r="P45">
        <f t="shared" si="21"/>
        <v>1.5000000000000029</v>
      </c>
      <c r="Q45">
        <f t="shared" si="22"/>
        <v>58.500000000000064</v>
      </c>
    </row>
    <row r="46" spans="1:17" x14ac:dyDescent="0.35">
      <c r="A46">
        <f t="shared" si="23"/>
        <v>20</v>
      </c>
      <c r="B46">
        <f t="shared" si="8"/>
        <v>0.02</v>
      </c>
      <c r="C46">
        <f t="shared" si="14"/>
        <v>0.20000000000000004</v>
      </c>
      <c r="D46">
        <f t="shared" si="15"/>
        <v>0.6000000000000002</v>
      </c>
      <c r="E46">
        <f t="shared" si="24"/>
        <v>150.00000000000014</v>
      </c>
      <c r="G46">
        <f t="shared" si="16"/>
        <v>3.0000000000000004</v>
      </c>
      <c r="H46">
        <f t="shared" si="25"/>
        <v>149.99999999999991</v>
      </c>
      <c r="K46">
        <f t="shared" si="17"/>
        <v>61.500000000000107</v>
      </c>
      <c r="L46">
        <f t="shared" si="18"/>
        <v>0.20500000000000015</v>
      </c>
      <c r="M46">
        <f t="shared" si="19"/>
        <v>14.27721594289112</v>
      </c>
      <c r="O46">
        <f t="shared" si="20"/>
        <v>60.000000000000071</v>
      </c>
      <c r="P46">
        <f t="shared" si="21"/>
        <v>1.5000000000000029</v>
      </c>
      <c r="Q46">
        <f t="shared" si="22"/>
        <v>61.500000000000071</v>
      </c>
    </row>
    <row r="47" spans="1:17" x14ac:dyDescent="0.35">
      <c r="A47">
        <f t="shared" si="23"/>
        <v>21</v>
      </c>
      <c r="B47">
        <f t="shared" si="8"/>
        <v>2.1000000000000001E-2</v>
      </c>
      <c r="C47">
        <f t="shared" si="14"/>
        <v>0.21000000000000005</v>
      </c>
      <c r="D47">
        <f t="shared" si="15"/>
        <v>0.66150000000000031</v>
      </c>
      <c r="E47">
        <f t="shared" si="24"/>
        <v>150.00000000000014</v>
      </c>
      <c r="G47">
        <f t="shared" si="16"/>
        <v>3.1500000000000008</v>
      </c>
      <c r="H47">
        <f t="shared" si="25"/>
        <v>150.00000000000034</v>
      </c>
      <c r="K47">
        <f t="shared" si="17"/>
        <v>64.500000000000114</v>
      </c>
      <c r="L47">
        <f t="shared" si="18"/>
        <v>0.21500000000000016</v>
      </c>
      <c r="M47">
        <f t="shared" si="19"/>
        <v>14.310438074634922</v>
      </c>
      <c r="O47">
        <f t="shared" si="20"/>
        <v>63.000000000000071</v>
      </c>
      <c r="P47">
        <f t="shared" si="21"/>
        <v>1.5000000000000029</v>
      </c>
      <c r="Q47">
        <f t="shared" si="22"/>
        <v>64.500000000000071</v>
      </c>
    </row>
    <row r="48" spans="1:17" x14ac:dyDescent="0.35">
      <c r="A48">
        <f t="shared" si="23"/>
        <v>22</v>
      </c>
      <c r="B48">
        <f t="shared" si="8"/>
        <v>2.1999999999999999E-2</v>
      </c>
      <c r="C48">
        <f t="shared" si="14"/>
        <v>0.22000000000000006</v>
      </c>
      <c r="D48">
        <f t="shared" si="15"/>
        <v>0.72600000000000042</v>
      </c>
      <c r="E48">
        <f t="shared" si="24"/>
        <v>150.00000000000014</v>
      </c>
      <c r="G48">
        <f t="shared" si="16"/>
        <v>3.3000000000000007</v>
      </c>
      <c r="H48">
        <f t="shared" si="25"/>
        <v>149.99999999999991</v>
      </c>
      <c r="K48">
        <f t="shared" si="17"/>
        <v>67.5</v>
      </c>
      <c r="L48">
        <f t="shared" si="18"/>
        <v>0.22499999999999978</v>
      </c>
      <c r="M48">
        <f t="shared" si="19"/>
        <v>14.340740740740777</v>
      </c>
      <c r="O48">
        <f t="shared" si="20"/>
        <v>66.000000000000085</v>
      </c>
      <c r="P48">
        <f t="shared" si="21"/>
        <v>1.5000000000000029</v>
      </c>
      <c r="Q48">
        <f t="shared" si="22"/>
        <v>67.500000000000085</v>
      </c>
    </row>
    <row r="49" spans="1:17" x14ac:dyDescent="0.35">
      <c r="A49">
        <f t="shared" si="23"/>
        <v>23</v>
      </c>
      <c r="B49">
        <f t="shared" si="8"/>
        <v>2.3E-2</v>
      </c>
      <c r="C49">
        <f t="shared" si="14"/>
        <v>0.23000000000000007</v>
      </c>
      <c r="D49">
        <f t="shared" si="15"/>
        <v>0.79350000000000043</v>
      </c>
      <c r="E49">
        <f t="shared" si="24"/>
        <v>150.00000000000014</v>
      </c>
      <c r="G49">
        <f t="shared" si="16"/>
        <v>3.4500000000000011</v>
      </c>
      <c r="H49">
        <f t="shared" si="25"/>
        <v>150.00000000000034</v>
      </c>
      <c r="K49">
        <f t="shared" si="17"/>
        <v>70.500000000000114</v>
      </c>
      <c r="L49">
        <f t="shared" si="18"/>
        <v>0.23500000000000015</v>
      </c>
      <c r="M49">
        <f t="shared" si="19"/>
        <v>14.368492530556802</v>
      </c>
      <c r="O49">
        <f t="shared" si="20"/>
        <v>69.000000000000085</v>
      </c>
      <c r="P49">
        <f t="shared" si="21"/>
        <v>1.5000000000000029</v>
      </c>
      <c r="Q49">
        <f t="shared" si="22"/>
        <v>70.500000000000085</v>
      </c>
    </row>
    <row r="50" spans="1:17" x14ac:dyDescent="0.35">
      <c r="A50">
        <f t="shared" si="23"/>
        <v>24</v>
      </c>
      <c r="B50">
        <f t="shared" si="8"/>
        <v>2.4E-2</v>
      </c>
      <c r="C50">
        <f t="shared" si="14"/>
        <v>0.24000000000000007</v>
      </c>
      <c r="D50">
        <f t="shared" si="15"/>
        <v>0.86400000000000055</v>
      </c>
      <c r="E50">
        <f t="shared" si="24"/>
        <v>150.00000000000014</v>
      </c>
      <c r="G50">
        <f t="shared" si="16"/>
        <v>3.600000000000001</v>
      </c>
      <c r="H50">
        <f t="shared" si="25"/>
        <v>149.99999999999991</v>
      </c>
      <c r="K50">
        <f t="shared" si="17"/>
        <v>73.499999999999901</v>
      </c>
      <c r="L50">
        <f t="shared" si="18"/>
        <v>0.24499999999999944</v>
      </c>
      <c r="M50">
        <f t="shared" si="19"/>
        <v>14.394002498958843</v>
      </c>
      <c r="O50">
        <f t="shared" si="20"/>
        <v>72.000000000000085</v>
      </c>
      <c r="P50">
        <f t="shared" si="21"/>
        <v>1.5000000000000029</v>
      </c>
      <c r="Q50">
        <f t="shared" si="22"/>
        <v>73.500000000000085</v>
      </c>
    </row>
    <row r="51" spans="1:17" x14ac:dyDescent="0.35">
      <c r="A51">
        <f t="shared" si="23"/>
        <v>25</v>
      </c>
      <c r="B51">
        <f t="shared" si="8"/>
        <v>2.5000000000000001E-2</v>
      </c>
      <c r="C51">
        <f t="shared" si="14"/>
        <v>0.25000000000000006</v>
      </c>
      <c r="D51">
        <f t="shared" si="15"/>
        <v>0.93750000000000044</v>
      </c>
      <c r="E51">
        <f t="shared" si="24"/>
        <v>149.99999999999972</v>
      </c>
      <c r="G51">
        <f t="shared" si="16"/>
        <v>3.7500000000000009</v>
      </c>
      <c r="H51">
        <f t="shared" si="25"/>
        <v>149.99999999999991</v>
      </c>
      <c r="K51">
        <f t="shared" si="17"/>
        <v>76.500000000000014</v>
      </c>
      <c r="L51">
        <f t="shared" si="18"/>
        <v>0.2550000000000005</v>
      </c>
      <c r="M51">
        <f t="shared" si="19"/>
        <v>14.417531718569728</v>
      </c>
      <c r="O51">
        <f t="shared" si="20"/>
        <v>74.999999999999872</v>
      </c>
      <c r="P51">
        <f t="shared" si="21"/>
        <v>1.4999999999999944</v>
      </c>
      <c r="Q51">
        <f t="shared" si="22"/>
        <v>76.499999999999872</v>
      </c>
    </row>
    <row r="52" spans="1:17" x14ac:dyDescent="0.35">
      <c r="A52">
        <f t="shared" si="23"/>
        <v>26</v>
      </c>
      <c r="B52">
        <f t="shared" si="8"/>
        <v>2.6000000000000002E-2</v>
      </c>
      <c r="C52">
        <f t="shared" si="14"/>
        <v>0.26000000000000006</v>
      </c>
      <c r="D52">
        <f t="shared" si="15"/>
        <v>1.0140000000000005</v>
      </c>
      <c r="E52">
        <f t="shared" si="24"/>
        <v>150.00000000000014</v>
      </c>
      <c r="G52">
        <f t="shared" si="16"/>
        <v>3.9000000000000008</v>
      </c>
      <c r="H52">
        <f t="shared" si="25"/>
        <v>149.99999999999991</v>
      </c>
      <c r="K52">
        <f t="shared" si="17"/>
        <v>79.500000000000128</v>
      </c>
      <c r="L52">
        <f t="shared" si="18"/>
        <v>0.26500000000000018</v>
      </c>
      <c r="M52">
        <f t="shared" si="19"/>
        <v>14.439302242791015</v>
      </c>
      <c r="O52">
        <f t="shared" si="20"/>
        <v>78.000000000000099</v>
      </c>
      <c r="P52">
        <f t="shared" si="21"/>
        <v>1.5000000000000029</v>
      </c>
      <c r="Q52">
        <f t="shared" si="22"/>
        <v>79.500000000000099</v>
      </c>
    </row>
    <row r="53" spans="1:17" x14ac:dyDescent="0.35">
      <c r="A53">
        <f t="shared" si="23"/>
        <v>27</v>
      </c>
      <c r="B53">
        <f t="shared" si="8"/>
        <v>2.7E-2</v>
      </c>
      <c r="C53">
        <f t="shared" si="14"/>
        <v>0.27000000000000007</v>
      </c>
      <c r="D53">
        <f t="shared" si="15"/>
        <v>1.0935000000000006</v>
      </c>
      <c r="E53">
        <f t="shared" si="24"/>
        <v>150.00000000000014</v>
      </c>
      <c r="G53">
        <f t="shared" si="16"/>
        <v>4.0500000000000016</v>
      </c>
      <c r="H53">
        <f t="shared" si="25"/>
        <v>150.0000000000008</v>
      </c>
      <c r="K53">
        <f t="shared" si="17"/>
        <v>82.500000000000014</v>
      </c>
      <c r="L53">
        <f t="shared" si="18"/>
        <v>0.2749999999999998</v>
      </c>
      <c r="M53">
        <f t="shared" si="19"/>
        <v>14.459504132231434</v>
      </c>
      <c r="O53">
        <f t="shared" si="20"/>
        <v>81.000000000000099</v>
      </c>
      <c r="P53">
        <f t="shared" si="21"/>
        <v>1.5000000000000029</v>
      </c>
      <c r="Q53">
        <f t="shared" si="22"/>
        <v>82.500000000000099</v>
      </c>
    </row>
    <row r="54" spans="1:17" x14ac:dyDescent="0.35">
      <c r="A54">
        <f t="shared" si="23"/>
        <v>28</v>
      </c>
      <c r="B54">
        <f t="shared" si="8"/>
        <v>2.8000000000000001E-2</v>
      </c>
      <c r="C54">
        <f t="shared" si="14"/>
        <v>0.28000000000000008</v>
      </c>
      <c r="D54">
        <f t="shared" si="15"/>
        <v>1.1760000000000006</v>
      </c>
      <c r="E54">
        <f t="shared" si="24"/>
        <v>150.00000000000014</v>
      </c>
      <c r="G54">
        <f t="shared" si="16"/>
        <v>4.2000000000000011</v>
      </c>
      <c r="H54">
        <f t="shared" si="25"/>
        <v>149.99999999999946</v>
      </c>
      <c r="K54">
        <f t="shared" si="17"/>
        <v>85.500000000000128</v>
      </c>
      <c r="L54">
        <f t="shared" si="18"/>
        <v>0.28500000000000014</v>
      </c>
      <c r="M54">
        <f t="shared" si="19"/>
        <v>14.478301015697131</v>
      </c>
      <c r="O54">
        <f t="shared" si="20"/>
        <v>84.000000000000099</v>
      </c>
      <c r="P54">
        <f t="shared" si="21"/>
        <v>1.5000000000000029</v>
      </c>
      <c r="Q54">
        <f t="shared" si="22"/>
        <v>85.500000000000099</v>
      </c>
    </row>
    <row r="55" spans="1:17" x14ac:dyDescent="0.35">
      <c r="A55">
        <f t="shared" si="23"/>
        <v>29</v>
      </c>
      <c r="B55">
        <f t="shared" si="8"/>
        <v>2.9000000000000001E-2</v>
      </c>
      <c r="C55">
        <f t="shared" si="14"/>
        <v>0.29000000000000009</v>
      </c>
      <c r="D55">
        <f t="shared" si="15"/>
        <v>1.2615000000000007</v>
      </c>
      <c r="E55">
        <f t="shared" si="24"/>
        <v>150.00000000000014</v>
      </c>
      <c r="G55">
        <f t="shared" si="16"/>
        <v>4.3500000000000014</v>
      </c>
      <c r="H55">
        <f t="shared" si="25"/>
        <v>150.00000000000034</v>
      </c>
      <c r="K55">
        <f t="shared" si="17"/>
        <v>88.500000000000242</v>
      </c>
      <c r="L55">
        <f t="shared" si="18"/>
        <v>0.29500000000000054</v>
      </c>
      <c r="M55">
        <f t="shared" si="19"/>
        <v>14.495834530307338</v>
      </c>
      <c r="O55">
        <f t="shared" si="20"/>
        <v>87.000000000000114</v>
      </c>
      <c r="P55">
        <f t="shared" si="21"/>
        <v>1.5000000000000029</v>
      </c>
      <c r="Q55">
        <f t="shared" si="22"/>
        <v>88.500000000000114</v>
      </c>
    </row>
    <row r="56" spans="1:17" x14ac:dyDescent="0.35">
      <c r="A56">
        <f t="shared" si="23"/>
        <v>30</v>
      </c>
      <c r="B56">
        <f t="shared" si="8"/>
        <v>0.03</v>
      </c>
      <c r="C56">
        <f t="shared" si="14"/>
        <v>0.3000000000000001</v>
      </c>
      <c r="D56">
        <f t="shared" si="15"/>
        <v>1.350000000000001</v>
      </c>
      <c r="E56">
        <f t="shared" si="24"/>
        <v>150.00000000000014</v>
      </c>
      <c r="G56">
        <f t="shared" si="16"/>
        <v>4.5000000000000018</v>
      </c>
      <c r="H56">
        <f t="shared" si="25"/>
        <v>150.00000000000034</v>
      </c>
      <c r="K56">
        <f t="shared" si="17"/>
        <v>91.500000000000128</v>
      </c>
      <c r="L56">
        <f t="shared" si="18"/>
        <v>0.30500000000000016</v>
      </c>
      <c r="M56">
        <f>D56/L56^2</f>
        <v>14.512227895726951</v>
      </c>
      <c r="O56">
        <f t="shared" si="20"/>
        <v>90.000000000000114</v>
      </c>
      <c r="P56">
        <f t="shared" si="21"/>
        <v>1.5000000000000029</v>
      </c>
      <c r="Q56">
        <f t="shared" si="22"/>
        <v>91.500000000000114</v>
      </c>
    </row>
    <row r="57" spans="1:17" x14ac:dyDescent="0.35">
      <c r="A57">
        <f t="shared" si="23"/>
        <v>31</v>
      </c>
      <c r="B57">
        <f t="shared" si="8"/>
        <v>3.1E-2</v>
      </c>
      <c r="C57">
        <f t="shared" si="14"/>
        <v>0.31000000000000011</v>
      </c>
      <c r="D57">
        <f t="shared" si="15"/>
        <v>1.4415000000000011</v>
      </c>
      <c r="E57">
        <f t="shared" si="24"/>
        <v>150.00000000000014</v>
      </c>
      <c r="G57">
        <f t="shared" si="16"/>
        <v>4.6500000000000021</v>
      </c>
      <c r="H57">
        <f t="shared" si="25"/>
        <v>150.00000000000034</v>
      </c>
      <c r="K57">
        <f t="shared" si="17"/>
        <v>94.500000000000028</v>
      </c>
      <c r="L57">
        <f t="shared" si="18"/>
        <v>0.31499999999999978</v>
      </c>
      <c r="M57">
        <f t="shared" si="19"/>
        <v>14.527588813303131</v>
      </c>
      <c r="O57">
        <f t="shared" si="20"/>
        <v>93.000000000000114</v>
      </c>
      <c r="P57">
        <f t="shared" si="21"/>
        <v>1.5000000000000029</v>
      </c>
      <c r="Q57">
        <f t="shared" si="22"/>
        <v>94.500000000000114</v>
      </c>
    </row>
    <row r="58" spans="1:17" x14ac:dyDescent="0.35">
      <c r="A58">
        <f t="shared" si="23"/>
        <v>32</v>
      </c>
      <c r="B58">
        <f t="shared" si="8"/>
        <v>3.2000000000000001E-2</v>
      </c>
      <c r="C58">
        <f t="shared" si="14"/>
        <v>0.32000000000000012</v>
      </c>
      <c r="D58">
        <f t="shared" si="15"/>
        <v>1.5360000000000011</v>
      </c>
      <c r="E58">
        <f t="shared" si="24"/>
        <v>150.00000000000014</v>
      </c>
      <c r="G58">
        <f t="shared" si="16"/>
        <v>4.8000000000000016</v>
      </c>
      <c r="H58">
        <f t="shared" si="25"/>
        <v>149.99999999999946</v>
      </c>
      <c r="K58">
        <f t="shared" si="17"/>
        <v>97.500000000000142</v>
      </c>
      <c r="L58">
        <f t="shared" si="18"/>
        <v>0.32500000000000018</v>
      </c>
      <c r="M58">
        <f t="shared" si="19"/>
        <v>14.542011834319521</v>
      </c>
      <c r="O58">
        <f t="shared" si="20"/>
        <v>96.000000000000128</v>
      </c>
      <c r="P58">
        <f t="shared" si="21"/>
        <v>1.5000000000000029</v>
      </c>
      <c r="Q58">
        <f t="shared" si="22"/>
        <v>97.500000000000128</v>
      </c>
    </row>
    <row r="59" spans="1:17" x14ac:dyDescent="0.35">
      <c r="A59">
        <f t="shared" si="23"/>
        <v>33</v>
      </c>
      <c r="B59">
        <f t="shared" si="8"/>
        <v>3.3000000000000002E-2</v>
      </c>
      <c r="C59">
        <f t="shared" si="14"/>
        <v>0.33000000000000013</v>
      </c>
      <c r="D59">
        <f t="shared" si="15"/>
        <v>1.6335000000000013</v>
      </c>
      <c r="E59">
        <f t="shared" si="24"/>
        <v>150.00000000000014</v>
      </c>
      <c r="G59">
        <f t="shared" si="16"/>
        <v>4.950000000000002</v>
      </c>
      <c r="H59">
        <f t="shared" si="25"/>
        <v>150.00000000000034</v>
      </c>
      <c r="K59">
        <f t="shared" si="17"/>
        <v>-1633.5000000000011</v>
      </c>
      <c r="L59">
        <f t="shared" si="18"/>
        <v>-5.4449999999999985</v>
      </c>
      <c r="M59">
        <f t="shared" si="19"/>
        <v>5.5096418732782447E-2</v>
      </c>
      <c r="O59">
        <f t="shared" si="20"/>
        <v>99.000000000000128</v>
      </c>
      <c r="P59">
        <f t="shared" si="21"/>
        <v>1.5000000000000029</v>
      </c>
      <c r="Q59">
        <f t="shared" si="22"/>
        <v>100.50000000000013</v>
      </c>
    </row>
    <row r="63" spans="1:17" x14ac:dyDescent="0.35">
      <c r="A63">
        <v>0</v>
      </c>
      <c r="B63">
        <f>A63*$B$15</f>
        <v>0</v>
      </c>
      <c r="C63">
        <v>-0.1</v>
      </c>
      <c r="D63">
        <f>((C63)^2)*D60</f>
        <v>0</v>
      </c>
    </row>
    <row r="64" spans="1:17" x14ac:dyDescent="0.35">
      <c r="A64">
        <v>1</v>
      </c>
      <c r="B64">
        <f>A64*$B$15</f>
        <v>1E-3</v>
      </c>
      <c r="C64">
        <f>C63+$B$23*$B$24</f>
        <v>-9.0000000000000011E-2</v>
      </c>
      <c r="D64">
        <f>((C64)^2)*$D$24</f>
        <v>0.12150000000000002</v>
      </c>
      <c r="E64">
        <f>$D$24*(C64-C63)/$B$24</f>
        <v>149.99999999999991</v>
      </c>
      <c r="G64">
        <f>SQRT(D64*$D$24)</f>
        <v>1.35</v>
      </c>
      <c r="K64">
        <f t="shared" ref="K64:K96" si="26">(D65-D64)/$B$24</f>
        <v>-25.499999999999982</v>
      </c>
      <c r="L64">
        <f>K64*0.5/E64</f>
        <v>-8.4999999999999992E-2</v>
      </c>
      <c r="M64">
        <f>D64/L64^2</f>
        <v>16.816608996539799</v>
      </c>
      <c r="O64">
        <f>2*E64*SQRT(D64/$D$24)</f>
        <v>26.999999999999989</v>
      </c>
      <c r="P64">
        <f>E64^2/$D$24*$B$24</f>
        <v>1.4999999999999984</v>
      </c>
      <c r="Q64">
        <f>O64+P64</f>
        <v>28.499999999999989</v>
      </c>
    </row>
    <row r="65" spans="1:17" x14ac:dyDescent="0.35">
      <c r="A65">
        <f>A64+1</f>
        <v>2</v>
      </c>
      <c r="B65">
        <f t="shared" ref="B65:B96" si="27">A65*$B$15</f>
        <v>2E-3</v>
      </c>
      <c r="C65">
        <f t="shared" ref="C65:C96" si="28">C64+$B$23*$B$24</f>
        <v>-8.0000000000000016E-2</v>
      </c>
      <c r="D65">
        <f t="shared" ref="D65:D96" si="29">((C65)^2)*$D$24</f>
        <v>9.6000000000000044E-2</v>
      </c>
      <c r="E65">
        <f>$D$24*(C65-C64)/$B$24</f>
        <v>149.99999999999991</v>
      </c>
      <c r="G65">
        <f t="shared" ref="G65:G96" si="30">SQRT(D65*$D$24)</f>
        <v>1.2000000000000002</v>
      </c>
      <c r="H65">
        <f>(G65-G64)/$B$15</f>
        <v>-149.99999999999991</v>
      </c>
      <c r="K65">
        <f t="shared" si="26"/>
        <v>-22.500000000000007</v>
      </c>
      <c r="L65">
        <f t="shared" ref="L65:L96" si="31">K65*0.5/E65</f>
        <v>-7.5000000000000067E-2</v>
      </c>
      <c r="M65">
        <f t="shared" ref="M65:M96" si="32">D65/L65^2</f>
        <v>17.066666666666645</v>
      </c>
      <c r="O65">
        <f t="shared" ref="O65:O96" si="33">2*E65*SQRT(D65/$D$24)</f>
        <v>23.999999999999989</v>
      </c>
      <c r="P65">
        <f t="shared" ref="P65:P96" si="34">E65^2/$D$24*$B$24</f>
        <v>1.4999999999999984</v>
      </c>
      <c r="Q65">
        <f t="shared" ref="Q65:Q96" si="35">O65+P65</f>
        <v>25.499999999999989</v>
      </c>
    </row>
    <row r="66" spans="1:17" x14ac:dyDescent="0.35">
      <c r="A66">
        <f t="shared" ref="A66:A96" si="36">A65+1</f>
        <v>3</v>
      </c>
      <c r="B66">
        <f t="shared" si="27"/>
        <v>3.0000000000000001E-3</v>
      </c>
      <c r="C66">
        <f t="shared" si="28"/>
        <v>-7.0000000000000021E-2</v>
      </c>
      <c r="D66">
        <f t="shared" si="29"/>
        <v>7.3500000000000038E-2</v>
      </c>
      <c r="E66">
        <f t="shared" ref="E66:E96" si="37">$D$24*(C66-C65)/$B$24</f>
        <v>149.99999999999991</v>
      </c>
      <c r="G66">
        <f t="shared" si="30"/>
        <v>1.0500000000000003</v>
      </c>
      <c r="H66">
        <f t="shared" ref="H66:H96" si="38">(G66-G65)/$B$15</f>
        <v>-149.99999999999991</v>
      </c>
      <c r="K66">
        <f t="shared" si="26"/>
        <v>-19.500000000000004</v>
      </c>
      <c r="L66">
        <f t="shared" si="31"/>
        <v>-6.5000000000000044E-2</v>
      </c>
      <c r="M66">
        <f t="shared" si="32"/>
        <v>17.396449704141997</v>
      </c>
      <c r="O66">
        <f t="shared" si="33"/>
        <v>20.999999999999993</v>
      </c>
      <c r="P66">
        <f t="shared" si="34"/>
        <v>1.4999999999999984</v>
      </c>
      <c r="Q66">
        <f t="shared" si="35"/>
        <v>22.499999999999993</v>
      </c>
    </row>
    <row r="67" spans="1:17" x14ac:dyDescent="0.35">
      <c r="A67">
        <f t="shared" si="36"/>
        <v>4</v>
      </c>
      <c r="B67">
        <f t="shared" si="27"/>
        <v>4.0000000000000001E-3</v>
      </c>
      <c r="C67">
        <f t="shared" si="28"/>
        <v>-6.0000000000000019E-2</v>
      </c>
      <c r="D67">
        <f t="shared" si="29"/>
        <v>5.4000000000000034E-2</v>
      </c>
      <c r="E67">
        <f t="shared" si="37"/>
        <v>150.00000000000003</v>
      </c>
      <c r="G67">
        <f t="shared" si="30"/>
        <v>0.90000000000000024</v>
      </c>
      <c r="H67">
        <f t="shared" si="38"/>
        <v>-150.00000000000003</v>
      </c>
      <c r="K67">
        <f t="shared" si="26"/>
        <v>-16.500000000000007</v>
      </c>
      <c r="L67">
        <f t="shared" si="31"/>
        <v>-5.5000000000000014E-2</v>
      </c>
      <c r="M67">
        <f t="shared" si="32"/>
        <v>17.851239669421489</v>
      </c>
      <c r="O67">
        <f t="shared" si="33"/>
        <v>18.000000000000011</v>
      </c>
      <c r="P67">
        <f t="shared" si="34"/>
        <v>1.5000000000000004</v>
      </c>
      <c r="Q67">
        <f t="shared" si="35"/>
        <v>19.500000000000011</v>
      </c>
    </row>
    <row r="68" spans="1:17" x14ac:dyDescent="0.35">
      <c r="A68">
        <f t="shared" si="36"/>
        <v>5</v>
      </c>
      <c r="B68">
        <f t="shared" si="27"/>
        <v>5.0000000000000001E-3</v>
      </c>
      <c r="C68">
        <f t="shared" si="28"/>
        <v>-5.0000000000000017E-2</v>
      </c>
      <c r="D68">
        <f t="shared" si="29"/>
        <v>3.7500000000000026E-2</v>
      </c>
      <c r="E68">
        <f t="shared" si="37"/>
        <v>150.00000000000003</v>
      </c>
      <c r="G68">
        <f t="shared" si="30"/>
        <v>0.75000000000000033</v>
      </c>
      <c r="H68">
        <f t="shared" si="38"/>
        <v>-149.99999999999991</v>
      </c>
      <c r="K68">
        <f t="shared" si="26"/>
        <v>-13.500000000000009</v>
      </c>
      <c r="L68">
        <f t="shared" si="31"/>
        <v>-4.5000000000000019E-2</v>
      </c>
      <c r="M68">
        <f t="shared" si="32"/>
        <v>18.518518518518515</v>
      </c>
      <c r="O68">
        <f t="shared" si="33"/>
        <v>15.000000000000007</v>
      </c>
      <c r="P68">
        <f t="shared" si="34"/>
        <v>1.5000000000000004</v>
      </c>
      <c r="Q68">
        <f t="shared" si="35"/>
        <v>16.500000000000007</v>
      </c>
    </row>
    <row r="69" spans="1:17" x14ac:dyDescent="0.35">
      <c r="A69">
        <f t="shared" si="36"/>
        <v>6</v>
      </c>
      <c r="B69">
        <f t="shared" si="27"/>
        <v>6.0000000000000001E-3</v>
      </c>
      <c r="C69">
        <f t="shared" si="28"/>
        <v>-4.0000000000000015E-2</v>
      </c>
      <c r="D69">
        <f t="shared" si="29"/>
        <v>2.4000000000000018E-2</v>
      </c>
      <c r="E69">
        <f t="shared" si="37"/>
        <v>150.00000000000003</v>
      </c>
      <c r="G69">
        <f t="shared" si="30"/>
        <v>0.6000000000000002</v>
      </c>
      <c r="H69">
        <f t="shared" si="38"/>
        <v>-150.00000000000014</v>
      </c>
      <c r="K69">
        <f t="shared" si="26"/>
        <v>-10.500000000000007</v>
      </c>
      <c r="L69">
        <f t="shared" si="31"/>
        <v>-3.5000000000000017E-2</v>
      </c>
      <c r="M69">
        <f t="shared" si="32"/>
        <v>19.591836734693871</v>
      </c>
      <c r="O69">
        <f t="shared" si="33"/>
        <v>12.000000000000007</v>
      </c>
      <c r="P69">
        <f t="shared" si="34"/>
        <v>1.5000000000000004</v>
      </c>
      <c r="Q69">
        <f t="shared" si="35"/>
        <v>13.500000000000007</v>
      </c>
    </row>
    <row r="70" spans="1:17" x14ac:dyDescent="0.35">
      <c r="A70">
        <f t="shared" si="36"/>
        <v>7</v>
      </c>
      <c r="B70">
        <f t="shared" si="27"/>
        <v>7.0000000000000001E-3</v>
      </c>
      <c r="C70">
        <f t="shared" si="28"/>
        <v>-3.0000000000000013E-2</v>
      </c>
      <c r="D70">
        <f t="shared" si="29"/>
        <v>1.350000000000001E-2</v>
      </c>
      <c r="E70">
        <f t="shared" si="37"/>
        <v>150.00000000000003</v>
      </c>
      <c r="G70">
        <f t="shared" si="30"/>
        <v>0.45000000000000018</v>
      </c>
      <c r="H70">
        <f t="shared" si="38"/>
        <v>-150.00000000000003</v>
      </c>
      <c r="K70">
        <f t="shared" si="26"/>
        <v>-7.5000000000000027</v>
      </c>
      <c r="L70">
        <f t="shared" si="31"/>
        <v>-2.5000000000000005E-2</v>
      </c>
      <c r="M70">
        <f t="shared" si="32"/>
        <v>21.600000000000009</v>
      </c>
      <c r="O70">
        <f t="shared" si="33"/>
        <v>9.0000000000000053</v>
      </c>
      <c r="P70">
        <f t="shared" si="34"/>
        <v>1.5000000000000004</v>
      </c>
      <c r="Q70">
        <f t="shared" si="35"/>
        <v>10.500000000000005</v>
      </c>
    </row>
    <row r="71" spans="1:17" x14ac:dyDescent="0.35">
      <c r="A71">
        <f t="shared" si="36"/>
        <v>8</v>
      </c>
      <c r="B71">
        <f t="shared" si="27"/>
        <v>8.0000000000000002E-3</v>
      </c>
      <c r="C71">
        <f t="shared" si="28"/>
        <v>-2.0000000000000011E-2</v>
      </c>
      <c r="D71">
        <f t="shared" si="29"/>
        <v>6.0000000000000071E-3</v>
      </c>
      <c r="E71">
        <f t="shared" si="37"/>
        <v>150.00000000000003</v>
      </c>
      <c r="G71">
        <f t="shared" si="30"/>
        <v>0.30000000000000016</v>
      </c>
      <c r="H71">
        <f t="shared" si="38"/>
        <v>-150.00000000000003</v>
      </c>
      <c r="K71">
        <f t="shared" si="26"/>
        <v>-4.5000000000000036</v>
      </c>
      <c r="L71">
        <f t="shared" si="31"/>
        <v>-1.500000000000001E-2</v>
      </c>
      <c r="M71">
        <f t="shared" si="32"/>
        <v>26.666666666666664</v>
      </c>
      <c r="O71">
        <f t="shared" si="33"/>
        <v>6.0000000000000044</v>
      </c>
      <c r="P71">
        <f t="shared" si="34"/>
        <v>1.5000000000000004</v>
      </c>
      <c r="Q71">
        <f t="shared" si="35"/>
        <v>7.5000000000000053</v>
      </c>
    </row>
    <row r="72" spans="1:17" x14ac:dyDescent="0.35">
      <c r="A72">
        <f t="shared" si="36"/>
        <v>9</v>
      </c>
      <c r="B72">
        <f t="shared" si="27"/>
        <v>9.0000000000000011E-3</v>
      </c>
      <c r="C72">
        <f t="shared" si="28"/>
        <v>-1.0000000000000011E-2</v>
      </c>
      <c r="D72">
        <f t="shared" si="29"/>
        <v>1.5000000000000031E-3</v>
      </c>
      <c r="E72">
        <f t="shared" si="37"/>
        <v>150</v>
      </c>
      <c r="G72">
        <f t="shared" si="30"/>
        <v>0.15000000000000016</v>
      </c>
      <c r="H72">
        <f t="shared" si="38"/>
        <v>-150</v>
      </c>
      <c r="K72">
        <f t="shared" si="26"/>
        <v>-1.5000000000000031</v>
      </c>
      <c r="L72">
        <f t="shared" si="31"/>
        <v>-5.0000000000000105E-3</v>
      </c>
      <c r="M72">
        <f t="shared" si="32"/>
        <v>59.999999999999865</v>
      </c>
      <c r="O72">
        <f t="shared" si="33"/>
        <v>3.0000000000000031</v>
      </c>
      <c r="P72">
        <f t="shared" si="34"/>
        <v>1.5</v>
      </c>
      <c r="Q72">
        <f t="shared" si="35"/>
        <v>4.5000000000000036</v>
      </c>
    </row>
    <row r="73" spans="1:17" x14ac:dyDescent="0.35">
      <c r="A73">
        <f t="shared" si="36"/>
        <v>10</v>
      </c>
      <c r="B73">
        <f t="shared" si="27"/>
        <v>0.01</v>
      </c>
      <c r="C73">
        <f t="shared" si="28"/>
        <v>0</v>
      </c>
      <c r="D73">
        <f t="shared" si="29"/>
        <v>0</v>
      </c>
      <c r="E73">
        <f t="shared" si="37"/>
        <v>150.00000000000017</v>
      </c>
      <c r="G73">
        <f t="shared" si="30"/>
        <v>0</v>
      </c>
      <c r="H73">
        <f t="shared" si="38"/>
        <v>-150.00000000000017</v>
      </c>
      <c r="K73">
        <f t="shared" si="26"/>
        <v>1.5</v>
      </c>
      <c r="L73">
        <f t="shared" si="31"/>
        <v>4.999999999999994E-3</v>
      </c>
      <c r="M73">
        <f t="shared" si="32"/>
        <v>0</v>
      </c>
      <c r="O73">
        <f t="shared" si="33"/>
        <v>0</v>
      </c>
      <c r="P73">
        <f t="shared" si="34"/>
        <v>1.5000000000000036</v>
      </c>
      <c r="Q73">
        <f t="shared" si="35"/>
        <v>1.5000000000000036</v>
      </c>
    </row>
    <row r="74" spans="1:17" x14ac:dyDescent="0.35">
      <c r="A74">
        <f t="shared" si="36"/>
        <v>11</v>
      </c>
      <c r="B74">
        <f t="shared" si="27"/>
        <v>1.0999999999999999E-2</v>
      </c>
      <c r="C74">
        <f t="shared" si="28"/>
        <v>0.01</v>
      </c>
      <c r="D74">
        <f t="shared" si="29"/>
        <v>1.5E-3</v>
      </c>
      <c r="E74">
        <f t="shared" si="37"/>
        <v>150</v>
      </c>
      <c r="G74">
        <f t="shared" si="30"/>
        <v>0.15</v>
      </c>
      <c r="H74">
        <f t="shared" si="38"/>
        <v>150</v>
      </c>
      <c r="K74">
        <f t="shared" si="26"/>
        <v>4.5</v>
      </c>
      <c r="L74">
        <f t="shared" si="31"/>
        <v>1.4999999999999999E-2</v>
      </c>
      <c r="M74">
        <f t="shared" si="32"/>
        <v>6.666666666666667</v>
      </c>
      <c r="O74">
        <f t="shared" si="33"/>
        <v>3</v>
      </c>
      <c r="P74">
        <f t="shared" si="34"/>
        <v>1.5</v>
      </c>
      <c r="Q74">
        <f t="shared" si="35"/>
        <v>4.5</v>
      </c>
    </row>
    <row r="75" spans="1:17" x14ac:dyDescent="0.35">
      <c r="A75">
        <f t="shared" si="36"/>
        <v>12</v>
      </c>
      <c r="B75">
        <f t="shared" si="27"/>
        <v>1.2E-2</v>
      </c>
      <c r="C75">
        <f t="shared" si="28"/>
        <v>0.02</v>
      </c>
      <c r="D75">
        <f t="shared" si="29"/>
        <v>6.0000000000000001E-3</v>
      </c>
      <c r="E75">
        <f t="shared" si="37"/>
        <v>150</v>
      </c>
      <c r="G75">
        <f t="shared" si="30"/>
        <v>0.3</v>
      </c>
      <c r="H75">
        <f t="shared" si="38"/>
        <v>150</v>
      </c>
      <c r="K75">
        <f t="shared" si="26"/>
        <v>7.5</v>
      </c>
      <c r="L75">
        <f t="shared" si="31"/>
        <v>2.5000000000000001E-2</v>
      </c>
      <c r="M75">
        <f t="shared" si="32"/>
        <v>9.5999999999999979</v>
      </c>
      <c r="O75">
        <f t="shared" si="33"/>
        <v>6</v>
      </c>
      <c r="P75">
        <f t="shared" si="34"/>
        <v>1.5</v>
      </c>
      <c r="Q75">
        <f t="shared" si="35"/>
        <v>7.5</v>
      </c>
    </row>
    <row r="76" spans="1:17" x14ac:dyDescent="0.35">
      <c r="A76">
        <f t="shared" si="36"/>
        <v>13</v>
      </c>
      <c r="B76">
        <f t="shared" si="27"/>
        <v>1.3000000000000001E-2</v>
      </c>
      <c r="C76">
        <f t="shared" si="28"/>
        <v>0.03</v>
      </c>
      <c r="D76">
        <f t="shared" si="29"/>
        <v>1.35E-2</v>
      </c>
      <c r="E76">
        <f t="shared" si="37"/>
        <v>149.99999999999997</v>
      </c>
      <c r="G76">
        <f t="shared" si="30"/>
        <v>0.45</v>
      </c>
      <c r="H76">
        <f t="shared" si="38"/>
        <v>150.00000000000003</v>
      </c>
      <c r="K76">
        <f t="shared" si="26"/>
        <v>10.5</v>
      </c>
      <c r="L76">
        <f t="shared" si="31"/>
        <v>3.5000000000000003E-2</v>
      </c>
      <c r="M76">
        <f t="shared" si="32"/>
        <v>11.020408163265305</v>
      </c>
      <c r="O76">
        <f t="shared" si="33"/>
        <v>8.9999999999999982</v>
      </c>
      <c r="P76">
        <f t="shared" si="34"/>
        <v>1.4999999999999996</v>
      </c>
      <c r="Q76">
        <f t="shared" si="35"/>
        <v>10.499999999999998</v>
      </c>
    </row>
    <row r="77" spans="1:17" x14ac:dyDescent="0.35">
      <c r="A77">
        <f t="shared" si="36"/>
        <v>14</v>
      </c>
      <c r="B77">
        <f t="shared" si="27"/>
        <v>1.4E-2</v>
      </c>
      <c r="C77">
        <f t="shared" si="28"/>
        <v>0.04</v>
      </c>
      <c r="D77">
        <f t="shared" si="29"/>
        <v>2.4E-2</v>
      </c>
      <c r="E77">
        <f t="shared" si="37"/>
        <v>150.00000000000003</v>
      </c>
      <c r="G77">
        <f t="shared" si="30"/>
        <v>0.6</v>
      </c>
      <c r="H77">
        <f t="shared" si="38"/>
        <v>149.99999999999997</v>
      </c>
      <c r="K77">
        <f t="shared" si="26"/>
        <v>13.500000000000005</v>
      </c>
      <c r="L77">
        <f t="shared" si="31"/>
        <v>4.5000000000000012E-2</v>
      </c>
      <c r="M77">
        <f t="shared" si="32"/>
        <v>11.851851851851846</v>
      </c>
      <c r="O77">
        <f t="shared" si="33"/>
        <v>12.000000000000002</v>
      </c>
      <c r="P77">
        <f t="shared" si="34"/>
        <v>1.5000000000000004</v>
      </c>
      <c r="Q77">
        <f t="shared" si="35"/>
        <v>13.500000000000002</v>
      </c>
    </row>
    <row r="78" spans="1:17" x14ac:dyDescent="0.35">
      <c r="A78">
        <f t="shared" si="36"/>
        <v>15</v>
      </c>
      <c r="B78">
        <f t="shared" si="27"/>
        <v>1.4999999999999999E-2</v>
      </c>
      <c r="C78">
        <f t="shared" si="28"/>
        <v>0.05</v>
      </c>
      <c r="D78">
        <f t="shared" si="29"/>
        <v>3.7500000000000006E-2</v>
      </c>
      <c r="E78">
        <f t="shared" si="37"/>
        <v>150.00000000000003</v>
      </c>
      <c r="G78">
        <f t="shared" si="30"/>
        <v>0.75000000000000011</v>
      </c>
      <c r="H78">
        <f t="shared" si="38"/>
        <v>150.00000000000014</v>
      </c>
      <c r="K78">
        <f t="shared" si="26"/>
        <v>16.500000000000007</v>
      </c>
      <c r="L78">
        <f t="shared" si="31"/>
        <v>5.5000000000000014E-2</v>
      </c>
      <c r="M78">
        <f t="shared" si="32"/>
        <v>12.396694214876028</v>
      </c>
      <c r="O78">
        <f t="shared" si="33"/>
        <v>15.000000000000004</v>
      </c>
      <c r="P78">
        <f t="shared" si="34"/>
        <v>1.5000000000000004</v>
      </c>
      <c r="Q78">
        <f t="shared" si="35"/>
        <v>16.500000000000004</v>
      </c>
    </row>
    <row r="79" spans="1:17" x14ac:dyDescent="0.35">
      <c r="A79">
        <f t="shared" si="36"/>
        <v>16</v>
      </c>
      <c r="B79">
        <f t="shared" si="27"/>
        <v>1.6E-2</v>
      </c>
      <c r="C79">
        <f t="shared" si="28"/>
        <v>6.0000000000000005E-2</v>
      </c>
      <c r="D79">
        <f t="shared" si="29"/>
        <v>5.4000000000000013E-2</v>
      </c>
      <c r="E79">
        <f t="shared" si="37"/>
        <v>150.00000000000003</v>
      </c>
      <c r="G79">
        <f t="shared" si="30"/>
        <v>0.90000000000000013</v>
      </c>
      <c r="H79">
        <f t="shared" si="38"/>
        <v>150.00000000000003</v>
      </c>
      <c r="K79">
        <f t="shared" si="26"/>
        <v>19.499999999999996</v>
      </c>
      <c r="L79">
        <f t="shared" si="31"/>
        <v>6.4999999999999974E-2</v>
      </c>
      <c r="M79">
        <f>D79/L79^2</f>
        <v>12.781065088757408</v>
      </c>
      <c r="O79">
        <f t="shared" si="33"/>
        <v>18.000000000000004</v>
      </c>
      <c r="P79">
        <f t="shared" si="34"/>
        <v>1.5000000000000004</v>
      </c>
      <c r="Q79">
        <f t="shared" si="35"/>
        <v>19.500000000000004</v>
      </c>
    </row>
    <row r="80" spans="1:17" x14ac:dyDescent="0.35">
      <c r="A80">
        <f t="shared" si="36"/>
        <v>17</v>
      </c>
      <c r="B80">
        <f t="shared" si="27"/>
        <v>1.7000000000000001E-2</v>
      </c>
      <c r="C80">
        <f t="shared" si="28"/>
        <v>7.0000000000000007E-2</v>
      </c>
      <c r="D80">
        <f t="shared" si="29"/>
        <v>7.350000000000001E-2</v>
      </c>
      <c r="E80">
        <f t="shared" si="37"/>
        <v>150.00000000000003</v>
      </c>
      <c r="G80">
        <f t="shared" si="30"/>
        <v>1.05</v>
      </c>
      <c r="H80">
        <f t="shared" si="38"/>
        <v>149.99999999999991</v>
      </c>
      <c r="K80">
        <f t="shared" si="26"/>
        <v>22.499999999999993</v>
      </c>
      <c r="L80">
        <f t="shared" si="31"/>
        <v>7.4999999999999956E-2</v>
      </c>
      <c r="M80">
        <f t="shared" ref="M80:M96" si="39">D80/L80^2</f>
        <v>13.066666666666682</v>
      </c>
      <c r="O80">
        <f t="shared" si="33"/>
        <v>21.000000000000007</v>
      </c>
      <c r="P80">
        <f t="shared" si="34"/>
        <v>1.5000000000000004</v>
      </c>
      <c r="Q80">
        <f t="shared" si="35"/>
        <v>22.500000000000007</v>
      </c>
    </row>
    <row r="81" spans="1:17" x14ac:dyDescent="0.35">
      <c r="A81">
        <f t="shared" si="36"/>
        <v>18</v>
      </c>
      <c r="B81">
        <f t="shared" si="27"/>
        <v>1.8000000000000002E-2</v>
      </c>
      <c r="C81">
        <f t="shared" si="28"/>
        <v>0.08</v>
      </c>
      <c r="D81">
        <f t="shared" si="29"/>
        <v>9.6000000000000002E-2</v>
      </c>
      <c r="E81">
        <f t="shared" si="37"/>
        <v>149.99999999999991</v>
      </c>
      <c r="G81">
        <f t="shared" si="30"/>
        <v>1.2</v>
      </c>
      <c r="H81">
        <f t="shared" si="38"/>
        <v>149.99999999999991</v>
      </c>
      <c r="K81">
        <f t="shared" si="26"/>
        <v>25.499999999999993</v>
      </c>
      <c r="L81">
        <f t="shared" si="31"/>
        <v>8.500000000000002E-2</v>
      </c>
      <c r="M81">
        <f t="shared" si="39"/>
        <v>13.287197231833904</v>
      </c>
      <c r="O81">
        <f t="shared" si="33"/>
        <v>23.999999999999986</v>
      </c>
      <c r="P81">
        <f t="shared" si="34"/>
        <v>1.4999999999999984</v>
      </c>
      <c r="Q81">
        <f t="shared" si="35"/>
        <v>25.499999999999986</v>
      </c>
    </row>
    <row r="82" spans="1:17" x14ac:dyDescent="0.35">
      <c r="A82">
        <f t="shared" si="36"/>
        <v>19</v>
      </c>
      <c r="B82">
        <f t="shared" si="27"/>
        <v>1.9E-2</v>
      </c>
      <c r="C82">
        <f t="shared" si="28"/>
        <v>0.09</v>
      </c>
      <c r="D82">
        <f t="shared" si="29"/>
        <v>0.1215</v>
      </c>
      <c r="E82">
        <f t="shared" si="37"/>
        <v>149.99999999999991</v>
      </c>
      <c r="G82">
        <f t="shared" si="30"/>
        <v>1.35</v>
      </c>
      <c r="H82">
        <f t="shared" si="38"/>
        <v>150.00000000000014</v>
      </c>
      <c r="K82">
        <f t="shared" si="26"/>
        <v>28.499999999999968</v>
      </c>
      <c r="L82">
        <f t="shared" si="31"/>
        <v>9.4999999999999946E-2</v>
      </c>
      <c r="M82">
        <f t="shared" si="39"/>
        <v>13.462603878116358</v>
      </c>
      <c r="O82">
        <f t="shared" si="33"/>
        <v>26.999999999999982</v>
      </c>
      <c r="P82">
        <f t="shared" si="34"/>
        <v>1.4999999999999984</v>
      </c>
      <c r="Q82">
        <f t="shared" si="35"/>
        <v>28.499999999999982</v>
      </c>
    </row>
    <row r="83" spans="1:17" x14ac:dyDescent="0.35">
      <c r="A83">
        <f t="shared" si="36"/>
        <v>20</v>
      </c>
      <c r="B83">
        <f t="shared" si="27"/>
        <v>0.02</v>
      </c>
      <c r="C83">
        <f t="shared" si="28"/>
        <v>9.9999999999999992E-2</v>
      </c>
      <c r="D83">
        <f t="shared" si="29"/>
        <v>0.14999999999999997</v>
      </c>
      <c r="E83">
        <f t="shared" si="37"/>
        <v>149.99999999999991</v>
      </c>
      <c r="G83">
        <f t="shared" si="30"/>
        <v>1.4999999999999998</v>
      </c>
      <c r="H83">
        <f t="shared" si="38"/>
        <v>149.99999999999969</v>
      </c>
      <c r="K83">
        <f t="shared" si="26"/>
        <v>31.5</v>
      </c>
      <c r="L83">
        <f t="shared" si="31"/>
        <v>0.10500000000000007</v>
      </c>
      <c r="M83">
        <f t="shared" si="39"/>
        <v>13.605442176870728</v>
      </c>
      <c r="O83">
        <f t="shared" si="33"/>
        <v>29.999999999999979</v>
      </c>
      <c r="P83">
        <f t="shared" si="34"/>
        <v>1.4999999999999984</v>
      </c>
      <c r="Q83">
        <f t="shared" si="35"/>
        <v>31.499999999999979</v>
      </c>
    </row>
    <row r="84" spans="1:17" x14ac:dyDescent="0.35">
      <c r="A84">
        <f t="shared" si="36"/>
        <v>21</v>
      </c>
      <c r="B84">
        <f t="shared" si="27"/>
        <v>2.1000000000000001E-2</v>
      </c>
      <c r="C84">
        <f t="shared" si="28"/>
        <v>0.10999999999999999</v>
      </c>
      <c r="D84">
        <f t="shared" si="29"/>
        <v>0.18149999999999997</v>
      </c>
      <c r="E84">
        <f t="shared" si="37"/>
        <v>149.99999999999991</v>
      </c>
      <c r="G84">
        <f t="shared" si="30"/>
        <v>1.65</v>
      </c>
      <c r="H84">
        <f t="shared" si="38"/>
        <v>150.00000000000014</v>
      </c>
      <c r="K84">
        <f t="shared" si="26"/>
        <v>34.499999999999972</v>
      </c>
      <c r="L84">
        <f t="shared" si="31"/>
        <v>0.11499999999999998</v>
      </c>
      <c r="M84">
        <f t="shared" si="39"/>
        <v>13.724007561436675</v>
      </c>
      <c r="O84">
        <f t="shared" si="33"/>
        <v>32.999999999999979</v>
      </c>
      <c r="P84">
        <f t="shared" si="34"/>
        <v>1.4999999999999984</v>
      </c>
      <c r="Q84">
        <f t="shared" si="35"/>
        <v>34.499999999999979</v>
      </c>
    </row>
    <row r="85" spans="1:17" x14ac:dyDescent="0.35">
      <c r="A85">
        <f t="shared" si="36"/>
        <v>22</v>
      </c>
      <c r="B85">
        <f t="shared" si="27"/>
        <v>2.1999999999999999E-2</v>
      </c>
      <c r="C85">
        <f t="shared" si="28"/>
        <v>0.11999999999999998</v>
      </c>
      <c r="D85">
        <f t="shared" si="29"/>
        <v>0.21599999999999994</v>
      </c>
      <c r="E85">
        <f t="shared" si="37"/>
        <v>149.99999999999991</v>
      </c>
      <c r="G85">
        <f t="shared" si="30"/>
        <v>1.7999999999999998</v>
      </c>
      <c r="H85">
        <f t="shared" si="38"/>
        <v>149.99999999999991</v>
      </c>
      <c r="K85">
        <f t="shared" si="26"/>
        <v>37.500000000000007</v>
      </c>
      <c r="L85">
        <f t="shared" si="31"/>
        <v>0.12500000000000008</v>
      </c>
      <c r="M85">
        <f t="shared" si="39"/>
        <v>13.823999999999979</v>
      </c>
      <c r="O85">
        <f t="shared" si="33"/>
        <v>35.999999999999972</v>
      </c>
      <c r="P85">
        <f t="shared" si="34"/>
        <v>1.4999999999999984</v>
      </c>
      <c r="Q85">
        <f t="shared" si="35"/>
        <v>37.499999999999972</v>
      </c>
    </row>
    <row r="86" spans="1:17" x14ac:dyDescent="0.35">
      <c r="A86">
        <f t="shared" si="36"/>
        <v>23</v>
      </c>
      <c r="B86">
        <f t="shared" si="27"/>
        <v>2.3E-2</v>
      </c>
      <c r="C86">
        <f t="shared" si="28"/>
        <v>0.12999999999999998</v>
      </c>
      <c r="D86">
        <f t="shared" si="29"/>
        <v>0.25349999999999995</v>
      </c>
      <c r="E86">
        <f t="shared" si="37"/>
        <v>149.99999999999991</v>
      </c>
      <c r="G86">
        <f t="shared" si="30"/>
        <v>1.9499999999999997</v>
      </c>
      <c r="H86">
        <f t="shared" si="38"/>
        <v>149.99999999999991</v>
      </c>
      <c r="K86">
        <f t="shared" si="26"/>
        <v>40.499999999999979</v>
      </c>
      <c r="L86">
        <f t="shared" si="31"/>
        <v>0.13500000000000001</v>
      </c>
      <c r="M86">
        <f t="shared" si="39"/>
        <v>13.909465020576128</v>
      </c>
      <c r="O86">
        <f t="shared" si="33"/>
        <v>38.999999999999972</v>
      </c>
      <c r="P86">
        <f t="shared" si="34"/>
        <v>1.4999999999999984</v>
      </c>
      <c r="Q86">
        <f t="shared" si="35"/>
        <v>40.499999999999972</v>
      </c>
    </row>
    <row r="87" spans="1:17" x14ac:dyDescent="0.35">
      <c r="A87">
        <f t="shared" si="36"/>
        <v>24</v>
      </c>
      <c r="B87">
        <f t="shared" si="27"/>
        <v>2.4E-2</v>
      </c>
      <c r="C87">
        <f t="shared" si="28"/>
        <v>0.13999999999999999</v>
      </c>
      <c r="D87">
        <f t="shared" si="29"/>
        <v>0.29399999999999993</v>
      </c>
      <c r="E87">
        <f t="shared" si="37"/>
        <v>150.00000000000014</v>
      </c>
      <c r="G87">
        <f t="shared" si="30"/>
        <v>2.0999999999999996</v>
      </c>
      <c r="H87">
        <f t="shared" si="38"/>
        <v>149.99999999999991</v>
      </c>
      <c r="K87">
        <f t="shared" si="26"/>
        <v>43.500000000000036</v>
      </c>
      <c r="L87">
        <f t="shared" si="31"/>
        <v>0.14499999999999999</v>
      </c>
      <c r="M87">
        <f t="shared" si="39"/>
        <v>13.983353151010698</v>
      </c>
      <c r="O87">
        <f t="shared" si="33"/>
        <v>42.000000000000036</v>
      </c>
      <c r="P87">
        <f t="shared" si="34"/>
        <v>1.5000000000000029</v>
      </c>
      <c r="Q87">
        <f t="shared" si="35"/>
        <v>43.500000000000036</v>
      </c>
    </row>
    <row r="88" spans="1:17" x14ac:dyDescent="0.35">
      <c r="A88">
        <f t="shared" si="36"/>
        <v>25</v>
      </c>
      <c r="B88">
        <f t="shared" si="27"/>
        <v>2.5000000000000001E-2</v>
      </c>
      <c r="C88">
        <f t="shared" si="28"/>
        <v>0.15</v>
      </c>
      <c r="D88">
        <f t="shared" si="29"/>
        <v>0.33749999999999997</v>
      </c>
      <c r="E88">
        <f t="shared" si="37"/>
        <v>150.00000000000014</v>
      </c>
      <c r="G88">
        <f t="shared" si="30"/>
        <v>2.25</v>
      </c>
      <c r="H88">
        <f t="shared" si="38"/>
        <v>150.00000000000034</v>
      </c>
      <c r="K88">
        <f t="shared" si="26"/>
        <v>46.500000000000043</v>
      </c>
      <c r="L88">
        <f t="shared" si="31"/>
        <v>0.155</v>
      </c>
      <c r="M88">
        <f t="shared" si="39"/>
        <v>14.047866805411028</v>
      </c>
      <c r="O88">
        <f t="shared" si="33"/>
        <v>45.000000000000043</v>
      </c>
      <c r="P88">
        <f t="shared" si="34"/>
        <v>1.5000000000000029</v>
      </c>
      <c r="Q88">
        <f t="shared" si="35"/>
        <v>46.500000000000043</v>
      </c>
    </row>
    <row r="89" spans="1:17" x14ac:dyDescent="0.35">
      <c r="A89">
        <f t="shared" si="36"/>
        <v>26</v>
      </c>
      <c r="B89">
        <f t="shared" si="27"/>
        <v>2.6000000000000002E-2</v>
      </c>
      <c r="C89">
        <f t="shared" si="28"/>
        <v>0.16</v>
      </c>
      <c r="D89">
        <f t="shared" si="29"/>
        <v>0.38400000000000001</v>
      </c>
      <c r="E89">
        <f t="shared" si="37"/>
        <v>150.00000000000014</v>
      </c>
      <c r="G89">
        <f t="shared" si="30"/>
        <v>2.4</v>
      </c>
      <c r="H89">
        <f t="shared" si="38"/>
        <v>149.99999999999991</v>
      </c>
      <c r="K89">
        <f t="shared" si="26"/>
        <v>49.500000000000099</v>
      </c>
      <c r="L89">
        <f t="shared" si="31"/>
        <v>0.16500000000000017</v>
      </c>
      <c r="M89">
        <f t="shared" si="39"/>
        <v>14.104683195592257</v>
      </c>
      <c r="O89">
        <f t="shared" si="33"/>
        <v>48.00000000000005</v>
      </c>
      <c r="P89">
        <f t="shared" si="34"/>
        <v>1.5000000000000029</v>
      </c>
      <c r="Q89">
        <f t="shared" si="35"/>
        <v>49.50000000000005</v>
      </c>
    </row>
    <row r="90" spans="1:17" x14ac:dyDescent="0.35">
      <c r="A90">
        <f t="shared" si="36"/>
        <v>27</v>
      </c>
      <c r="B90">
        <f t="shared" si="27"/>
        <v>2.7E-2</v>
      </c>
      <c r="C90">
        <f t="shared" si="28"/>
        <v>0.17</v>
      </c>
      <c r="D90">
        <f t="shared" si="29"/>
        <v>0.43350000000000011</v>
      </c>
      <c r="E90">
        <f t="shared" si="37"/>
        <v>150.00000000000014</v>
      </c>
      <c r="G90">
        <f t="shared" si="30"/>
        <v>2.5500000000000003</v>
      </c>
      <c r="H90">
        <f t="shared" si="38"/>
        <v>150.00000000000034</v>
      </c>
      <c r="K90">
        <f t="shared" si="26"/>
        <v>52.499999999999993</v>
      </c>
      <c r="L90">
        <f t="shared" si="31"/>
        <v>0.17499999999999982</v>
      </c>
      <c r="M90">
        <f t="shared" si="39"/>
        <v>14.155102040816359</v>
      </c>
      <c r="O90">
        <f t="shared" si="33"/>
        <v>51.00000000000005</v>
      </c>
      <c r="P90">
        <f t="shared" si="34"/>
        <v>1.5000000000000029</v>
      </c>
      <c r="Q90">
        <f t="shared" si="35"/>
        <v>52.50000000000005</v>
      </c>
    </row>
    <row r="91" spans="1:17" x14ac:dyDescent="0.35">
      <c r="A91">
        <f t="shared" si="36"/>
        <v>28</v>
      </c>
      <c r="B91">
        <f t="shared" si="27"/>
        <v>2.8000000000000001E-2</v>
      </c>
      <c r="C91">
        <f t="shared" si="28"/>
        <v>0.18000000000000002</v>
      </c>
      <c r="D91">
        <f t="shared" si="29"/>
        <v>0.4860000000000001</v>
      </c>
      <c r="E91">
        <f t="shared" si="37"/>
        <v>150.00000000000014</v>
      </c>
      <c r="G91">
        <f t="shared" si="30"/>
        <v>2.7</v>
      </c>
      <c r="H91">
        <f t="shared" si="38"/>
        <v>149.99999999999991</v>
      </c>
      <c r="K91">
        <f t="shared" si="26"/>
        <v>55.500000000000107</v>
      </c>
      <c r="L91">
        <f t="shared" si="31"/>
        <v>0.18500000000000019</v>
      </c>
      <c r="M91">
        <f t="shared" si="39"/>
        <v>14.200146092037958</v>
      </c>
      <c r="O91">
        <f t="shared" si="33"/>
        <v>54.000000000000057</v>
      </c>
      <c r="P91">
        <f t="shared" si="34"/>
        <v>1.5000000000000029</v>
      </c>
      <c r="Q91">
        <f t="shared" si="35"/>
        <v>55.500000000000057</v>
      </c>
    </row>
    <row r="92" spans="1:17" x14ac:dyDescent="0.35">
      <c r="A92">
        <f t="shared" si="36"/>
        <v>29</v>
      </c>
      <c r="B92">
        <f t="shared" si="27"/>
        <v>2.9000000000000001E-2</v>
      </c>
      <c r="C92">
        <f t="shared" si="28"/>
        <v>0.19000000000000003</v>
      </c>
      <c r="D92">
        <f t="shared" si="29"/>
        <v>0.5415000000000002</v>
      </c>
      <c r="E92">
        <f t="shared" si="37"/>
        <v>150.00000000000014</v>
      </c>
      <c r="G92">
        <f t="shared" si="30"/>
        <v>2.8500000000000005</v>
      </c>
      <c r="H92">
        <f t="shared" si="38"/>
        <v>150.00000000000034</v>
      </c>
      <c r="K92">
        <f t="shared" si="26"/>
        <v>58.499999999999993</v>
      </c>
      <c r="L92">
        <f t="shared" si="31"/>
        <v>0.19499999999999978</v>
      </c>
      <c r="M92">
        <f t="shared" si="39"/>
        <v>14.240631163708125</v>
      </c>
      <c r="O92">
        <f t="shared" si="33"/>
        <v>57.000000000000064</v>
      </c>
      <c r="P92">
        <f t="shared" si="34"/>
        <v>1.5000000000000029</v>
      </c>
      <c r="Q92">
        <f t="shared" si="35"/>
        <v>58.500000000000064</v>
      </c>
    </row>
    <row r="93" spans="1:17" x14ac:dyDescent="0.35">
      <c r="A93">
        <f t="shared" si="36"/>
        <v>30</v>
      </c>
      <c r="B93">
        <f t="shared" si="27"/>
        <v>0.03</v>
      </c>
      <c r="C93">
        <f t="shared" si="28"/>
        <v>0.20000000000000004</v>
      </c>
      <c r="D93">
        <f t="shared" si="29"/>
        <v>0.6000000000000002</v>
      </c>
      <c r="E93">
        <f t="shared" si="37"/>
        <v>150.00000000000014</v>
      </c>
      <c r="G93">
        <f t="shared" si="30"/>
        <v>3.0000000000000004</v>
      </c>
      <c r="H93">
        <f t="shared" si="38"/>
        <v>149.99999999999991</v>
      </c>
      <c r="K93">
        <f t="shared" si="26"/>
        <v>61.500000000000107</v>
      </c>
      <c r="L93">
        <f t="shared" si="31"/>
        <v>0.20500000000000015</v>
      </c>
      <c r="M93">
        <f>D93/L93^2</f>
        <v>14.27721594289112</v>
      </c>
      <c r="O93">
        <f t="shared" si="33"/>
        <v>60.000000000000071</v>
      </c>
      <c r="P93">
        <f t="shared" si="34"/>
        <v>1.5000000000000029</v>
      </c>
      <c r="Q93">
        <f t="shared" si="35"/>
        <v>61.500000000000071</v>
      </c>
    </row>
    <row r="94" spans="1:17" x14ac:dyDescent="0.35">
      <c r="A94">
        <f t="shared" si="36"/>
        <v>31</v>
      </c>
      <c r="B94">
        <f t="shared" si="27"/>
        <v>3.1E-2</v>
      </c>
      <c r="C94">
        <f t="shared" si="28"/>
        <v>0.21000000000000005</v>
      </c>
      <c r="D94">
        <f t="shared" si="29"/>
        <v>0.66150000000000031</v>
      </c>
      <c r="E94">
        <f t="shared" si="37"/>
        <v>150.00000000000014</v>
      </c>
      <c r="G94">
        <f t="shared" si="30"/>
        <v>3.1500000000000008</v>
      </c>
      <c r="H94">
        <f t="shared" si="38"/>
        <v>150.00000000000034</v>
      </c>
      <c r="K94">
        <f t="shared" si="26"/>
        <v>64.500000000000114</v>
      </c>
      <c r="L94">
        <f t="shared" si="31"/>
        <v>0.21500000000000016</v>
      </c>
      <c r="M94">
        <f t="shared" ref="M94:M96" si="40">D94/L94^2</f>
        <v>14.310438074634922</v>
      </c>
      <c r="O94">
        <f t="shared" si="33"/>
        <v>63.000000000000071</v>
      </c>
      <c r="P94">
        <f t="shared" si="34"/>
        <v>1.5000000000000029</v>
      </c>
      <c r="Q94">
        <f t="shared" si="35"/>
        <v>64.500000000000071</v>
      </c>
    </row>
    <row r="95" spans="1:17" x14ac:dyDescent="0.35">
      <c r="A95">
        <f t="shared" si="36"/>
        <v>32</v>
      </c>
      <c r="B95">
        <f t="shared" si="27"/>
        <v>3.2000000000000001E-2</v>
      </c>
      <c r="C95">
        <f t="shared" si="28"/>
        <v>0.22000000000000006</v>
      </c>
      <c r="D95">
        <f t="shared" si="29"/>
        <v>0.72600000000000042</v>
      </c>
      <c r="E95">
        <f t="shared" si="37"/>
        <v>150.00000000000014</v>
      </c>
      <c r="G95">
        <f t="shared" si="30"/>
        <v>3.3000000000000007</v>
      </c>
      <c r="H95">
        <f t="shared" si="38"/>
        <v>149.99999999999991</v>
      </c>
      <c r="K95">
        <f t="shared" si="26"/>
        <v>67.5</v>
      </c>
      <c r="L95">
        <f t="shared" si="31"/>
        <v>0.22499999999999978</v>
      </c>
      <c r="M95">
        <f t="shared" si="40"/>
        <v>14.340740740740777</v>
      </c>
      <c r="O95">
        <f t="shared" si="33"/>
        <v>66.000000000000085</v>
      </c>
      <c r="P95">
        <f t="shared" si="34"/>
        <v>1.5000000000000029</v>
      </c>
      <c r="Q95">
        <f t="shared" si="35"/>
        <v>67.500000000000085</v>
      </c>
    </row>
    <row r="96" spans="1:17" x14ac:dyDescent="0.35">
      <c r="A96">
        <f t="shared" si="36"/>
        <v>33</v>
      </c>
      <c r="B96">
        <f t="shared" si="27"/>
        <v>3.3000000000000002E-2</v>
      </c>
      <c r="C96">
        <f t="shared" si="28"/>
        <v>0.23000000000000007</v>
      </c>
      <c r="D96">
        <f t="shared" si="29"/>
        <v>0.79350000000000043</v>
      </c>
      <c r="E96">
        <f t="shared" si="37"/>
        <v>150.00000000000014</v>
      </c>
      <c r="G96">
        <f t="shared" si="30"/>
        <v>3.4500000000000011</v>
      </c>
      <c r="H96">
        <f t="shared" si="38"/>
        <v>150.00000000000034</v>
      </c>
      <c r="K96">
        <f t="shared" si="26"/>
        <v>-793.50000000000045</v>
      </c>
      <c r="L96">
        <f t="shared" si="31"/>
        <v>-2.6449999999999991</v>
      </c>
      <c r="M96">
        <f t="shared" si="40"/>
        <v>0.1134215500945181</v>
      </c>
      <c r="O96">
        <f t="shared" si="33"/>
        <v>69.000000000000085</v>
      </c>
      <c r="P96">
        <f t="shared" si="34"/>
        <v>1.5000000000000029</v>
      </c>
      <c r="Q96">
        <f t="shared" si="35"/>
        <v>70.500000000000085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Sheet1 (3)</vt:lpstr>
      <vt:lpstr>Sheet1 (4)</vt:lpstr>
      <vt:lpstr>Sheet1 (5)</vt:lpstr>
    </vt:vector>
  </TitlesOfParts>
  <Company>John Abbott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Jeffrey</dc:creator>
  <cp:lastModifiedBy>izk</cp:lastModifiedBy>
  <dcterms:created xsi:type="dcterms:W3CDTF">2019-06-12T16:10:29Z</dcterms:created>
  <dcterms:modified xsi:type="dcterms:W3CDTF">2019-06-19T18:40:01Z</dcterms:modified>
</cp:coreProperties>
</file>