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32270\Desktop\"/>
    </mc:Choice>
  </mc:AlternateContent>
  <bookViews>
    <workbookView xWindow="0" yWindow="0" windowWidth="28800" windowHeight="1230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2" l="1"/>
  <c r="B39" i="2" s="1"/>
  <c r="C39" i="2"/>
  <c r="D39" i="2"/>
  <c r="E39" i="2"/>
  <c r="G39" i="2"/>
  <c r="H39" i="2" s="1"/>
  <c r="K39" i="2"/>
  <c r="L39" i="2"/>
  <c r="M39" i="2" s="1"/>
  <c r="C40" i="2"/>
  <c r="D40" i="2" s="1"/>
  <c r="K40" i="2" s="1"/>
  <c r="G40" i="2"/>
  <c r="H40" i="2" s="1"/>
  <c r="C41" i="2"/>
  <c r="A31" i="2"/>
  <c r="A32" i="2" s="1"/>
  <c r="B31" i="2"/>
  <c r="C31" i="2"/>
  <c r="D31" i="2"/>
  <c r="E31" i="2"/>
  <c r="G31" i="2"/>
  <c r="H31" i="2" s="1"/>
  <c r="K31" i="2"/>
  <c r="L31" i="2"/>
  <c r="N31" i="2" s="1"/>
  <c r="M31" i="2"/>
  <c r="C32" i="2"/>
  <c r="D32" i="2" s="1"/>
  <c r="N28" i="2"/>
  <c r="N29" i="2"/>
  <c r="N30" i="2"/>
  <c r="N27" i="2"/>
  <c r="M28" i="2"/>
  <c r="M29" i="2"/>
  <c r="M30" i="2"/>
  <c r="M27" i="2"/>
  <c r="L28" i="2"/>
  <c r="L29" i="2"/>
  <c r="L30" i="2"/>
  <c r="E27" i="2"/>
  <c r="L27" i="2"/>
  <c r="K28" i="2"/>
  <c r="K29" i="2"/>
  <c r="K30" i="2"/>
  <c r="K27" i="2"/>
  <c r="D28" i="2"/>
  <c r="D29" i="2"/>
  <c r="D30" i="2"/>
  <c r="D27" i="2"/>
  <c r="G27" i="2" s="1"/>
  <c r="C28" i="2"/>
  <c r="E28" i="2" s="1"/>
  <c r="C29" i="2"/>
  <c r="C30" i="2" s="1"/>
  <c r="C27" i="2"/>
  <c r="B26" i="2"/>
  <c r="D26" i="2"/>
  <c r="A28" i="2"/>
  <c r="A29" i="2" s="1"/>
  <c r="B27" i="2"/>
  <c r="D20" i="2"/>
  <c r="G20" i="2" s="1"/>
  <c r="E20" i="2"/>
  <c r="E19" i="2"/>
  <c r="E18" i="2"/>
  <c r="B18" i="2"/>
  <c r="B17" i="2"/>
  <c r="G18" i="2"/>
  <c r="H18" i="2" s="1"/>
  <c r="G17" i="2"/>
  <c r="D18" i="2"/>
  <c r="A18" i="2"/>
  <c r="D17" i="2"/>
  <c r="D19" i="2" s="1"/>
  <c r="G19" i="2" s="1"/>
  <c r="H19" i="2" s="1"/>
  <c r="B5" i="2"/>
  <c r="B6" i="2"/>
  <c r="B7" i="2"/>
  <c r="B8" i="2"/>
  <c r="E8" i="2" s="1"/>
  <c r="B9" i="2"/>
  <c r="B10" i="2"/>
  <c r="B11" i="2"/>
  <c r="B4" i="2"/>
  <c r="E4" i="2" s="1"/>
  <c r="E5" i="2"/>
  <c r="I5" i="2" s="1"/>
  <c r="A6" i="2"/>
  <c r="A7" i="2"/>
  <c r="A8" i="2" s="1"/>
  <c r="A9" i="2" s="1"/>
  <c r="A10" i="2" s="1"/>
  <c r="A11" i="2" s="1"/>
  <c r="A5" i="2"/>
  <c r="D5" i="2"/>
  <c r="D4" i="2"/>
  <c r="D6" i="2" s="1"/>
  <c r="O3" i="2"/>
  <c r="H4" i="1"/>
  <c r="F4" i="1"/>
  <c r="G4" i="1"/>
  <c r="H5" i="1"/>
  <c r="H6" i="1"/>
  <c r="H7" i="1"/>
  <c r="H8" i="1"/>
  <c r="H9" i="1"/>
  <c r="H10" i="1"/>
  <c r="G5" i="1"/>
  <c r="G6" i="1"/>
  <c r="G7" i="1"/>
  <c r="G8" i="1"/>
  <c r="G9" i="1"/>
  <c r="G10" i="1"/>
  <c r="F5" i="1"/>
  <c r="F6" i="1"/>
  <c r="F7" i="1"/>
  <c r="F8" i="1"/>
  <c r="F9" i="1"/>
  <c r="F10" i="1"/>
  <c r="E5" i="1"/>
  <c r="E6" i="1"/>
  <c r="E7" i="1"/>
  <c r="E8" i="1"/>
  <c r="E9" i="1"/>
  <c r="E10" i="1"/>
  <c r="E4" i="1"/>
  <c r="D3" i="1"/>
  <c r="D5" i="1"/>
  <c r="D6" i="1"/>
  <c r="D7" i="1"/>
  <c r="D8" i="1"/>
  <c r="D9" i="1"/>
  <c r="D10" i="1"/>
  <c r="D4" i="1"/>
  <c r="C4" i="1"/>
  <c r="C6" i="1"/>
  <c r="C8" i="1" s="1"/>
  <c r="C10" i="1" s="1"/>
  <c r="C5" i="1"/>
  <c r="C7" i="1" s="1"/>
  <c r="C9" i="1" s="1"/>
  <c r="C3" i="1"/>
  <c r="L2" i="1"/>
  <c r="E41" i="2" l="1"/>
  <c r="L41" i="2" s="1"/>
  <c r="C42" i="2"/>
  <c r="D41" i="2"/>
  <c r="E40" i="2"/>
  <c r="L40" i="2" s="1"/>
  <c r="N40" i="2" s="1"/>
  <c r="A40" i="2"/>
  <c r="N39" i="2"/>
  <c r="K32" i="2"/>
  <c r="G32" i="2"/>
  <c r="H32" i="2" s="1"/>
  <c r="A33" i="2"/>
  <c r="B32" i="2"/>
  <c r="C33" i="2"/>
  <c r="E32" i="2"/>
  <c r="L32" i="2" s="1"/>
  <c r="N32" i="2" s="1"/>
  <c r="G30" i="2"/>
  <c r="E30" i="2"/>
  <c r="E29" i="2"/>
  <c r="G29" i="2"/>
  <c r="G28" i="2"/>
  <c r="E7" i="2"/>
  <c r="I7" i="2" s="1"/>
  <c r="E11" i="2"/>
  <c r="H20" i="2"/>
  <c r="E9" i="2"/>
  <c r="B29" i="2"/>
  <c r="A30" i="2"/>
  <c r="B30" i="2" s="1"/>
  <c r="B28" i="2"/>
  <c r="A19" i="2"/>
  <c r="E6" i="2"/>
  <c r="I6" i="2" s="1"/>
  <c r="E10" i="2"/>
  <c r="D8" i="2"/>
  <c r="I8" i="2" s="1"/>
  <c r="G6" i="2"/>
  <c r="H6" i="2" s="1"/>
  <c r="D7" i="2"/>
  <c r="G5" i="2"/>
  <c r="H5" i="2" s="1"/>
  <c r="J5" i="2" s="1"/>
  <c r="A41" i="2" l="1"/>
  <c r="B40" i="2"/>
  <c r="M40" i="2"/>
  <c r="G41" i="2"/>
  <c r="H41" i="2" s="1"/>
  <c r="K41" i="2"/>
  <c r="M41" i="2" s="1"/>
  <c r="C43" i="2"/>
  <c r="D42" i="2"/>
  <c r="E42" i="2"/>
  <c r="L42" i="2" s="1"/>
  <c r="E33" i="2"/>
  <c r="L33" i="2" s="1"/>
  <c r="C34" i="2"/>
  <c r="D33" i="2"/>
  <c r="M32" i="2"/>
  <c r="B33" i="2"/>
  <c r="A34" i="2"/>
  <c r="H29" i="2"/>
  <c r="H28" i="2"/>
  <c r="B19" i="2"/>
  <c r="A20" i="2"/>
  <c r="B20" i="2" s="1"/>
  <c r="J6" i="2"/>
  <c r="G7" i="2"/>
  <c r="H7" i="2" s="1"/>
  <c r="J7" i="2" s="1"/>
  <c r="D9" i="2"/>
  <c r="I9" i="2" s="1"/>
  <c r="D10" i="2"/>
  <c r="I10" i="2" s="1"/>
  <c r="G8" i="2"/>
  <c r="H8" i="2" s="1"/>
  <c r="J8" i="2" s="1"/>
  <c r="B41" i="2" l="1"/>
  <c r="A42" i="2"/>
  <c r="G42" i="2"/>
  <c r="H42" i="2" s="1"/>
  <c r="K42" i="2"/>
  <c r="M42" i="2" s="1"/>
  <c r="D43" i="2"/>
  <c r="C44" i="2"/>
  <c r="E43" i="2"/>
  <c r="N41" i="2"/>
  <c r="B34" i="2"/>
  <c r="A35" i="2"/>
  <c r="E34" i="2"/>
  <c r="C35" i="2"/>
  <c r="D34" i="2"/>
  <c r="N33" i="2"/>
  <c r="G33" i="2"/>
  <c r="H33" i="2" s="1"/>
  <c r="K33" i="2"/>
  <c r="M33" i="2" s="1"/>
  <c r="H30" i="2"/>
  <c r="G10" i="2"/>
  <c r="H10" i="2" s="1"/>
  <c r="J10" i="2" s="1"/>
  <c r="G9" i="2"/>
  <c r="H9" i="2" s="1"/>
  <c r="J9" i="2" s="1"/>
  <c r="D11" i="2"/>
  <c r="I11" i="2" s="1"/>
  <c r="K43" i="2" l="1"/>
  <c r="M43" i="2" s="1"/>
  <c r="G43" i="2"/>
  <c r="H43" i="2" s="1"/>
  <c r="N42" i="2"/>
  <c r="L43" i="2"/>
  <c r="D44" i="2"/>
  <c r="E44" i="2"/>
  <c r="L44" i="2" s="1"/>
  <c r="C45" i="2"/>
  <c r="B42" i="2"/>
  <c r="A43" i="2"/>
  <c r="A36" i="2"/>
  <c r="B35" i="2"/>
  <c r="G34" i="2"/>
  <c r="H34" i="2" s="1"/>
  <c r="K34" i="2"/>
  <c r="C36" i="2"/>
  <c r="D35" i="2"/>
  <c r="E35" i="2"/>
  <c r="L34" i="2"/>
  <c r="N34" i="2" s="1"/>
  <c r="G11" i="2"/>
  <c r="H11" i="2" s="1"/>
  <c r="J11" i="2" s="1"/>
  <c r="N44" i="2" l="1"/>
  <c r="A44" i="2"/>
  <c r="B43" i="2"/>
  <c r="K44" i="2"/>
  <c r="M44" i="2" s="1"/>
  <c r="G44" i="2"/>
  <c r="H44" i="2" s="1"/>
  <c r="N43" i="2"/>
  <c r="E45" i="2"/>
  <c r="C46" i="2"/>
  <c r="D45" i="2"/>
  <c r="K35" i="2"/>
  <c r="G35" i="2"/>
  <c r="H35" i="2" s="1"/>
  <c r="D36" i="2"/>
  <c r="E36" i="2"/>
  <c r="L36" i="2" s="1"/>
  <c r="C37" i="2"/>
  <c r="A37" i="2"/>
  <c r="B36" i="2"/>
  <c r="M34" i="2"/>
  <c r="L35" i="2"/>
  <c r="N35" i="2" s="1"/>
  <c r="A45" i="2" l="1"/>
  <c r="B44" i="2"/>
  <c r="G45" i="2"/>
  <c r="H45" i="2" s="1"/>
  <c r="K45" i="2"/>
  <c r="C47" i="2"/>
  <c r="E46" i="2"/>
  <c r="L46" i="2" s="1"/>
  <c r="D46" i="2"/>
  <c r="L45" i="2"/>
  <c r="N45" i="2" s="1"/>
  <c r="B37" i="2"/>
  <c r="A38" i="2"/>
  <c r="B38" i="2" s="1"/>
  <c r="E37" i="2"/>
  <c r="C38" i="2"/>
  <c r="D37" i="2"/>
  <c r="M35" i="2"/>
  <c r="K36" i="2"/>
  <c r="M36" i="2" s="1"/>
  <c r="G36" i="2"/>
  <c r="H36" i="2" s="1"/>
  <c r="D47" i="2" l="1"/>
  <c r="E47" i="2"/>
  <c r="C48" i="2"/>
  <c r="B45" i="2"/>
  <c r="A46" i="2"/>
  <c r="M45" i="2"/>
  <c r="G46" i="2"/>
  <c r="H46" i="2" s="1"/>
  <c r="K46" i="2"/>
  <c r="M46" i="2" s="1"/>
  <c r="G37" i="2"/>
  <c r="H37" i="2" s="1"/>
  <c r="K37" i="2"/>
  <c r="D38" i="2"/>
  <c r="E38" i="2"/>
  <c r="L38" i="2" s="1"/>
  <c r="N36" i="2"/>
  <c r="L37" i="2"/>
  <c r="N37" i="2" s="1"/>
  <c r="B46" i="2" l="1"/>
  <c r="A47" i="2"/>
  <c r="K47" i="2"/>
  <c r="G47" i="2"/>
  <c r="H47" i="2" s="1"/>
  <c r="N46" i="2"/>
  <c r="D48" i="2"/>
  <c r="E48" i="2"/>
  <c r="C49" i="2"/>
  <c r="L47" i="2"/>
  <c r="N47" i="2" s="1"/>
  <c r="M37" i="2"/>
  <c r="N38" i="2"/>
  <c r="G38" i="2"/>
  <c r="H38" i="2" s="1"/>
  <c r="K38" i="2"/>
  <c r="M38" i="2" s="1"/>
  <c r="K48" i="2" l="1"/>
  <c r="M48" i="2" s="1"/>
  <c r="G48" i="2"/>
  <c r="H48" i="2" s="1"/>
  <c r="A48" i="2"/>
  <c r="B47" i="2"/>
  <c r="E49" i="2"/>
  <c r="D49" i="2"/>
  <c r="C50" i="2"/>
  <c r="L48" i="2"/>
  <c r="M47" i="2"/>
  <c r="G49" i="2" l="1"/>
  <c r="H49" i="2" s="1"/>
  <c r="K49" i="2"/>
  <c r="M49" i="2" s="1"/>
  <c r="L49" i="2"/>
  <c r="N48" i="2"/>
  <c r="C51" i="2"/>
  <c r="D50" i="2"/>
  <c r="E50" i="2"/>
  <c r="A49" i="2"/>
  <c r="B48" i="2"/>
  <c r="G50" i="2" l="1"/>
  <c r="H50" i="2" s="1"/>
  <c r="K50" i="2"/>
  <c r="M50" i="2" s="1"/>
  <c r="D51" i="2"/>
  <c r="C52" i="2"/>
  <c r="E51" i="2"/>
  <c r="L51" i="2" s="1"/>
  <c r="B49" i="2"/>
  <c r="A50" i="2"/>
  <c r="L50" i="2"/>
  <c r="N49" i="2"/>
  <c r="N50" i="2" l="1"/>
  <c r="D52" i="2"/>
  <c r="E52" i="2"/>
  <c r="L52" i="2" s="1"/>
  <c r="C53" i="2"/>
  <c r="B50" i="2"/>
  <c r="A51" i="2"/>
  <c r="G51" i="2"/>
  <c r="H51" i="2" s="1"/>
  <c r="K51" i="2"/>
  <c r="M51" i="2" s="1"/>
  <c r="A52" i="2" l="1"/>
  <c r="B51" i="2"/>
  <c r="K52" i="2"/>
  <c r="M52" i="2" s="1"/>
  <c r="G52" i="2"/>
  <c r="H52" i="2" s="1"/>
  <c r="E53" i="2"/>
  <c r="C54" i="2"/>
  <c r="D53" i="2"/>
  <c r="N51" i="2"/>
  <c r="C55" i="2" l="1"/>
  <c r="E54" i="2"/>
  <c r="D54" i="2"/>
  <c r="A53" i="2"/>
  <c r="B52" i="2"/>
  <c r="G53" i="2"/>
  <c r="H53" i="2" s="1"/>
  <c r="K53" i="2"/>
  <c r="L53" i="2"/>
  <c r="N53" i="2" s="1"/>
  <c r="N52" i="2"/>
  <c r="M53" i="2" l="1"/>
  <c r="G54" i="2"/>
  <c r="H54" i="2" s="1"/>
  <c r="K54" i="2"/>
  <c r="M54" i="2" s="1"/>
  <c r="L54" i="2"/>
  <c r="B53" i="2"/>
  <c r="A54" i="2"/>
  <c r="E55" i="2"/>
  <c r="D55" i="2"/>
  <c r="C56" i="2"/>
  <c r="L55" i="2" l="1"/>
  <c r="B54" i="2"/>
  <c r="A55" i="2"/>
  <c r="G55" i="2"/>
  <c r="H55" i="2" s="1"/>
  <c r="K55" i="2"/>
  <c r="M55" i="2" s="1"/>
  <c r="N54" i="2"/>
  <c r="D56" i="2"/>
  <c r="E56" i="2"/>
  <c r="L56" i="2" s="1"/>
  <c r="C57" i="2"/>
  <c r="A56" i="2" l="1"/>
  <c r="B55" i="2"/>
  <c r="K56" i="2"/>
  <c r="M56" i="2" s="1"/>
  <c r="G56" i="2"/>
  <c r="H56" i="2" s="1"/>
  <c r="E57" i="2"/>
  <c r="L57" i="2" s="1"/>
  <c r="D57" i="2"/>
  <c r="C58" i="2"/>
  <c r="N55" i="2"/>
  <c r="A57" i="2" l="1"/>
  <c r="B56" i="2"/>
  <c r="C59" i="2"/>
  <c r="D58" i="2"/>
  <c r="E58" i="2"/>
  <c r="L58" i="2" s="1"/>
  <c r="G57" i="2"/>
  <c r="H57" i="2" s="1"/>
  <c r="K57" i="2"/>
  <c r="M57" i="2" s="1"/>
  <c r="N56" i="2"/>
  <c r="D59" i="2" l="1"/>
  <c r="E59" i="2"/>
  <c r="L59" i="2" s="1"/>
  <c r="B57" i="2"/>
  <c r="A58" i="2"/>
  <c r="G58" i="2"/>
  <c r="H58" i="2" s="1"/>
  <c r="K58" i="2"/>
  <c r="M58" i="2" s="1"/>
  <c r="N57" i="2"/>
  <c r="B58" i="2" l="1"/>
  <c r="A59" i="2"/>
  <c r="B59" i="2" s="1"/>
  <c r="N58" i="2"/>
  <c r="G59" i="2"/>
  <c r="H59" i="2" s="1"/>
  <c r="K59" i="2"/>
  <c r="M59" i="2" s="1"/>
  <c r="N59" i="2" l="1"/>
</calcChain>
</file>

<file path=xl/sharedStrings.xml><?xml version="1.0" encoding="utf-8"?>
<sst xmlns="http://schemas.openxmlformats.org/spreadsheetml/2006/main" count="57" uniqueCount="23">
  <si>
    <t>ar</t>
  </si>
  <si>
    <t>at</t>
  </si>
  <si>
    <r>
      <t>Omega (</t>
    </r>
    <r>
      <rPr>
        <sz val="11"/>
        <color theme="1"/>
        <rFont val="Calibri"/>
        <family val="2"/>
      </rPr>
      <t>ω)</t>
    </r>
  </si>
  <si>
    <t>r</t>
  </si>
  <si>
    <t>t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</si>
  <si>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ω/Δt</t>
    </r>
  </si>
  <si>
    <t>4X/Y=r</t>
  </si>
  <si>
    <t>X</t>
  </si>
  <si>
    <t>Y</t>
  </si>
  <si>
    <t>X=at^2ar</t>
  </si>
  <si>
    <t>Y=ar^2</t>
  </si>
  <si>
    <t>ardot</t>
  </si>
  <si>
    <t>Δar/Δt</t>
  </si>
  <si>
    <t>X/Y</t>
  </si>
  <si>
    <t>tfactor</t>
  </si>
  <si>
    <t>vfrom ar</t>
  </si>
  <si>
    <t>at from v</t>
  </si>
  <si>
    <t>deltaT</t>
  </si>
  <si>
    <t>alpha</t>
  </si>
  <si>
    <t>at*SQRT(ar)</t>
  </si>
  <si>
    <t>ratio</t>
  </si>
  <si>
    <t>term1</t>
  </si>
  <si>
    <t>term2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</si>
</sst>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(2)'!$B$27:$B$59</c:f>
              <c:numCache>
                <c:formatCode>General</c:formatCode>
                <c:ptCount val="3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1.3000000000000001E-2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1.8000000000000002E-2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2.6000000000000002E-2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</c:numCache>
            </c:numRef>
          </c:xVal>
          <c:yVal>
            <c:numRef>
              <c:f>'Sheet1 (2)'!$N$27:$N$59</c:f>
              <c:numCache>
                <c:formatCode>General</c:formatCode>
                <c:ptCount val="33"/>
                <c:pt idx="0">
                  <c:v>59.999999999999993</c:v>
                </c:pt>
                <c:pt idx="1">
                  <c:v>26.666666666666664</c:v>
                </c:pt>
                <c:pt idx="2">
                  <c:v>21.599999999999984</c:v>
                </c:pt>
                <c:pt idx="3">
                  <c:v>19.591836734693889</c:v>
                </c:pt>
                <c:pt idx="4">
                  <c:v>18.518518518518512</c:v>
                </c:pt>
                <c:pt idx="5">
                  <c:v>17.851239669421485</c:v>
                </c:pt>
                <c:pt idx="6">
                  <c:v>17.396449704142022</c:v>
                </c:pt>
                <c:pt idx="7">
                  <c:v>17.066666666666663</c:v>
                </c:pt>
                <c:pt idx="8">
                  <c:v>16.816608996539781</c:v>
                </c:pt>
                <c:pt idx="9">
                  <c:v>16.620498614958468</c:v>
                </c:pt>
                <c:pt idx="10">
                  <c:v>16.462585034013578</c:v>
                </c:pt>
                <c:pt idx="11">
                  <c:v>16.332703213610589</c:v>
                </c:pt>
                <c:pt idx="12">
                  <c:v>16.223999999999968</c:v>
                </c:pt>
                <c:pt idx="13">
                  <c:v>16.131687242798399</c:v>
                </c:pt>
                <c:pt idx="14">
                  <c:v>16.052318668252084</c:v>
                </c:pt>
                <c:pt idx="15">
                  <c:v>15.98335067637877</c:v>
                </c:pt>
                <c:pt idx="16">
                  <c:v>15.922865013774073</c:v>
                </c:pt>
                <c:pt idx="17">
                  <c:v>15.869387755102077</c:v>
                </c:pt>
                <c:pt idx="18">
                  <c:v>15.821767713659581</c:v>
                </c:pt>
                <c:pt idx="19">
                  <c:v>15.779092702169663</c:v>
                </c:pt>
                <c:pt idx="20">
                  <c:v>15.740630577037461</c:v>
                </c:pt>
                <c:pt idx="21">
                  <c:v>15.705786911844223</c:v>
                </c:pt>
                <c:pt idx="22">
                  <c:v>15.674074074074113</c:v>
                </c:pt>
                <c:pt idx="23">
                  <c:v>15.645088275237656</c:v>
                </c:pt>
                <c:pt idx="24">
                  <c:v>15.618492294877123</c:v>
                </c:pt>
                <c:pt idx="25">
                  <c:v>15.594002306805102</c:v>
                </c:pt>
                <c:pt idx="26">
                  <c:v>15.571377714489127</c:v>
                </c:pt>
                <c:pt idx="27">
                  <c:v>15.550413223140527</c:v>
                </c:pt>
                <c:pt idx="28">
                  <c:v>15.530932594644502</c:v>
                </c:pt>
                <c:pt idx="29">
                  <c:v>15.512783682849712</c:v>
                </c:pt>
                <c:pt idx="30">
                  <c:v>15.495834453103997</c:v>
                </c:pt>
                <c:pt idx="31">
                  <c:v>15.479969765684082</c:v>
                </c:pt>
                <c:pt idx="32">
                  <c:v>15.465088757396449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F-43CC-BE0F-1BDA086A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40880"/>
        <c:axId val="587838912"/>
      </c:scatterChart>
      <c:valAx>
        <c:axId val="5878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38912"/>
        <c:crosses val="autoZero"/>
        <c:crossBetween val="midCat"/>
      </c:valAx>
      <c:valAx>
        <c:axId val="5878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25</xdr:row>
      <xdr:rowOff>76200</xdr:rowOff>
    </xdr:from>
    <xdr:to>
      <xdr:col>19</xdr:col>
      <xdr:colOff>114300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4" sqref="F4"/>
    </sheetView>
  </sheetViews>
  <sheetFormatPr defaultRowHeight="15" x14ac:dyDescent="0.25"/>
  <cols>
    <col min="2" max="2" width="10.5703125" bestFit="1" customWidth="1"/>
    <col min="3" max="3" width="12" bestFit="1" customWidth="1"/>
    <col min="11" max="11" width="13.5703125" customWidth="1"/>
    <col min="15" max="15" width="12" bestFit="1" customWidth="1"/>
  </cols>
  <sheetData>
    <row r="1" spans="1:15" x14ac:dyDescent="0.25">
      <c r="B1" t="s">
        <v>3</v>
      </c>
      <c r="C1">
        <v>15</v>
      </c>
    </row>
    <row r="2" spans="1:15" x14ac:dyDescent="0.25">
      <c r="A2" t="s">
        <v>4</v>
      </c>
      <c r="B2" t="s">
        <v>2</v>
      </c>
      <c r="C2" t="s">
        <v>0</v>
      </c>
      <c r="D2" t="s">
        <v>1</v>
      </c>
      <c r="E2" t="s">
        <v>11</v>
      </c>
      <c r="F2" t="s">
        <v>7</v>
      </c>
      <c r="G2" t="s">
        <v>8</v>
      </c>
      <c r="H2" t="s">
        <v>3</v>
      </c>
      <c r="K2" t="s">
        <v>0</v>
      </c>
      <c r="L2">
        <f>(B3^2)*$C$1</f>
        <v>375</v>
      </c>
      <c r="N2" t="s">
        <v>6</v>
      </c>
      <c r="O2" t="s">
        <v>9</v>
      </c>
    </row>
    <row r="3" spans="1:15" x14ac:dyDescent="0.25">
      <c r="A3">
        <v>1</v>
      </c>
      <c r="B3">
        <v>5</v>
      </c>
      <c r="C3">
        <f>((B3)^2)*C1</f>
        <v>375</v>
      </c>
      <c r="D3">
        <f>B3/A3</f>
        <v>5</v>
      </c>
      <c r="K3" t="s">
        <v>1</v>
      </c>
      <c r="L3" t="s">
        <v>5</v>
      </c>
      <c r="O3" t="s">
        <v>10</v>
      </c>
    </row>
    <row r="4" spans="1:15" x14ac:dyDescent="0.25">
      <c r="A4">
        <v>2</v>
      </c>
      <c r="B4">
        <v>10</v>
      </c>
      <c r="C4">
        <f>((B4)^2)*$C$1</f>
        <v>1500</v>
      </c>
      <c r="D4">
        <f>(B4-B3)/(A4-A3)</f>
        <v>5</v>
      </c>
      <c r="E4">
        <f>(C4-C3)/(A4-A3)</f>
        <v>1125</v>
      </c>
      <c r="F4">
        <f>(D4^2)*C4</f>
        <v>37500</v>
      </c>
      <c r="G4">
        <f>E4^2</f>
        <v>1265625</v>
      </c>
      <c r="H4">
        <f>(4*F4)/G4</f>
        <v>0.11851851851851852</v>
      </c>
      <c r="K4" t="s">
        <v>11</v>
      </c>
      <c r="L4" t="s">
        <v>12</v>
      </c>
    </row>
    <row r="5" spans="1:15" x14ac:dyDescent="0.25">
      <c r="A5">
        <v>3</v>
      </c>
      <c r="B5">
        <v>15</v>
      </c>
      <c r="C5">
        <f t="shared" ref="C5:C10" si="0">((B5)^2)*C3</f>
        <v>84375</v>
      </c>
      <c r="D5">
        <f t="shared" ref="D5:D10" si="1">(B5-B4)/(A5-A4)</f>
        <v>5</v>
      </c>
      <c r="E5">
        <f t="shared" ref="E5:E10" si="2">(C5-C4)/(A5-A4)</f>
        <v>82875</v>
      </c>
      <c r="F5">
        <f t="shared" ref="F5:F10" si="3">(D5^2)*C5</f>
        <v>2109375</v>
      </c>
      <c r="G5">
        <f t="shared" ref="G5:G10" si="4">E5^2</f>
        <v>6868265625</v>
      </c>
      <c r="H5">
        <f t="shared" ref="H5:H10" si="5">(4*F5)/G5</f>
        <v>1.2284760754284311E-3</v>
      </c>
    </row>
    <row r="6" spans="1:15" x14ac:dyDescent="0.25">
      <c r="A6">
        <v>4</v>
      </c>
      <c r="B6">
        <v>20</v>
      </c>
      <c r="C6">
        <f t="shared" si="0"/>
        <v>600000</v>
      </c>
      <c r="D6">
        <f t="shared" si="1"/>
        <v>5</v>
      </c>
      <c r="E6">
        <f t="shared" si="2"/>
        <v>515625</v>
      </c>
      <c r="F6">
        <f t="shared" si="3"/>
        <v>15000000</v>
      </c>
      <c r="G6">
        <f t="shared" si="4"/>
        <v>265869140625</v>
      </c>
      <c r="H6">
        <f t="shared" si="5"/>
        <v>2.2567493112947659E-4</v>
      </c>
    </row>
    <row r="7" spans="1:15" x14ac:dyDescent="0.25">
      <c r="A7">
        <v>5</v>
      </c>
      <c r="B7">
        <v>25</v>
      </c>
      <c r="C7">
        <f t="shared" si="0"/>
        <v>52734375</v>
      </c>
      <c r="D7">
        <f t="shared" si="1"/>
        <v>5</v>
      </c>
      <c r="E7">
        <f t="shared" si="2"/>
        <v>52134375</v>
      </c>
      <c r="F7">
        <f t="shared" si="3"/>
        <v>1318359375</v>
      </c>
      <c r="G7">
        <f t="shared" si="4"/>
        <v>2717993056640625</v>
      </c>
      <c r="H7">
        <f t="shared" si="5"/>
        <v>1.9401953537430457E-6</v>
      </c>
    </row>
    <row r="8" spans="1:15" x14ac:dyDescent="0.25">
      <c r="A8">
        <v>6</v>
      </c>
      <c r="B8">
        <v>30</v>
      </c>
      <c r="C8">
        <f t="shared" si="0"/>
        <v>540000000</v>
      </c>
      <c r="D8">
        <f t="shared" si="1"/>
        <v>5</v>
      </c>
      <c r="E8">
        <f t="shared" si="2"/>
        <v>487265625</v>
      </c>
      <c r="F8">
        <f t="shared" si="3"/>
        <v>13500000000</v>
      </c>
      <c r="G8">
        <f t="shared" si="4"/>
        <v>2.3742778930664064E+17</v>
      </c>
      <c r="H8">
        <f t="shared" si="5"/>
        <v>2.2743757231491717E-7</v>
      </c>
    </row>
    <row r="9" spans="1:15" x14ac:dyDescent="0.25">
      <c r="A9">
        <v>7</v>
      </c>
      <c r="B9">
        <v>35</v>
      </c>
      <c r="C9">
        <f t="shared" si="0"/>
        <v>64599609375</v>
      </c>
      <c r="D9">
        <f t="shared" si="1"/>
        <v>5</v>
      </c>
      <c r="E9">
        <f t="shared" si="2"/>
        <v>64059609375</v>
      </c>
      <c r="F9">
        <f t="shared" si="3"/>
        <v>1614990234375</v>
      </c>
      <c r="G9">
        <f t="shared" si="4"/>
        <v>4.1036335532775881E+21</v>
      </c>
      <c r="H9">
        <f t="shared" si="5"/>
        <v>1.5742051169116706E-9</v>
      </c>
    </row>
    <row r="10" spans="1:15" x14ac:dyDescent="0.25">
      <c r="A10">
        <v>8</v>
      </c>
      <c r="B10">
        <v>40</v>
      </c>
      <c r="C10">
        <f t="shared" si="0"/>
        <v>864000000000</v>
      </c>
      <c r="D10">
        <f t="shared" si="1"/>
        <v>5</v>
      </c>
      <c r="E10">
        <f t="shared" si="2"/>
        <v>799400390625</v>
      </c>
      <c r="F10">
        <f t="shared" si="3"/>
        <v>21600000000000</v>
      </c>
      <c r="G10">
        <f t="shared" si="4"/>
        <v>6.3904098453140255E+23</v>
      </c>
      <c r="H10">
        <f t="shared" si="5"/>
        <v>1.3520259590760926E-10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9"/>
  <sheetViews>
    <sheetView tabSelected="1" topLeftCell="A22" workbookViewId="0">
      <selection activeCell="O24" sqref="O24"/>
    </sheetView>
  </sheetViews>
  <sheetFormatPr defaultRowHeight="15" x14ac:dyDescent="0.25"/>
  <cols>
    <col min="3" max="3" width="10.5703125" bestFit="1" customWidth="1"/>
    <col min="4" max="4" width="12" bestFit="1" customWidth="1"/>
    <col min="6" max="6" width="2.5703125" customWidth="1"/>
    <col min="8" max="8" width="10" customWidth="1"/>
    <col min="12" max="12" width="11.85546875" customWidth="1"/>
    <col min="14" max="14" width="13.5703125" customWidth="1"/>
    <col min="18" max="18" width="12" bestFit="1" customWidth="1"/>
  </cols>
  <sheetData>
    <row r="2" spans="1:18" x14ac:dyDescent="0.25">
      <c r="A2" t="s">
        <v>14</v>
      </c>
      <c r="B2">
        <v>10</v>
      </c>
      <c r="C2" t="s">
        <v>3</v>
      </c>
      <c r="D2">
        <v>15</v>
      </c>
    </row>
    <row r="3" spans="1:18" x14ac:dyDescent="0.25">
      <c r="B3" t="s">
        <v>4</v>
      </c>
      <c r="C3" t="s">
        <v>2</v>
      </c>
      <c r="D3" t="s">
        <v>0</v>
      </c>
      <c r="E3" t="s">
        <v>1</v>
      </c>
      <c r="G3" t="s">
        <v>11</v>
      </c>
      <c r="H3" t="s">
        <v>7</v>
      </c>
      <c r="I3" t="s">
        <v>8</v>
      </c>
      <c r="J3" t="s">
        <v>13</v>
      </c>
      <c r="N3" t="s">
        <v>0</v>
      </c>
      <c r="O3">
        <f>(C4^2)*$D$2</f>
        <v>375</v>
      </c>
      <c r="Q3" t="s">
        <v>6</v>
      </c>
      <c r="R3" t="s">
        <v>9</v>
      </c>
    </row>
    <row r="4" spans="1:18" x14ac:dyDescent="0.25">
      <c r="A4">
        <v>1</v>
      </c>
      <c r="B4">
        <f>A4/$B$2</f>
        <v>0.1</v>
      </c>
      <c r="C4">
        <v>5</v>
      </c>
      <c r="D4">
        <f>((C4)^2)*D2</f>
        <v>375</v>
      </c>
      <c r="E4">
        <f>C4/B4</f>
        <v>50</v>
      </c>
      <c r="N4" t="s">
        <v>1</v>
      </c>
      <c r="O4" t="s">
        <v>5</v>
      </c>
      <c r="R4" t="s">
        <v>10</v>
      </c>
    </row>
    <row r="5" spans="1:18" x14ac:dyDescent="0.25">
      <c r="A5">
        <f>A4+1</f>
        <v>2</v>
      </c>
      <c r="B5">
        <f t="shared" ref="B5:B11" si="0">A5/$B$2</f>
        <v>0.2</v>
      </c>
      <c r="C5">
        <v>10</v>
      </c>
      <c r="D5">
        <f>((C5)^2)*$D$2</f>
        <v>1500</v>
      </c>
      <c r="E5">
        <f>(C5-C4)/(B5-B4)</f>
        <v>50</v>
      </c>
      <c r="G5">
        <f>(D5-D4)/(B5-B4)</f>
        <v>11250</v>
      </c>
      <c r="H5">
        <f>G5^2</f>
        <v>126562500</v>
      </c>
      <c r="I5">
        <f>E5^2*D5</f>
        <v>3750000</v>
      </c>
      <c r="J5">
        <f>H5/I5</f>
        <v>33.75</v>
      </c>
      <c r="N5" t="s">
        <v>11</v>
      </c>
      <c r="O5" t="s">
        <v>12</v>
      </c>
    </row>
    <row r="6" spans="1:18" x14ac:dyDescent="0.25">
      <c r="A6">
        <f t="shared" ref="A6:A11" si="1">A5+1</f>
        <v>3</v>
      </c>
      <c r="B6">
        <f t="shared" si="0"/>
        <v>0.3</v>
      </c>
      <c r="C6">
        <v>15</v>
      </c>
      <c r="D6">
        <f t="shared" ref="D6:D11" si="2">((C6)^2)*D4</f>
        <v>84375</v>
      </c>
      <c r="E6">
        <f t="shared" ref="E6:E11" si="3">(C6-C5)/(B6-B5)</f>
        <v>50.000000000000014</v>
      </c>
      <c r="G6">
        <f t="shared" ref="G6:G11" si="4">(D6-D5)/(B6-B5)</f>
        <v>828750.00000000023</v>
      </c>
      <c r="H6">
        <f t="shared" ref="H6:H11" si="5">G6^2</f>
        <v>686826562500.00037</v>
      </c>
      <c r="I6">
        <f t="shared" ref="I6:I11" si="6">E6^2*D6</f>
        <v>210937500.00000012</v>
      </c>
      <c r="J6">
        <f t="shared" ref="J6:J11" si="7">H6/I6</f>
        <v>3256.0666666666666</v>
      </c>
    </row>
    <row r="7" spans="1:18" x14ac:dyDescent="0.25">
      <c r="A7">
        <f t="shared" si="1"/>
        <v>4</v>
      </c>
      <c r="B7">
        <f t="shared" si="0"/>
        <v>0.4</v>
      </c>
      <c r="C7">
        <v>20</v>
      </c>
      <c r="D7">
        <f t="shared" si="2"/>
        <v>600000</v>
      </c>
      <c r="E7">
        <f t="shared" si="3"/>
        <v>49.999999999999986</v>
      </c>
      <c r="G7">
        <f t="shared" si="4"/>
        <v>5156249.9999999981</v>
      </c>
      <c r="H7">
        <f t="shared" si="5"/>
        <v>26586914062499.98</v>
      </c>
      <c r="I7">
        <f t="shared" si="6"/>
        <v>1499999999.9999993</v>
      </c>
      <c r="J7">
        <f t="shared" si="7"/>
        <v>17724.609374999996</v>
      </c>
    </row>
    <row r="8" spans="1:18" x14ac:dyDescent="0.25">
      <c r="A8">
        <f t="shared" si="1"/>
        <v>5</v>
      </c>
      <c r="B8">
        <f t="shared" si="0"/>
        <v>0.5</v>
      </c>
      <c r="C8">
        <v>25</v>
      </c>
      <c r="D8">
        <f t="shared" si="2"/>
        <v>52734375</v>
      </c>
      <c r="E8">
        <f t="shared" si="3"/>
        <v>50.000000000000014</v>
      </c>
      <c r="G8">
        <f t="shared" si="4"/>
        <v>521343750.00000012</v>
      </c>
      <c r="H8">
        <f t="shared" si="5"/>
        <v>2.7179930566406262E+17</v>
      </c>
      <c r="I8">
        <f t="shared" si="6"/>
        <v>131835937500.00008</v>
      </c>
      <c r="J8">
        <f t="shared" si="7"/>
        <v>2061648.0666666664</v>
      </c>
    </row>
    <row r="9" spans="1:18" x14ac:dyDescent="0.25">
      <c r="A9">
        <f t="shared" si="1"/>
        <v>6</v>
      </c>
      <c r="B9">
        <f t="shared" si="0"/>
        <v>0.6</v>
      </c>
      <c r="C9">
        <v>30</v>
      </c>
      <c r="D9">
        <f t="shared" si="2"/>
        <v>540000000</v>
      </c>
      <c r="E9">
        <f t="shared" si="3"/>
        <v>50.000000000000014</v>
      </c>
      <c r="G9">
        <f t="shared" si="4"/>
        <v>4872656250.000001</v>
      </c>
      <c r="H9">
        <f t="shared" si="5"/>
        <v>2.3742778930664071E+19</v>
      </c>
      <c r="I9">
        <f t="shared" si="6"/>
        <v>1350000000000.0007</v>
      </c>
      <c r="J9">
        <f t="shared" si="7"/>
        <v>17587243.652343746</v>
      </c>
    </row>
    <row r="10" spans="1:18" x14ac:dyDescent="0.25">
      <c r="A10">
        <f t="shared" si="1"/>
        <v>7</v>
      </c>
      <c r="B10">
        <f t="shared" si="0"/>
        <v>0.7</v>
      </c>
      <c r="C10">
        <v>35</v>
      </c>
      <c r="D10">
        <f t="shared" si="2"/>
        <v>64599609375</v>
      </c>
      <c r="E10">
        <f t="shared" si="3"/>
        <v>50.000000000000014</v>
      </c>
      <c r="G10">
        <f t="shared" si="4"/>
        <v>640596093750.00012</v>
      </c>
      <c r="H10">
        <f t="shared" si="5"/>
        <v>4.1036335532775891E+23</v>
      </c>
      <c r="I10">
        <f t="shared" si="6"/>
        <v>161499023437500.09</v>
      </c>
      <c r="J10">
        <f t="shared" si="7"/>
        <v>2540964933.3673463</v>
      </c>
    </row>
    <row r="11" spans="1:18" x14ac:dyDescent="0.25">
      <c r="A11">
        <f t="shared" si="1"/>
        <v>8</v>
      </c>
      <c r="B11">
        <f t="shared" si="0"/>
        <v>0.8</v>
      </c>
      <c r="C11">
        <v>40</v>
      </c>
      <c r="D11">
        <f t="shared" si="2"/>
        <v>864000000000</v>
      </c>
      <c r="E11">
        <f t="shared" si="3"/>
        <v>49.999999999999957</v>
      </c>
      <c r="G11">
        <f t="shared" si="4"/>
        <v>7994003906249.9932</v>
      </c>
      <c r="H11">
        <f t="shared" si="5"/>
        <v>6.3904098453140152E+25</v>
      </c>
      <c r="I11">
        <f t="shared" si="6"/>
        <v>2159999999999996.5</v>
      </c>
      <c r="J11">
        <f t="shared" si="7"/>
        <v>29585230765.342712</v>
      </c>
    </row>
    <row r="15" spans="1:18" x14ac:dyDescent="0.25">
      <c r="A15" t="s">
        <v>17</v>
      </c>
      <c r="B15">
        <v>1E-3</v>
      </c>
      <c r="C15" t="s">
        <v>3</v>
      </c>
      <c r="D15">
        <v>15</v>
      </c>
    </row>
    <row r="16" spans="1:18" x14ac:dyDescent="0.25">
      <c r="B16" t="s">
        <v>4</v>
      </c>
      <c r="C16" t="s">
        <v>2</v>
      </c>
      <c r="D16" t="s">
        <v>0</v>
      </c>
      <c r="E16" t="s">
        <v>1</v>
      </c>
      <c r="G16" t="s">
        <v>15</v>
      </c>
      <c r="H16" t="s">
        <v>16</v>
      </c>
    </row>
    <row r="17" spans="1:14" x14ac:dyDescent="0.25">
      <c r="A17">
        <v>1</v>
      </c>
      <c r="B17">
        <f>A17*$B$15</f>
        <v>1E-3</v>
      </c>
      <c r="C17">
        <v>5</v>
      </c>
      <c r="D17">
        <f>((C17)^2)*D15</f>
        <v>375</v>
      </c>
      <c r="G17">
        <f>SQRT(D17/$D$15)</f>
        <v>5</v>
      </c>
    </row>
    <row r="18" spans="1:14" x14ac:dyDescent="0.25">
      <c r="A18">
        <f>A17+1</f>
        <v>2</v>
      </c>
      <c r="B18">
        <f t="shared" ref="B18:B59" si="8">A18*$B$15</f>
        <v>2E-3</v>
      </c>
      <c r="C18">
        <v>10</v>
      </c>
      <c r="D18">
        <f>((C18)^2)*$D$2</f>
        <v>1500</v>
      </c>
      <c r="E18">
        <f>(C18-C17)/$B$15</f>
        <v>5000</v>
      </c>
      <c r="G18">
        <f t="shared" ref="G18:G19" si="9">SQRT(D18/$D$15)</f>
        <v>10</v>
      </c>
      <c r="H18">
        <f>(G18-G17)/$B$15</f>
        <v>5000</v>
      </c>
    </row>
    <row r="19" spans="1:14" x14ac:dyDescent="0.25">
      <c r="A19">
        <f t="shared" ref="A19" si="10">A18+1</f>
        <v>3</v>
      </c>
      <c r="B19">
        <f t="shared" si="8"/>
        <v>3.0000000000000001E-3</v>
      </c>
      <c r="C19">
        <v>15</v>
      </c>
      <c r="D19">
        <f t="shared" ref="D19:D20" si="11">((C19)^2)*D17</f>
        <v>84375</v>
      </c>
      <c r="E19">
        <f t="shared" ref="E19" si="12">(C19-C18)/$B$15</f>
        <v>5000</v>
      </c>
      <c r="G19">
        <f t="shared" si="9"/>
        <v>75</v>
      </c>
      <c r="H19">
        <f t="shared" ref="H19:H20" si="13">(G19-G18)/$B$15</f>
        <v>65000</v>
      </c>
    </row>
    <row r="20" spans="1:14" x14ac:dyDescent="0.25">
      <c r="A20">
        <f t="shared" ref="A20" si="14">A19+1</f>
        <v>4</v>
      </c>
      <c r="B20">
        <f t="shared" si="8"/>
        <v>4.0000000000000001E-3</v>
      </c>
      <c r="C20">
        <v>16</v>
      </c>
      <c r="D20">
        <f t="shared" si="11"/>
        <v>384000</v>
      </c>
      <c r="E20">
        <f t="shared" ref="E20" si="15">(C20-C19)/$B$15</f>
        <v>1000</v>
      </c>
      <c r="G20">
        <f t="shared" ref="G20" si="16">SQRT(D20/$D$15)</f>
        <v>160</v>
      </c>
      <c r="H20">
        <f t="shared" si="13"/>
        <v>85000</v>
      </c>
    </row>
    <row r="23" spans="1:14" x14ac:dyDescent="0.25">
      <c r="A23" t="s">
        <v>18</v>
      </c>
      <c r="B23">
        <v>10</v>
      </c>
    </row>
    <row r="24" spans="1:14" x14ac:dyDescent="0.25">
      <c r="A24" t="s">
        <v>17</v>
      </c>
      <c r="B24">
        <v>1E-3</v>
      </c>
      <c r="C24" t="s">
        <v>3</v>
      </c>
      <c r="D24">
        <v>15</v>
      </c>
      <c r="K24" t="s">
        <v>21</v>
      </c>
      <c r="L24" t="s">
        <v>22</v>
      </c>
    </row>
    <row r="25" spans="1:14" x14ac:dyDescent="0.25">
      <c r="B25" t="s">
        <v>4</v>
      </c>
      <c r="C25" t="s">
        <v>2</v>
      </c>
      <c r="D25" t="s">
        <v>0</v>
      </c>
      <c r="E25" t="s">
        <v>1</v>
      </c>
      <c r="G25" t="s">
        <v>15</v>
      </c>
      <c r="H25" t="s">
        <v>16</v>
      </c>
      <c r="K25" t="s">
        <v>11</v>
      </c>
      <c r="L25" t="s">
        <v>19</v>
      </c>
      <c r="M25" t="s">
        <v>20</v>
      </c>
    </row>
    <row r="26" spans="1:14" x14ac:dyDescent="0.25">
      <c r="A26">
        <v>0</v>
      </c>
      <c r="B26">
        <f>A26*$B$15</f>
        <v>0</v>
      </c>
      <c r="C26">
        <v>0</v>
      </c>
      <c r="D26">
        <f>((C26)^2)*D23</f>
        <v>0</v>
      </c>
    </row>
    <row r="27" spans="1:14" x14ac:dyDescent="0.25">
      <c r="A27">
        <v>1</v>
      </c>
      <c r="B27">
        <f>A27*$B$15</f>
        <v>1E-3</v>
      </c>
      <c r="C27">
        <f>C26+$B$23*$B$24</f>
        <v>0.01</v>
      </c>
      <c r="D27">
        <f>((C27)^2)*$D$24</f>
        <v>1.5E-3</v>
      </c>
      <c r="E27">
        <f>$D$24*(C27-C26)/$B$24</f>
        <v>150</v>
      </c>
      <c r="G27">
        <f>SQRT(D27*$D$24)</f>
        <v>0.15</v>
      </c>
      <c r="K27">
        <f>(D27-D26)/$B$24</f>
        <v>1.5</v>
      </c>
      <c r="L27">
        <f>E27*SQRT(D27)</f>
        <v>5.8094750193111251</v>
      </c>
      <c r="M27">
        <f>K27/L27</f>
        <v>0.25819888974716115</v>
      </c>
      <c r="N27">
        <f>(2*L27/K27)^2</f>
        <v>59.999999999999993</v>
      </c>
    </row>
    <row r="28" spans="1:14" x14ac:dyDescent="0.25">
      <c r="A28">
        <f>A27+1</f>
        <v>2</v>
      </c>
      <c r="B28">
        <f t="shared" si="8"/>
        <v>2E-3</v>
      </c>
      <c r="C28">
        <f t="shared" ref="C28:C30" si="17">C27+$B$23*$B$24</f>
        <v>0.02</v>
      </c>
      <c r="D28">
        <f t="shared" ref="D28:D59" si="18">((C28)^2)*$D$24</f>
        <v>6.0000000000000001E-3</v>
      </c>
      <c r="E28">
        <f>$D$24*(C28-C27)/$B$24</f>
        <v>150</v>
      </c>
      <c r="G28">
        <f t="shared" ref="G28:G30" si="19">SQRT(D28*$D$24)</f>
        <v>0.3</v>
      </c>
      <c r="H28">
        <f>(G28-G27)/$B$15</f>
        <v>150</v>
      </c>
      <c r="K28">
        <f t="shared" ref="K28:K30" si="20">(D28-D27)/$B$24</f>
        <v>4.5</v>
      </c>
      <c r="L28">
        <f t="shared" ref="L28:L30" si="21">E28*SQRT(D28)</f>
        <v>11.61895003862225</v>
      </c>
      <c r="M28">
        <f t="shared" ref="M28:M30" si="22">K28/L28</f>
        <v>0.3872983346207417</v>
      </c>
      <c r="N28">
        <f t="shared" ref="N28:N30" si="23">(2*L28/K28)^2</f>
        <v>26.666666666666664</v>
      </c>
    </row>
    <row r="29" spans="1:14" x14ac:dyDescent="0.25">
      <c r="A29">
        <f t="shared" ref="A29:A30" si="24">A28+1</f>
        <v>3</v>
      </c>
      <c r="B29">
        <f t="shared" si="8"/>
        <v>3.0000000000000001E-3</v>
      </c>
      <c r="C29">
        <f t="shared" si="17"/>
        <v>0.03</v>
      </c>
      <c r="D29">
        <f t="shared" si="18"/>
        <v>1.35E-2</v>
      </c>
      <c r="E29">
        <f t="shared" ref="E29:E30" si="25">$D$24*(C29-C28)/$B$24</f>
        <v>149.99999999999997</v>
      </c>
      <c r="G29">
        <f t="shared" si="19"/>
        <v>0.45</v>
      </c>
      <c r="H29">
        <f t="shared" ref="H29:H59" si="26">(G29-G28)/$B$15</f>
        <v>150.00000000000003</v>
      </c>
      <c r="K29">
        <f t="shared" si="20"/>
        <v>7.5</v>
      </c>
      <c r="L29">
        <f t="shared" si="21"/>
        <v>17.428425057933371</v>
      </c>
      <c r="M29">
        <f t="shared" si="22"/>
        <v>0.43033148291193535</v>
      </c>
      <c r="N29">
        <f t="shared" si="23"/>
        <v>21.599999999999984</v>
      </c>
    </row>
    <row r="30" spans="1:14" x14ac:dyDescent="0.25">
      <c r="A30">
        <f t="shared" si="24"/>
        <v>4</v>
      </c>
      <c r="B30">
        <f t="shared" si="8"/>
        <v>4.0000000000000001E-3</v>
      </c>
      <c r="C30">
        <f t="shared" si="17"/>
        <v>0.04</v>
      </c>
      <c r="D30">
        <f t="shared" si="18"/>
        <v>2.4E-2</v>
      </c>
      <c r="E30">
        <f t="shared" si="25"/>
        <v>150.00000000000003</v>
      </c>
      <c r="G30">
        <f t="shared" si="19"/>
        <v>0.6</v>
      </c>
      <c r="H30">
        <f t="shared" si="26"/>
        <v>149.99999999999997</v>
      </c>
      <c r="K30">
        <f t="shared" si="20"/>
        <v>10.5</v>
      </c>
      <c r="L30">
        <f t="shared" si="21"/>
        <v>23.237900077244507</v>
      </c>
      <c r="M30">
        <f t="shared" si="22"/>
        <v>0.45184805705753184</v>
      </c>
      <c r="N30">
        <f t="shared" si="23"/>
        <v>19.591836734693889</v>
      </c>
    </row>
    <row r="31" spans="1:14" x14ac:dyDescent="0.25">
      <c r="A31">
        <f t="shared" ref="A31:A38" si="27">A30+1</f>
        <v>5</v>
      </c>
      <c r="B31">
        <f t="shared" si="8"/>
        <v>5.0000000000000001E-3</v>
      </c>
      <c r="C31">
        <f t="shared" ref="C31:C38" si="28">C30+$B$23*$B$24</f>
        <v>0.05</v>
      </c>
      <c r="D31">
        <f t="shared" si="18"/>
        <v>3.7500000000000006E-2</v>
      </c>
      <c r="E31">
        <f t="shared" ref="E31:E38" si="29">$D$24*(C31-C30)/$B$24</f>
        <v>150.00000000000003</v>
      </c>
      <c r="G31">
        <f t="shared" ref="G31:G38" si="30">SQRT(D31*$D$24)</f>
        <v>0.75000000000000011</v>
      </c>
      <c r="H31">
        <f t="shared" si="26"/>
        <v>150.00000000000014</v>
      </c>
      <c r="K31">
        <f t="shared" ref="K31:K38" si="31">(D31-D30)/$B$24</f>
        <v>13.500000000000005</v>
      </c>
      <c r="L31">
        <f t="shared" ref="L31:L38" si="32">E31*SQRT(D31)</f>
        <v>29.047375096555633</v>
      </c>
      <c r="M31">
        <f t="shared" ref="M31:M38" si="33">K31/L31</f>
        <v>0.46475800154489011</v>
      </c>
      <c r="N31">
        <f t="shared" ref="N31:N38" si="34">(2*L31/K31)^2</f>
        <v>18.518518518518512</v>
      </c>
    </row>
    <row r="32" spans="1:14" x14ac:dyDescent="0.25">
      <c r="A32">
        <f t="shared" si="27"/>
        <v>6</v>
      </c>
      <c r="B32">
        <f t="shared" si="8"/>
        <v>6.0000000000000001E-3</v>
      </c>
      <c r="C32">
        <f t="shared" si="28"/>
        <v>6.0000000000000005E-2</v>
      </c>
      <c r="D32">
        <f t="shared" si="18"/>
        <v>5.4000000000000013E-2</v>
      </c>
      <c r="E32">
        <f t="shared" si="29"/>
        <v>150.00000000000003</v>
      </c>
      <c r="G32">
        <f t="shared" si="30"/>
        <v>0.90000000000000013</v>
      </c>
      <c r="H32">
        <f t="shared" si="26"/>
        <v>150.00000000000003</v>
      </c>
      <c r="K32">
        <f t="shared" si="31"/>
        <v>16.500000000000007</v>
      </c>
      <c r="L32">
        <f t="shared" si="32"/>
        <v>34.856850115866763</v>
      </c>
      <c r="M32">
        <f t="shared" si="33"/>
        <v>0.47336463120312877</v>
      </c>
      <c r="N32">
        <f t="shared" si="34"/>
        <v>17.851239669421485</v>
      </c>
    </row>
    <row r="33" spans="1:14" x14ac:dyDescent="0.25">
      <c r="A33">
        <f t="shared" si="27"/>
        <v>7</v>
      </c>
      <c r="B33">
        <f t="shared" si="8"/>
        <v>7.0000000000000001E-3</v>
      </c>
      <c r="C33">
        <f t="shared" si="28"/>
        <v>7.0000000000000007E-2</v>
      </c>
      <c r="D33">
        <f t="shared" si="18"/>
        <v>7.350000000000001E-2</v>
      </c>
      <c r="E33">
        <f t="shared" si="29"/>
        <v>150.00000000000003</v>
      </c>
      <c r="G33">
        <f t="shared" si="30"/>
        <v>1.05</v>
      </c>
      <c r="H33">
        <f t="shared" si="26"/>
        <v>149.99999999999991</v>
      </c>
      <c r="K33">
        <f t="shared" si="31"/>
        <v>19.499999999999996</v>
      </c>
      <c r="L33">
        <f t="shared" si="32"/>
        <v>40.666325135177885</v>
      </c>
      <c r="M33">
        <f t="shared" si="33"/>
        <v>0.47951222381615621</v>
      </c>
      <c r="N33">
        <f t="shared" si="34"/>
        <v>17.396449704142022</v>
      </c>
    </row>
    <row r="34" spans="1:14" x14ac:dyDescent="0.25">
      <c r="A34">
        <f t="shared" si="27"/>
        <v>8</v>
      </c>
      <c r="B34">
        <f t="shared" si="8"/>
        <v>8.0000000000000002E-3</v>
      </c>
      <c r="C34">
        <f t="shared" si="28"/>
        <v>0.08</v>
      </c>
      <c r="D34">
        <f t="shared" si="18"/>
        <v>9.6000000000000002E-2</v>
      </c>
      <c r="E34">
        <f t="shared" si="29"/>
        <v>149.99999999999991</v>
      </c>
      <c r="G34">
        <f t="shared" si="30"/>
        <v>1.2</v>
      </c>
      <c r="H34">
        <f t="shared" si="26"/>
        <v>149.99999999999991</v>
      </c>
      <c r="K34">
        <f t="shared" si="31"/>
        <v>22.499999999999993</v>
      </c>
      <c r="L34">
        <f t="shared" si="32"/>
        <v>46.475800154488979</v>
      </c>
      <c r="M34">
        <f t="shared" si="33"/>
        <v>0.48412291827592718</v>
      </c>
      <c r="N34">
        <f t="shared" si="34"/>
        <v>17.066666666666663</v>
      </c>
    </row>
    <row r="35" spans="1:14" x14ac:dyDescent="0.25">
      <c r="A35">
        <f t="shared" si="27"/>
        <v>9</v>
      </c>
      <c r="B35">
        <f t="shared" si="8"/>
        <v>9.0000000000000011E-3</v>
      </c>
      <c r="C35">
        <f t="shared" si="28"/>
        <v>0.09</v>
      </c>
      <c r="D35">
        <f t="shared" si="18"/>
        <v>0.1215</v>
      </c>
      <c r="E35">
        <f t="shared" si="29"/>
        <v>149.99999999999991</v>
      </c>
      <c r="G35">
        <f t="shared" si="30"/>
        <v>1.35</v>
      </c>
      <c r="H35">
        <f t="shared" si="26"/>
        <v>150.00000000000014</v>
      </c>
      <c r="K35">
        <f t="shared" si="31"/>
        <v>25.499999999999993</v>
      </c>
      <c r="L35">
        <f t="shared" si="32"/>
        <v>52.285275173800095</v>
      </c>
      <c r="M35">
        <f t="shared" si="33"/>
        <v>0.48770901396686006</v>
      </c>
      <c r="N35">
        <f t="shared" si="34"/>
        <v>16.816608996539781</v>
      </c>
    </row>
    <row r="36" spans="1:14" x14ac:dyDescent="0.25">
      <c r="A36">
        <f t="shared" si="27"/>
        <v>10</v>
      </c>
      <c r="B36">
        <f t="shared" si="8"/>
        <v>0.01</v>
      </c>
      <c r="C36">
        <f t="shared" si="28"/>
        <v>9.9999999999999992E-2</v>
      </c>
      <c r="D36">
        <f t="shared" si="18"/>
        <v>0.14999999999999997</v>
      </c>
      <c r="E36">
        <f t="shared" si="29"/>
        <v>149.99999999999991</v>
      </c>
      <c r="G36">
        <f t="shared" si="30"/>
        <v>1.4999999999999998</v>
      </c>
      <c r="H36">
        <f t="shared" si="26"/>
        <v>149.99999999999969</v>
      </c>
      <c r="K36">
        <f t="shared" si="31"/>
        <v>28.499999999999968</v>
      </c>
      <c r="L36">
        <f t="shared" si="32"/>
        <v>58.094750193111217</v>
      </c>
      <c r="M36">
        <f t="shared" si="33"/>
        <v>0.49057789051960587</v>
      </c>
      <c r="N36">
        <f t="shared" si="34"/>
        <v>16.620498614958468</v>
      </c>
    </row>
    <row r="37" spans="1:14" x14ac:dyDescent="0.25">
      <c r="A37">
        <f t="shared" si="27"/>
        <v>11</v>
      </c>
      <c r="B37">
        <f t="shared" si="8"/>
        <v>1.0999999999999999E-2</v>
      </c>
      <c r="C37">
        <f t="shared" si="28"/>
        <v>0.10999999999999999</v>
      </c>
      <c r="D37">
        <f t="shared" si="18"/>
        <v>0.18149999999999997</v>
      </c>
      <c r="E37">
        <f t="shared" si="29"/>
        <v>149.99999999999991</v>
      </c>
      <c r="G37">
        <f t="shared" si="30"/>
        <v>1.65</v>
      </c>
      <c r="H37">
        <f t="shared" si="26"/>
        <v>150.00000000000014</v>
      </c>
      <c r="K37">
        <f t="shared" si="31"/>
        <v>31.5</v>
      </c>
      <c r="L37">
        <f t="shared" si="32"/>
        <v>63.904225212422332</v>
      </c>
      <c r="M37">
        <f t="shared" si="33"/>
        <v>0.49292515315367158</v>
      </c>
      <c r="N37">
        <f t="shared" si="34"/>
        <v>16.462585034013578</v>
      </c>
    </row>
    <row r="38" spans="1:14" x14ac:dyDescent="0.25">
      <c r="A38">
        <f t="shared" si="27"/>
        <v>12</v>
      </c>
      <c r="B38">
        <f t="shared" si="8"/>
        <v>1.2E-2</v>
      </c>
      <c r="C38">
        <f t="shared" si="28"/>
        <v>0.11999999999999998</v>
      </c>
      <c r="D38">
        <f t="shared" si="18"/>
        <v>0.21599999999999994</v>
      </c>
      <c r="E38">
        <f t="shared" si="29"/>
        <v>149.99999999999991</v>
      </c>
      <c r="G38">
        <f t="shared" si="30"/>
        <v>1.7999999999999998</v>
      </c>
      <c r="H38">
        <f t="shared" si="26"/>
        <v>149.99999999999991</v>
      </c>
      <c r="K38">
        <f t="shared" si="31"/>
        <v>34.499999999999972</v>
      </c>
      <c r="L38">
        <f t="shared" si="32"/>
        <v>69.713700231733455</v>
      </c>
      <c r="M38">
        <f t="shared" si="33"/>
        <v>0.49488120534872543</v>
      </c>
      <c r="N38">
        <f t="shared" si="34"/>
        <v>16.332703213610589</v>
      </c>
    </row>
    <row r="39" spans="1:14" x14ac:dyDescent="0.25">
      <c r="A39">
        <f t="shared" ref="A39:A59" si="35">A38+1</f>
        <v>13</v>
      </c>
      <c r="B39">
        <f t="shared" si="8"/>
        <v>1.3000000000000001E-2</v>
      </c>
      <c r="C39">
        <f t="shared" ref="C39:C59" si="36">C38+$B$23*$B$24</f>
        <v>0.12999999999999998</v>
      </c>
      <c r="D39">
        <f t="shared" si="18"/>
        <v>0.25349999999999995</v>
      </c>
      <c r="E39">
        <f t="shared" ref="E39:E59" si="37">$D$24*(C39-C38)/$B$24</f>
        <v>149.99999999999991</v>
      </c>
      <c r="G39">
        <f t="shared" ref="G39:G59" si="38">SQRT(D39*$D$24)</f>
        <v>1.9499999999999997</v>
      </c>
      <c r="H39">
        <f t="shared" si="26"/>
        <v>149.99999999999991</v>
      </c>
      <c r="K39">
        <f t="shared" ref="K39:K59" si="39">(D39-D38)/$B$24</f>
        <v>37.500000000000007</v>
      </c>
      <c r="L39">
        <f t="shared" ref="L39:L59" si="40">E39*SQRT(D39)</f>
        <v>75.523175251044577</v>
      </c>
      <c r="M39">
        <f t="shared" ref="M39:M59" si="41">K39/L39</f>
        <v>0.49653632643684875</v>
      </c>
      <c r="N39">
        <f t="shared" ref="N39:N59" si="42">(2*L39/K39)^2</f>
        <v>16.223999999999968</v>
      </c>
    </row>
    <row r="40" spans="1:14" x14ac:dyDescent="0.25">
      <c r="A40">
        <f t="shared" si="35"/>
        <v>14</v>
      </c>
      <c r="B40">
        <f t="shared" si="8"/>
        <v>1.4E-2</v>
      </c>
      <c r="C40">
        <f t="shared" si="36"/>
        <v>0.13999999999999999</v>
      </c>
      <c r="D40">
        <f t="shared" si="18"/>
        <v>0.29399999999999993</v>
      </c>
      <c r="E40">
        <f t="shared" si="37"/>
        <v>150.00000000000014</v>
      </c>
      <c r="G40">
        <f t="shared" si="38"/>
        <v>2.0999999999999996</v>
      </c>
      <c r="H40">
        <f t="shared" si="26"/>
        <v>149.99999999999991</v>
      </c>
      <c r="K40">
        <f t="shared" si="39"/>
        <v>40.499999999999979</v>
      </c>
      <c r="L40">
        <f t="shared" si="40"/>
        <v>81.332650270355828</v>
      </c>
      <c r="M40">
        <f t="shared" si="41"/>
        <v>0.49795500165523859</v>
      </c>
      <c r="N40">
        <f t="shared" si="42"/>
        <v>16.131687242798399</v>
      </c>
    </row>
    <row r="41" spans="1:14" x14ac:dyDescent="0.25">
      <c r="A41">
        <f t="shared" si="35"/>
        <v>15</v>
      </c>
      <c r="B41">
        <f t="shared" si="8"/>
        <v>1.4999999999999999E-2</v>
      </c>
      <c r="C41">
        <f t="shared" si="36"/>
        <v>0.15</v>
      </c>
      <c r="D41">
        <f t="shared" si="18"/>
        <v>0.33749999999999997</v>
      </c>
      <c r="E41">
        <f t="shared" si="37"/>
        <v>150.00000000000014</v>
      </c>
      <c r="G41">
        <f t="shared" si="38"/>
        <v>2.25</v>
      </c>
      <c r="H41">
        <f t="shared" si="26"/>
        <v>150.00000000000034</v>
      </c>
      <c r="K41">
        <f t="shared" si="39"/>
        <v>43.500000000000036</v>
      </c>
      <c r="L41">
        <f t="shared" si="40"/>
        <v>87.142125289666964</v>
      </c>
      <c r="M41">
        <f t="shared" si="41"/>
        <v>0.49918452017784476</v>
      </c>
      <c r="N41">
        <f t="shared" si="42"/>
        <v>16.052318668252084</v>
      </c>
    </row>
    <row r="42" spans="1:14" x14ac:dyDescent="0.25">
      <c r="A42">
        <f t="shared" si="35"/>
        <v>16</v>
      </c>
      <c r="B42">
        <f t="shared" si="8"/>
        <v>1.6E-2</v>
      </c>
      <c r="C42">
        <f t="shared" si="36"/>
        <v>0.16</v>
      </c>
      <c r="D42">
        <f t="shared" si="18"/>
        <v>0.38400000000000001</v>
      </c>
      <c r="E42">
        <f t="shared" si="37"/>
        <v>150.00000000000014</v>
      </c>
      <c r="G42">
        <f t="shared" si="38"/>
        <v>2.4</v>
      </c>
      <c r="H42">
        <f t="shared" si="26"/>
        <v>149.99999999999991</v>
      </c>
      <c r="K42">
        <f t="shared" si="39"/>
        <v>46.500000000000043</v>
      </c>
      <c r="L42">
        <f t="shared" si="40"/>
        <v>92.951600308978087</v>
      </c>
      <c r="M42">
        <f t="shared" si="41"/>
        <v>0.50026034888512472</v>
      </c>
      <c r="N42">
        <f t="shared" si="42"/>
        <v>15.98335067637877</v>
      </c>
    </row>
    <row r="43" spans="1:14" x14ac:dyDescent="0.25">
      <c r="A43">
        <f t="shared" si="35"/>
        <v>17</v>
      </c>
      <c r="B43">
        <f t="shared" si="8"/>
        <v>1.7000000000000001E-2</v>
      </c>
      <c r="C43">
        <f t="shared" si="36"/>
        <v>0.17</v>
      </c>
      <c r="D43">
        <f t="shared" si="18"/>
        <v>0.43350000000000011</v>
      </c>
      <c r="E43">
        <f t="shared" si="37"/>
        <v>150.00000000000014</v>
      </c>
      <c r="G43">
        <f t="shared" si="38"/>
        <v>2.5500000000000003</v>
      </c>
      <c r="H43">
        <f t="shared" si="26"/>
        <v>150.00000000000034</v>
      </c>
      <c r="K43">
        <f t="shared" si="39"/>
        <v>49.500000000000099</v>
      </c>
      <c r="L43">
        <f t="shared" si="40"/>
        <v>98.761075328289238</v>
      </c>
      <c r="M43">
        <f t="shared" si="41"/>
        <v>0.50120960950919557</v>
      </c>
      <c r="N43">
        <f t="shared" si="42"/>
        <v>15.922865013774073</v>
      </c>
    </row>
    <row r="44" spans="1:14" x14ac:dyDescent="0.25">
      <c r="A44">
        <f t="shared" si="35"/>
        <v>18</v>
      </c>
      <c r="B44">
        <f t="shared" si="8"/>
        <v>1.8000000000000002E-2</v>
      </c>
      <c r="C44">
        <f t="shared" si="36"/>
        <v>0.18000000000000002</v>
      </c>
      <c r="D44">
        <f t="shared" si="18"/>
        <v>0.4860000000000001</v>
      </c>
      <c r="E44">
        <f t="shared" si="37"/>
        <v>150.00000000000014</v>
      </c>
      <c r="G44">
        <f t="shared" si="38"/>
        <v>2.7</v>
      </c>
      <c r="H44">
        <f t="shared" si="26"/>
        <v>149.99999999999991</v>
      </c>
      <c r="K44">
        <f t="shared" si="39"/>
        <v>52.499999999999993</v>
      </c>
      <c r="L44">
        <f t="shared" si="40"/>
        <v>104.57055034760036</v>
      </c>
      <c r="M44">
        <f t="shared" si="41"/>
        <v>0.50205339673059046</v>
      </c>
      <c r="N44">
        <f t="shared" si="42"/>
        <v>15.869387755102077</v>
      </c>
    </row>
    <row r="45" spans="1:14" x14ac:dyDescent="0.25">
      <c r="A45">
        <f t="shared" si="35"/>
        <v>19</v>
      </c>
      <c r="B45">
        <f t="shared" si="8"/>
        <v>1.9E-2</v>
      </c>
      <c r="C45">
        <f t="shared" si="36"/>
        <v>0.19000000000000003</v>
      </c>
      <c r="D45">
        <f t="shared" si="18"/>
        <v>0.5415000000000002</v>
      </c>
      <c r="E45">
        <f t="shared" si="37"/>
        <v>150.00000000000014</v>
      </c>
      <c r="G45">
        <f t="shared" si="38"/>
        <v>2.8500000000000005</v>
      </c>
      <c r="H45">
        <f t="shared" si="26"/>
        <v>150.00000000000034</v>
      </c>
      <c r="K45">
        <f t="shared" si="39"/>
        <v>55.500000000000107</v>
      </c>
      <c r="L45">
        <f t="shared" si="40"/>
        <v>110.38002536691151</v>
      </c>
      <c r="M45">
        <f t="shared" si="41"/>
        <v>0.50280836424447206</v>
      </c>
      <c r="N45">
        <f t="shared" si="42"/>
        <v>15.821767713659581</v>
      </c>
    </row>
    <row r="46" spans="1:14" x14ac:dyDescent="0.25">
      <c r="A46">
        <f t="shared" si="35"/>
        <v>20</v>
      </c>
      <c r="B46">
        <f t="shared" si="8"/>
        <v>0.02</v>
      </c>
      <c r="C46">
        <f t="shared" si="36"/>
        <v>0.20000000000000004</v>
      </c>
      <c r="D46">
        <f t="shared" si="18"/>
        <v>0.6000000000000002</v>
      </c>
      <c r="E46">
        <f t="shared" si="37"/>
        <v>150.00000000000014</v>
      </c>
      <c r="G46">
        <f t="shared" si="38"/>
        <v>3.0000000000000004</v>
      </c>
      <c r="H46">
        <f t="shared" si="26"/>
        <v>149.99999999999991</v>
      </c>
      <c r="K46">
        <f t="shared" si="39"/>
        <v>58.499999999999993</v>
      </c>
      <c r="L46">
        <f t="shared" si="40"/>
        <v>116.18950038622263</v>
      </c>
      <c r="M46">
        <f t="shared" si="41"/>
        <v>0.50348783500696359</v>
      </c>
      <c r="N46">
        <f t="shared" si="42"/>
        <v>15.779092702169663</v>
      </c>
    </row>
    <row r="47" spans="1:14" x14ac:dyDescent="0.25">
      <c r="A47">
        <f t="shared" si="35"/>
        <v>21</v>
      </c>
      <c r="B47">
        <f t="shared" si="8"/>
        <v>2.1000000000000001E-2</v>
      </c>
      <c r="C47">
        <f t="shared" si="36"/>
        <v>0.21000000000000005</v>
      </c>
      <c r="D47">
        <f t="shared" si="18"/>
        <v>0.66150000000000031</v>
      </c>
      <c r="E47">
        <f t="shared" si="37"/>
        <v>150.00000000000014</v>
      </c>
      <c r="G47">
        <f t="shared" si="38"/>
        <v>3.1500000000000008</v>
      </c>
      <c r="H47">
        <f t="shared" si="26"/>
        <v>150.00000000000034</v>
      </c>
      <c r="K47">
        <f t="shared" si="39"/>
        <v>61.500000000000107</v>
      </c>
      <c r="L47">
        <f t="shared" si="40"/>
        <v>121.99897540553378</v>
      </c>
      <c r="M47">
        <f t="shared" si="41"/>
        <v>0.5041025942682672</v>
      </c>
      <c r="N47">
        <f t="shared" si="42"/>
        <v>15.740630577037461</v>
      </c>
    </row>
    <row r="48" spans="1:14" x14ac:dyDescent="0.25">
      <c r="A48">
        <f t="shared" si="35"/>
        <v>22</v>
      </c>
      <c r="B48">
        <f t="shared" si="8"/>
        <v>2.1999999999999999E-2</v>
      </c>
      <c r="C48">
        <f t="shared" si="36"/>
        <v>0.22000000000000006</v>
      </c>
      <c r="D48">
        <f t="shared" si="18"/>
        <v>0.72600000000000042</v>
      </c>
      <c r="E48">
        <f t="shared" si="37"/>
        <v>150.00000000000014</v>
      </c>
      <c r="G48">
        <f t="shared" si="38"/>
        <v>3.3000000000000007</v>
      </c>
      <c r="H48">
        <f t="shared" si="26"/>
        <v>149.99999999999991</v>
      </c>
      <c r="K48">
        <f t="shared" si="39"/>
        <v>64.500000000000114</v>
      </c>
      <c r="L48">
        <f t="shared" si="40"/>
        <v>127.80845042484491</v>
      </c>
      <c r="M48">
        <f t="shared" si="41"/>
        <v>0.504661466323997</v>
      </c>
      <c r="N48">
        <f t="shared" si="42"/>
        <v>15.705786911844223</v>
      </c>
    </row>
    <row r="49" spans="1:14" x14ac:dyDescent="0.25">
      <c r="A49">
        <f t="shared" si="35"/>
        <v>23</v>
      </c>
      <c r="B49">
        <f t="shared" si="8"/>
        <v>2.3E-2</v>
      </c>
      <c r="C49">
        <f t="shared" si="36"/>
        <v>0.23000000000000007</v>
      </c>
      <c r="D49">
        <f t="shared" si="18"/>
        <v>0.79350000000000043</v>
      </c>
      <c r="E49">
        <f t="shared" si="37"/>
        <v>150.00000000000014</v>
      </c>
      <c r="G49">
        <f t="shared" si="38"/>
        <v>3.4500000000000011</v>
      </c>
      <c r="H49">
        <f t="shared" si="26"/>
        <v>150.00000000000034</v>
      </c>
      <c r="K49">
        <f t="shared" si="39"/>
        <v>67.5</v>
      </c>
      <c r="L49">
        <f t="shared" si="40"/>
        <v>133.61792544415604</v>
      </c>
      <c r="M49">
        <f t="shared" si="41"/>
        <v>0.50517174080966243</v>
      </c>
      <c r="N49">
        <f t="shared" si="42"/>
        <v>15.674074074074113</v>
      </c>
    </row>
    <row r="50" spans="1:14" x14ac:dyDescent="0.25">
      <c r="A50">
        <f t="shared" si="35"/>
        <v>24</v>
      </c>
      <c r="B50">
        <f t="shared" si="8"/>
        <v>2.4E-2</v>
      </c>
      <c r="C50">
        <f t="shared" si="36"/>
        <v>0.24000000000000007</v>
      </c>
      <c r="D50">
        <f t="shared" si="18"/>
        <v>0.86400000000000055</v>
      </c>
      <c r="E50">
        <f t="shared" si="37"/>
        <v>150.00000000000014</v>
      </c>
      <c r="G50">
        <f t="shared" si="38"/>
        <v>3.600000000000001</v>
      </c>
      <c r="H50">
        <f t="shared" si="26"/>
        <v>149.99999999999991</v>
      </c>
      <c r="K50">
        <f t="shared" si="39"/>
        <v>70.500000000000114</v>
      </c>
      <c r="L50">
        <f t="shared" si="40"/>
        <v>139.42740046346719</v>
      </c>
      <c r="M50">
        <f t="shared" si="41"/>
        <v>0.50563949242152406</v>
      </c>
      <c r="N50">
        <f t="shared" si="42"/>
        <v>15.645088275237656</v>
      </c>
    </row>
    <row r="51" spans="1:14" x14ac:dyDescent="0.25">
      <c r="A51">
        <f t="shared" si="35"/>
        <v>25</v>
      </c>
      <c r="B51">
        <f t="shared" si="8"/>
        <v>2.5000000000000001E-2</v>
      </c>
      <c r="C51">
        <f t="shared" si="36"/>
        <v>0.25000000000000006</v>
      </c>
      <c r="D51">
        <f t="shared" si="18"/>
        <v>0.93750000000000044</v>
      </c>
      <c r="E51">
        <f t="shared" si="37"/>
        <v>149.99999999999972</v>
      </c>
      <c r="G51">
        <f t="shared" si="38"/>
        <v>3.7500000000000009</v>
      </c>
      <c r="H51">
        <f t="shared" si="26"/>
        <v>149.99999999999991</v>
      </c>
      <c r="K51">
        <f t="shared" si="39"/>
        <v>73.499999999999901</v>
      </c>
      <c r="L51">
        <f t="shared" si="40"/>
        <v>145.23687548277789</v>
      </c>
      <c r="M51">
        <f t="shared" si="41"/>
        <v>0.506069823904436</v>
      </c>
      <c r="N51">
        <f t="shared" si="42"/>
        <v>15.618492294877123</v>
      </c>
    </row>
    <row r="52" spans="1:14" x14ac:dyDescent="0.25">
      <c r="A52">
        <f t="shared" si="35"/>
        <v>26</v>
      </c>
      <c r="B52">
        <f t="shared" si="8"/>
        <v>2.6000000000000002E-2</v>
      </c>
      <c r="C52">
        <f t="shared" si="36"/>
        <v>0.26000000000000006</v>
      </c>
      <c r="D52">
        <f t="shared" si="18"/>
        <v>1.0140000000000005</v>
      </c>
      <c r="E52">
        <f t="shared" si="37"/>
        <v>150.00000000000014</v>
      </c>
      <c r="G52">
        <f t="shared" si="38"/>
        <v>3.9000000000000008</v>
      </c>
      <c r="H52">
        <f t="shared" si="26"/>
        <v>149.99999999999991</v>
      </c>
      <c r="K52">
        <f t="shared" si="39"/>
        <v>76.500000000000014</v>
      </c>
      <c r="L52">
        <f t="shared" si="40"/>
        <v>151.04635050208941</v>
      </c>
      <c r="M52">
        <f t="shared" si="41"/>
        <v>0.50646705296558492</v>
      </c>
      <c r="N52">
        <f t="shared" si="42"/>
        <v>15.594002306805102</v>
      </c>
    </row>
    <row r="53" spans="1:14" x14ac:dyDescent="0.25">
      <c r="A53">
        <f t="shared" si="35"/>
        <v>27</v>
      </c>
      <c r="B53">
        <f t="shared" si="8"/>
        <v>2.7E-2</v>
      </c>
      <c r="C53">
        <f t="shared" si="36"/>
        <v>0.27000000000000007</v>
      </c>
      <c r="D53">
        <f t="shared" si="18"/>
        <v>1.0935000000000006</v>
      </c>
      <c r="E53">
        <f t="shared" si="37"/>
        <v>150.00000000000014</v>
      </c>
      <c r="G53">
        <f t="shared" si="38"/>
        <v>4.0500000000000016</v>
      </c>
      <c r="H53">
        <f t="shared" si="26"/>
        <v>150.0000000000008</v>
      </c>
      <c r="K53">
        <f t="shared" si="39"/>
        <v>79.500000000000128</v>
      </c>
      <c r="L53">
        <f t="shared" si="40"/>
        <v>156.85582552140056</v>
      </c>
      <c r="M53">
        <f t="shared" si="41"/>
        <v>0.506834857651835</v>
      </c>
      <c r="N53">
        <f t="shared" si="42"/>
        <v>15.571377714489127</v>
      </c>
    </row>
    <row r="54" spans="1:14" x14ac:dyDescent="0.25">
      <c r="A54">
        <f t="shared" si="35"/>
        <v>28</v>
      </c>
      <c r="B54">
        <f t="shared" si="8"/>
        <v>2.8000000000000001E-2</v>
      </c>
      <c r="C54">
        <f t="shared" si="36"/>
        <v>0.28000000000000008</v>
      </c>
      <c r="D54">
        <f t="shared" si="18"/>
        <v>1.1760000000000006</v>
      </c>
      <c r="E54">
        <f t="shared" si="37"/>
        <v>150.00000000000014</v>
      </c>
      <c r="G54">
        <f t="shared" si="38"/>
        <v>4.2000000000000011</v>
      </c>
      <c r="H54">
        <f t="shared" si="26"/>
        <v>149.99999999999946</v>
      </c>
      <c r="K54">
        <f t="shared" si="39"/>
        <v>82.500000000000014</v>
      </c>
      <c r="L54">
        <f t="shared" si="40"/>
        <v>162.66530054071171</v>
      </c>
      <c r="M54">
        <f t="shared" si="41"/>
        <v>0.50717639057478026</v>
      </c>
      <c r="N54">
        <f t="shared" si="42"/>
        <v>15.550413223140527</v>
      </c>
    </row>
    <row r="55" spans="1:14" x14ac:dyDescent="0.25">
      <c r="A55">
        <f t="shared" si="35"/>
        <v>29</v>
      </c>
      <c r="B55">
        <f t="shared" si="8"/>
        <v>2.9000000000000001E-2</v>
      </c>
      <c r="C55">
        <f t="shared" si="36"/>
        <v>0.29000000000000009</v>
      </c>
      <c r="D55">
        <f t="shared" si="18"/>
        <v>1.2615000000000007</v>
      </c>
      <c r="E55">
        <f t="shared" si="37"/>
        <v>150.00000000000014</v>
      </c>
      <c r="G55">
        <f t="shared" si="38"/>
        <v>4.3500000000000014</v>
      </c>
      <c r="H55">
        <f t="shared" si="26"/>
        <v>150.00000000000034</v>
      </c>
      <c r="K55">
        <f t="shared" si="39"/>
        <v>85.500000000000128</v>
      </c>
      <c r="L55">
        <f t="shared" si="40"/>
        <v>168.47477556002286</v>
      </c>
      <c r="M55">
        <f t="shared" si="41"/>
        <v>0.50749436950304094</v>
      </c>
      <c r="N55">
        <f t="shared" si="42"/>
        <v>15.530932594644502</v>
      </c>
    </row>
    <row r="56" spans="1:14" x14ac:dyDescent="0.25">
      <c r="A56">
        <f t="shared" si="35"/>
        <v>30</v>
      </c>
      <c r="B56">
        <f t="shared" si="8"/>
        <v>0.03</v>
      </c>
      <c r="C56">
        <f t="shared" si="36"/>
        <v>0.3000000000000001</v>
      </c>
      <c r="D56">
        <f t="shared" si="18"/>
        <v>1.350000000000001</v>
      </c>
      <c r="E56">
        <f t="shared" si="37"/>
        <v>150.00000000000014</v>
      </c>
      <c r="G56">
        <f t="shared" si="38"/>
        <v>4.5000000000000018</v>
      </c>
      <c r="H56">
        <f t="shared" si="26"/>
        <v>150.00000000000034</v>
      </c>
      <c r="K56">
        <f t="shared" si="39"/>
        <v>88.500000000000242</v>
      </c>
      <c r="L56">
        <f t="shared" si="40"/>
        <v>174.28425057933399</v>
      </c>
      <c r="M56">
        <f t="shared" si="41"/>
        <v>0.50779114983608431</v>
      </c>
      <c r="N56">
        <f t="shared" si="42"/>
        <v>15.512783682849712</v>
      </c>
    </row>
    <row r="57" spans="1:14" x14ac:dyDescent="0.25">
      <c r="A57">
        <f t="shared" si="35"/>
        <v>31</v>
      </c>
      <c r="B57">
        <f t="shared" si="8"/>
        <v>3.1E-2</v>
      </c>
      <c r="C57">
        <f t="shared" si="36"/>
        <v>0.31000000000000011</v>
      </c>
      <c r="D57">
        <f t="shared" si="18"/>
        <v>1.4415000000000011</v>
      </c>
      <c r="E57">
        <f t="shared" si="37"/>
        <v>150.00000000000014</v>
      </c>
      <c r="G57">
        <f t="shared" si="38"/>
        <v>4.6500000000000021</v>
      </c>
      <c r="H57">
        <f t="shared" si="26"/>
        <v>150.00000000000034</v>
      </c>
      <c r="K57">
        <f t="shared" si="39"/>
        <v>91.500000000000128</v>
      </c>
      <c r="L57">
        <f t="shared" si="40"/>
        <v>180.09372559864511</v>
      </c>
      <c r="M57">
        <f t="shared" si="41"/>
        <v>0.50806878305086556</v>
      </c>
      <c r="N57">
        <f t="shared" si="42"/>
        <v>15.495834453103997</v>
      </c>
    </row>
    <row r="58" spans="1:14" x14ac:dyDescent="0.25">
      <c r="A58">
        <f t="shared" si="35"/>
        <v>32</v>
      </c>
      <c r="B58">
        <f t="shared" si="8"/>
        <v>3.2000000000000001E-2</v>
      </c>
      <c r="C58">
        <f t="shared" si="36"/>
        <v>0.32000000000000012</v>
      </c>
      <c r="D58">
        <f t="shared" si="18"/>
        <v>1.5360000000000011</v>
      </c>
      <c r="E58">
        <f t="shared" si="37"/>
        <v>150.00000000000014</v>
      </c>
      <c r="G58">
        <f t="shared" si="38"/>
        <v>4.8000000000000016</v>
      </c>
      <c r="H58">
        <f t="shared" si="26"/>
        <v>149.99999999999946</v>
      </c>
      <c r="K58">
        <f t="shared" si="39"/>
        <v>94.500000000000028</v>
      </c>
      <c r="L58">
        <f t="shared" si="40"/>
        <v>185.90320061795626</v>
      </c>
      <c r="M58">
        <f t="shared" si="41"/>
        <v>0.5083290641897229</v>
      </c>
      <c r="N58">
        <f t="shared" si="42"/>
        <v>15.479969765684082</v>
      </c>
    </row>
    <row r="59" spans="1:14" x14ac:dyDescent="0.25">
      <c r="A59">
        <f t="shared" si="35"/>
        <v>33</v>
      </c>
      <c r="B59">
        <f t="shared" si="8"/>
        <v>3.3000000000000002E-2</v>
      </c>
      <c r="C59">
        <f t="shared" si="36"/>
        <v>0.33000000000000013</v>
      </c>
      <c r="D59">
        <f t="shared" si="18"/>
        <v>1.6335000000000013</v>
      </c>
      <c r="E59">
        <f t="shared" si="37"/>
        <v>150.00000000000014</v>
      </c>
      <c r="G59">
        <f t="shared" si="38"/>
        <v>4.950000000000002</v>
      </c>
      <c r="H59">
        <f t="shared" si="26"/>
        <v>150.00000000000034</v>
      </c>
      <c r="K59">
        <f t="shared" si="39"/>
        <v>97.500000000000142</v>
      </c>
      <c r="L59">
        <f t="shared" si="40"/>
        <v>191.71267563726741</v>
      </c>
      <c r="M59">
        <f t="shared" si="41"/>
        <v>0.50857357071410525</v>
      </c>
      <c r="N59">
        <f t="shared" si="42"/>
        <v>15.465088757396449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John Abbott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Jeffrey</dc:creator>
  <cp:lastModifiedBy>Chan, Jeffrey</cp:lastModifiedBy>
  <dcterms:created xsi:type="dcterms:W3CDTF">2019-06-12T16:10:29Z</dcterms:created>
  <dcterms:modified xsi:type="dcterms:W3CDTF">2019-06-12T18:20:37Z</dcterms:modified>
</cp:coreProperties>
</file>