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AC509C99-29E2-4413-9765-D15765256C9D}" xr6:coauthVersionLast="45" xr6:coauthVersionMax="45" xr10:uidLastSave="{00000000-0000-0000-0000-000000000000}"/>
  <bookViews>
    <workbookView xWindow="4560" yWindow="1810" windowWidth="17070" windowHeight="1979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7" i="8" l="1"/>
  <c r="B1047" i="8"/>
  <c r="C1047" i="8"/>
  <c r="D1047" i="8"/>
  <c r="E1047" i="8"/>
  <c r="F1047" i="8"/>
  <c r="G1047" i="8"/>
  <c r="H1047" i="8"/>
  <c r="I1047" i="8"/>
  <c r="J1047" i="8"/>
  <c r="K1047" i="8"/>
  <c r="L1047" i="8"/>
  <c r="M1047" i="8"/>
  <c r="N1047" i="8"/>
  <c r="O1047" i="8"/>
  <c r="P1047" i="8"/>
  <c r="Q1047" i="8"/>
  <c r="R1047" i="8"/>
  <c r="S1047" i="8"/>
  <c r="T1047" i="8"/>
  <c r="U1047" i="8"/>
  <c r="V1047" i="8"/>
  <c r="W1047" i="8"/>
  <c r="X1047" i="8"/>
  <c r="Y1047" i="8"/>
  <c r="Z1047" i="8"/>
  <c r="AA1047" i="8"/>
  <c r="A1048" i="8"/>
  <c r="B1048" i="8"/>
  <c r="C1048" i="8"/>
  <c r="D1048" i="8"/>
  <c r="E1048" i="8"/>
  <c r="F1048" i="8"/>
  <c r="G1048" i="8"/>
  <c r="H1048" i="8"/>
  <c r="I1048" i="8"/>
  <c r="J1048" i="8"/>
  <c r="K1048" i="8"/>
  <c r="L1048" i="8"/>
  <c r="M1048" i="8"/>
  <c r="N1048" i="8"/>
  <c r="O1048" i="8"/>
  <c r="P1048" i="8"/>
  <c r="Q1048" i="8"/>
  <c r="R1048" i="8"/>
  <c r="S1048" i="8"/>
  <c r="T1048" i="8"/>
  <c r="U1048" i="8"/>
  <c r="V1048" i="8"/>
  <c r="W1048" i="8"/>
  <c r="X1048" i="8"/>
  <c r="Y1048" i="8"/>
  <c r="Z1048" i="8"/>
  <c r="AA1048" i="8"/>
  <c r="A1049" i="8"/>
  <c r="B1049" i="8"/>
  <c r="C1049" i="8"/>
  <c r="D1049" i="8"/>
  <c r="E1049" i="8"/>
  <c r="F1049" i="8"/>
  <c r="G1049" i="8"/>
  <c r="H1049" i="8"/>
  <c r="I1049" i="8"/>
  <c r="J1049" i="8"/>
  <c r="K1049" i="8"/>
  <c r="L1049" i="8"/>
  <c r="M1049" i="8"/>
  <c r="N1049" i="8"/>
  <c r="O1049" i="8"/>
  <c r="P1049" i="8"/>
  <c r="Q1049" i="8"/>
  <c r="R1049" i="8"/>
  <c r="S1049" i="8"/>
  <c r="T1049" i="8"/>
  <c r="U1049" i="8"/>
  <c r="V1049" i="8"/>
  <c r="W1049" i="8"/>
  <c r="X1049" i="8"/>
  <c r="Y1049" i="8"/>
  <c r="Z1049" i="8"/>
  <c r="AA1049" i="8"/>
  <c r="A1050" i="8"/>
  <c r="B1050" i="8"/>
  <c r="C1050" i="8"/>
  <c r="D1050" i="8"/>
  <c r="E1050" i="8"/>
  <c r="F1050" i="8"/>
  <c r="G1050" i="8"/>
  <c r="H1050" i="8"/>
  <c r="I1050" i="8"/>
  <c r="J1050" i="8"/>
  <c r="K1050" i="8"/>
  <c r="L1050" i="8"/>
  <c r="M1050" i="8"/>
  <c r="N1050" i="8"/>
  <c r="O1050" i="8"/>
  <c r="P1050" i="8"/>
  <c r="Q1050" i="8"/>
  <c r="R1050" i="8"/>
  <c r="S1050" i="8"/>
  <c r="T1050" i="8"/>
  <c r="U1050" i="8"/>
  <c r="V1050" i="8"/>
  <c r="W1050" i="8"/>
  <c r="X1050" i="8"/>
  <c r="Y1050" i="8"/>
  <c r="Z1050" i="8"/>
  <c r="AA1050" i="8"/>
  <c r="A1051" i="8"/>
  <c r="B1051" i="8"/>
  <c r="C1051" i="8"/>
  <c r="D1051" i="8"/>
  <c r="E1051" i="8"/>
  <c r="F1051" i="8"/>
  <c r="G1051" i="8"/>
  <c r="H1051" i="8"/>
  <c r="I1051" i="8"/>
  <c r="J1051" i="8"/>
  <c r="K1051" i="8"/>
  <c r="L1051" i="8"/>
  <c r="M1051" i="8"/>
  <c r="N1051" i="8"/>
  <c r="O1051" i="8"/>
  <c r="P1051" i="8"/>
  <c r="Q1051" i="8"/>
  <c r="R1051" i="8"/>
  <c r="S1051" i="8"/>
  <c r="T1051" i="8"/>
  <c r="U1051" i="8"/>
  <c r="V1051" i="8"/>
  <c r="W1051" i="8"/>
  <c r="X1051" i="8"/>
  <c r="Y1051" i="8"/>
  <c r="Z1051" i="8"/>
  <c r="AA1051" i="8"/>
  <c r="A1052" i="8"/>
  <c r="B1052" i="8"/>
  <c r="C1052" i="8"/>
  <c r="D1052" i="8"/>
  <c r="E1052" i="8"/>
  <c r="F1052" i="8"/>
  <c r="G1052" i="8"/>
  <c r="H1052" i="8"/>
  <c r="I1052" i="8"/>
  <c r="J1052" i="8"/>
  <c r="K1052" i="8"/>
  <c r="L1052" i="8"/>
  <c r="M1052" i="8"/>
  <c r="N1052" i="8"/>
  <c r="O1052" i="8"/>
  <c r="P1052" i="8"/>
  <c r="Q1052" i="8"/>
  <c r="R1052" i="8"/>
  <c r="S1052" i="8"/>
  <c r="T1052" i="8"/>
  <c r="U1052" i="8"/>
  <c r="V1052" i="8"/>
  <c r="W1052" i="8"/>
  <c r="X1052" i="8"/>
  <c r="Y1052" i="8"/>
  <c r="Z1052" i="8"/>
  <c r="AA1052" i="8"/>
  <c r="A1053" i="8"/>
  <c r="B1053" i="8"/>
  <c r="C1053" i="8"/>
  <c r="D1053" i="8"/>
  <c r="E1053" i="8"/>
  <c r="F1053" i="8"/>
  <c r="G1053" i="8"/>
  <c r="H1053" i="8"/>
  <c r="I1053" i="8"/>
  <c r="J1053" i="8"/>
  <c r="K1053" i="8"/>
  <c r="L1053" i="8"/>
  <c r="M1053" i="8"/>
  <c r="N1053" i="8"/>
  <c r="O1053" i="8"/>
  <c r="P1053" i="8"/>
  <c r="Q1053" i="8"/>
  <c r="R1053" i="8"/>
  <c r="S1053" i="8"/>
  <c r="T1053" i="8"/>
  <c r="U1053" i="8"/>
  <c r="V1053" i="8"/>
  <c r="W1053" i="8"/>
  <c r="X1053" i="8"/>
  <c r="Y1053" i="8"/>
  <c r="Z1053" i="8"/>
  <c r="AA1053" i="8"/>
  <c r="A1054" i="8"/>
  <c r="B1054" i="8"/>
  <c r="C1054" i="8"/>
  <c r="D1054" i="8"/>
  <c r="E1054" i="8"/>
  <c r="F1054" i="8"/>
  <c r="G1054" i="8"/>
  <c r="H1054" i="8"/>
  <c r="I1054" i="8"/>
  <c r="J1054" i="8"/>
  <c r="K1054" i="8"/>
  <c r="L1054" i="8"/>
  <c r="M1054" i="8"/>
  <c r="N1054" i="8"/>
  <c r="O1054" i="8"/>
  <c r="P1054" i="8"/>
  <c r="Q1054" i="8"/>
  <c r="R1054" i="8"/>
  <c r="S1054" i="8"/>
  <c r="T1054" i="8"/>
  <c r="U1054" i="8"/>
  <c r="V1054" i="8"/>
  <c r="W1054" i="8"/>
  <c r="X1054" i="8"/>
  <c r="Y1054" i="8"/>
  <c r="Z1054" i="8"/>
  <c r="AA1054" i="8"/>
  <c r="A1055" i="8"/>
  <c r="B1055" i="8"/>
  <c r="C1055" i="8"/>
  <c r="D1055" i="8"/>
  <c r="E1055" i="8"/>
  <c r="F1055" i="8"/>
  <c r="G1055" i="8"/>
  <c r="H1055" i="8"/>
  <c r="I1055" i="8"/>
  <c r="J1055" i="8"/>
  <c r="K1055" i="8"/>
  <c r="L1055" i="8"/>
  <c r="M1055" i="8"/>
  <c r="N1055" i="8"/>
  <c r="O1055" i="8"/>
  <c r="P1055" i="8"/>
  <c r="Q1055" i="8"/>
  <c r="R1055" i="8"/>
  <c r="S1055" i="8"/>
  <c r="T1055" i="8"/>
  <c r="U1055" i="8"/>
  <c r="V1055" i="8"/>
  <c r="W1055" i="8"/>
  <c r="X1055" i="8"/>
  <c r="Y1055" i="8"/>
  <c r="Z1055" i="8"/>
  <c r="AA1055" i="8"/>
  <c r="A1056" i="8"/>
  <c r="B1056" i="8"/>
  <c r="C1056" i="8"/>
  <c r="D1056" i="8"/>
  <c r="E1056" i="8"/>
  <c r="F1056" i="8"/>
  <c r="G1056" i="8"/>
  <c r="H1056" i="8"/>
  <c r="I1056" i="8"/>
  <c r="J1056" i="8"/>
  <c r="K1056" i="8"/>
  <c r="L1056" i="8"/>
  <c r="M1056" i="8"/>
  <c r="N1056" i="8"/>
  <c r="O1056" i="8"/>
  <c r="P1056" i="8"/>
  <c r="Q1056" i="8"/>
  <c r="R1056" i="8"/>
  <c r="S1056" i="8"/>
  <c r="T1056" i="8"/>
  <c r="U1056" i="8"/>
  <c r="V1056" i="8"/>
  <c r="W1056" i="8"/>
  <c r="X1056" i="8"/>
  <c r="Y1056" i="8"/>
  <c r="Z1056" i="8"/>
  <c r="AA1056" i="8"/>
  <c r="A1057" i="8"/>
  <c r="B1057" i="8"/>
  <c r="C1057" i="8"/>
  <c r="D1057" i="8"/>
  <c r="E1057" i="8"/>
  <c r="F1057" i="8"/>
  <c r="G1057" i="8"/>
  <c r="H1057" i="8"/>
  <c r="I1057" i="8"/>
  <c r="J1057" i="8"/>
  <c r="K1057" i="8"/>
  <c r="L1057" i="8"/>
  <c r="M1057" i="8"/>
  <c r="N1057" i="8"/>
  <c r="O1057" i="8"/>
  <c r="P1057" i="8"/>
  <c r="Q1057" i="8"/>
  <c r="R1057" i="8"/>
  <c r="S1057" i="8"/>
  <c r="T1057" i="8"/>
  <c r="U1057" i="8"/>
  <c r="V1057" i="8"/>
  <c r="W1057" i="8"/>
  <c r="X1057" i="8"/>
  <c r="Y1057" i="8"/>
  <c r="Z1057" i="8"/>
  <c r="AA1057" i="8"/>
  <c r="A1047" i="7"/>
  <c r="B1047" i="7"/>
  <c r="C1047" i="7"/>
  <c r="A1048" i="7"/>
  <c r="B1048" i="7"/>
  <c r="C1048" i="7"/>
  <c r="A1049" i="7"/>
  <c r="B1049" i="7"/>
  <c r="C1049" i="7"/>
  <c r="A1050" i="7"/>
  <c r="B1050" i="7"/>
  <c r="C1050" i="7"/>
  <c r="A1051" i="7"/>
  <c r="B1051" i="7"/>
  <c r="C1051" i="7"/>
  <c r="A1052" i="7"/>
  <c r="B1052" i="7"/>
  <c r="C1052" i="7"/>
  <c r="A1053" i="7"/>
  <c r="B1053" i="7"/>
  <c r="C1053" i="7"/>
  <c r="A1054" i="7"/>
  <c r="B1054" i="7"/>
  <c r="C1054" i="7"/>
  <c r="A1055" i="7"/>
  <c r="B1055" i="7"/>
  <c r="C1055" i="7"/>
  <c r="A1056" i="7"/>
  <c r="B1056" i="7"/>
  <c r="C1056" i="7"/>
  <c r="A1057" i="7"/>
  <c r="B1057" i="7"/>
  <c r="C1057" i="7"/>
  <c r="A1036" i="8" l="1"/>
  <c r="B1036" i="8"/>
  <c r="C1036" i="8"/>
  <c r="D1036" i="8"/>
  <c r="E1036" i="8"/>
  <c r="F1036" i="8"/>
  <c r="G1036" i="8"/>
  <c r="H1036" i="8"/>
  <c r="I1036" i="8"/>
  <c r="J1036" i="8"/>
  <c r="K1036" i="8"/>
  <c r="L1036" i="8"/>
  <c r="M1036" i="8"/>
  <c r="N1036" i="8"/>
  <c r="O1036" i="8"/>
  <c r="P1036" i="8"/>
  <c r="Q1036" i="8"/>
  <c r="R1036" i="8"/>
  <c r="S1036" i="8"/>
  <c r="T1036" i="8"/>
  <c r="U1036" i="8"/>
  <c r="V1036" i="8"/>
  <c r="W1036" i="8"/>
  <c r="X1036" i="8"/>
  <c r="Y1036" i="8"/>
  <c r="Z1036" i="8"/>
  <c r="AA1036" i="8"/>
  <c r="A1037" i="8"/>
  <c r="B1037" i="8"/>
  <c r="C1037" i="8"/>
  <c r="D1037" i="8"/>
  <c r="E1037" i="8"/>
  <c r="F1037" i="8"/>
  <c r="G1037" i="8"/>
  <c r="H1037" i="8"/>
  <c r="I1037" i="8"/>
  <c r="J1037" i="8"/>
  <c r="K1037" i="8"/>
  <c r="L1037" i="8"/>
  <c r="M1037" i="8"/>
  <c r="N1037" i="8"/>
  <c r="O1037" i="8"/>
  <c r="P1037" i="8"/>
  <c r="Q1037" i="8"/>
  <c r="R1037" i="8"/>
  <c r="S1037" i="8"/>
  <c r="T1037" i="8"/>
  <c r="U1037" i="8"/>
  <c r="V1037" i="8"/>
  <c r="W1037" i="8"/>
  <c r="X1037" i="8"/>
  <c r="Y1037" i="8"/>
  <c r="Z1037" i="8"/>
  <c r="AA1037" i="8"/>
  <c r="A1038" i="8"/>
  <c r="B1038" i="8"/>
  <c r="C1038" i="8"/>
  <c r="D1038" i="8"/>
  <c r="E1038" i="8"/>
  <c r="F1038" i="8"/>
  <c r="G1038" i="8"/>
  <c r="H1038" i="8"/>
  <c r="I1038" i="8"/>
  <c r="J1038" i="8"/>
  <c r="K1038" i="8"/>
  <c r="L1038" i="8"/>
  <c r="M1038" i="8"/>
  <c r="N1038" i="8"/>
  <c r="O1038" i="8"/>
  <c r="P1038" i="8"/>
  <c r="Q1038" i="8"/>
  <c r="R1038" i="8"/>
  <c r="S1038" i="8"/>
  <c r="T1038" i="8"/>
  <c r="U1038" i="8"/>
  <c r="V1038" i="8"/>
  <c r="W1038" i="8"/>
  <c r="X1038" i="8"/>
  <c r="Y1038" i="8"/>
  <c r="Z1038" i="8"/>
  <c r="AA1038" i="8"/>
  <c r="A1039" i="8"/>
  <c r="B1039" i="8"/>
  <c r="C1039" i="8"/>
  <c r="D1039" i="8"/>
  <c r="E1039" i="8"/>
  <c r="F1039" i="8"/>
  <c r="G1039" i="8"/>
  <c r="H1039" i="8"/>
  <c r="I1039" i="8"/>
  <c r="J1039" i="8"/>
  <c r="K1039" i="8"/>
  <c r="L1039" i="8"/>
  <c r="M1039" i="8"/>
  <c r="N1039" i="8"/>
  <c r="O1039" i="8"/>
  <c r="P1039" i="8"/>
  <c r="Q1039" i="8"/>
  <c r="R1039" i="8"/>
  <c r="S1039" i="8"/>
  <c r="T1039" i="8"/>
  <c r="U1039" i="8"/>
  <c r="V1039" i="8"/>
  <c r="W1039" i="8"/>
  <c r="X1039" i="8"/>
  <c r="Y1039" i="8"/>
  <c r="Z1039" i="8"/>
  <c r="AA1039" i="8"/>
  <c r="A1040" i="8"/>
  <c r="B1040" i="8"/>
  <c r="C1040" i="8"/>
  <c r="D1040" i="8"/>
  <c r="E1040" i="8"/>
  <c r="F1040" i="8"/>
  <c r="G1040" i="8"/>
  <c r="H1040" i="8"/>
  <c r="I1040" i="8"/>
  <c r="J1040" i="8"/>
  <c r="K1040" i="8"/>
  <c r="L1040" i="8"/>
  <c r="M1040" i="8"/>
  <c r="N1040" i="8"/>
  <c r="O1040" i="8"/>
  <c r="P1040" i="8"/>
  <c r="Q1040" i="8"/>
  <c r="R1040" i="8"/>
  <c r="S1040" i="8"/>
  <c r="T1040" i="8"/>
  <c r="U1040" i="8"/>
  <c r="V1040" i="8"/>
  <c r="W1040" i="8"/>
  <c r="X1040" i="8"/>
  <c r="Y1040" i="8"/>
  <c r="Z1040" i="8"/>
  <c r="AA1040" i="8"/>
  <c r="A1041" i="8"/>
  <c r="B1041" i="8"/>
  <c r="C1041" i="8"/>
  <c r="D1041" i="8"/>
  <c r="E1041" i="8"/>
  <c r="F1041" i="8"/>
  <c r="G1041" i="8"/>
  <c r="H1041" i="8"/>
  <c r="I1041" i="8"/>
  <c r="J1041" i="8"/>
  <c r="K1041" i="8"/>
  <c r="L1041" i="8"/>
  <c r="M1041" i="8"/>
  <c r="N1041" i="8"/>
  <c r="O1041" i="8"/>
  <c r="P1041" i="8"/>
  <c r="Q1041" i="8"/>
  <c r="R1041" i="8"/>
  <c r="S1041" i="8"/>
  <c r="T1041" i="8"/>
  <c r="U1041" i="8"/>
  <c r="V1041" i="8"/>
  <c r="W1041" i="8"/>
  <c r="X1041" i="8"/>
  <c r="Y1041" i="8"/>
  <c r="Z1041" i="8"/>
  <c r="AA1041" i="8"/>
  <c r="A1042" i="8"/>
  <c r="B1042" i="8"/>
  <c r="C1042" i="8"/>
  <c r="D1042" i="8"/>
  <c r="E1042" i="8"/>
  <c r="F1042" i="8"/>
  <c r="G1042" i="8"/>
  <c r="H1042" i="8"/>
  <c r="I1042" i="8"/>
  <c r="J1042" i="8"/>
  <c r="K1042" i="8"/>
  <c r="L1042" i="8"/>
  <c r="M1042" i="8"/>
  <c r="N1042" i="8"/>
  <c r="O1042" i="8"/>
  <c r="P1042" i="8"/>
  <c r="Q1042" i="8"/>
  <c r="R1042" i="8"/>
  <c r="S1042" i="8"/>
  <c r="T1042" i="8"/>
  <c r="U1042" i="8"/>
  <c r="V1042" i="8"/>
  <c r="W1042" i="8"/>
  <c r="X1042" i="8"/>
  <c r="Y1042" i="8"/>
  <c r="Z1042" i="8"/>
  <c r="AA1042" i="8"/>
  <c r="A1043" i="8"/>
  <c r="B1043" i="8"/>
  <c r="C1043" i="8"/>
  <c r="D1043" i="8"/>
  <c r="E1043" i="8"/>
  <c r="F1043" i="8"/>
  <c r="G1043" i="8"/>
  <c r="H1043" i="8"/>
  <c r="I1043" i="8"/>
  <c r="J1043" i="8"/>
  <c r="K1043" i="8"/>
  <c r="L1043" i="8"/>
  <c r="M1043" i="8"/>
  <c r="N1043" i="8"/>
  <c r="O1043" i="8"/>
  <c r="P1043" i="8"/>
  <c r="Q1043" i="8"/>
  <c r="R1043" i="8"/>
  <c r="S1043" i="8"/>
  <c r="T1043" i="8"/>
  <c r="U1043" i="8"/>
  <c r="V1043" i="8"/>
  <c r="W1043" i="8"/>
  <c r="X1043" i="8"/>
  <c r="Y1043" i="8"/>
  <c r="Z1043" i="8"/>
  <c r="AA1043" i="8"/>
  <c r="A1044" i="8"/>
  <c r="B1044" i="8"/>
  <c r="C1044" i="8"/>
  <c r="D1044" i="8"/>
  <c r="E1044" i="8"/>
  <c r="F1044" i="8"/>
  <c r="G1044" i="8"/>
  <c r="H1044" i="8"/>
  <c r="I1044" i="8"/>
  <c r="J1044" i="8"/>
  <c r="K1044" i="8"/>
  <c r="L1044" i="8"/>
  <c r="M1044" i="8"/>
  <c r="N1044" i="8"/>
  <c r="O1044" i="8"/>
  <c r="P1044" i="8"/>
  <c r="Q1044" i="8"/>
  <c r="R1044" i="8"/>
  <c r="S1044" i="8"/>
  <c r="T1044" i="8"/>
  <c r="U1044" i="8"/>
  <c r="V1044" i="8"/>
  <c r="W1044" i="8"/>
  <c r="X1044" i="8"/>
  <c r="Y1044" i="8"/>
  <c r="Z1044" i="8"/>
  <c r="AA1044" i="8"/>
  <c r="A1045" i="8"/>
  <c r="B1045" i="8"/>
  <c r="C1045" i="8"/>
  <c r="D1045" i="8"/>
  <c r="E1045" i="8"/>
  <c r="F1045" i="8"/>
  <c r="G1045" i="8"/>
  <c r="H1045" i="8"/>
  <c r="I1045" i="8"/>
  <c r="J1045" i="8"/>
  <c r="K1045" i="8"/>
  <c r="L1045" i="8"/>
  <c r="M1045" i="8"/>
  <c r="N1045" i="8"/>
  <c r="O1045" i="8"/>
  <c r="P1045" i="8"/>
  <c r="Q1045" i="8"/>
  <c r="R1045" i="8"/>
  <c r="S1045" i="8"/>
  <c r="T1045" i="8"/>
  <c r="U1045" i="8"/>
  <c r="V1045" i="8"/>
  <c r="W1045" i="8"/>
  <c r="X1045" i="8"/>
  <c r="Y1045" i="8"/>
  <c r="Z1045" i="8"/>
  <c r="AA1045" i="8"/>
  <c r="A1046" i="8"/>
  <c r="B1046" i="8"/>
  <c r="C1046" i="8"/>
  <c r="D1046" i="8"/>
  <c r="E1046" i="8"/>
  <c r="F1046" i="8"/>
  <c r="G1046" i="8"/>
  <c r="H1046" i="8"/>
  <c r="I1046" i="8"/>
  <c r="J1046" i="8"/>
  <c r="K1046" i="8"/>
  <c r="L1046" i="8"/>
  <c r="M1046" i="8"/>
  <c r="N1046" i="8"/>
  <c r="O1046" i="8"/>
  <c r="P1046" i="8"/>
  <c r="Q1046" i="8"/>
  <c r="R1046" i="8"/>
  <c r="S1046" i="8"/>
  <c r="T1046" i="8"/>
  <c r="U1046" i="8"/>
  <c r="V1046" i="8"/>
  <c r="W1046" i="8"/>
  <c r="X1046" i="8"/>
  <c r="Y1046" i="8"/>
  <c r="Z1046" i="8"/>
  <c r="AA1046" i="8"/>
  <c r="A1045" i="7"/>
  <c r="B1045" i="7"/>
  <c r="C1045" i="7"/>
  <c r="A1046" i="7"/>
  <c r="B1046" i="7"/>
  <c r="C1046" i="7"/>
  <c r="A1036" i="7"/>
  <c r="B1036" i="7"/>
  <c r="C1036" i="7"/>
  <c r="A1037" i="7"/>
  <c r="B1037" i="7"/>
  <c r="C1037" i="7"/>
  <c r="A1038" i="7"/>
  <c r="B1038" i="7"/>
  <c r="C1038" i="7"/>
  <c r="A1039" i="7"/>
  <c r="B1039" i="7"/>
  <c r="C1039" i="7"/>
  <c r="A1040" i="7"/>
  <c r="B1040" i="7"/>
  <c r="C1040" i="7"/>
  <c r="A1041" i="7"/>
  <c r="B1041" i="7"/>
  <c r="C1041" i="7"/>
  <c r="A1042" i="7"/>
  <c r="B1042" i="7"/>
  <c r="C1042" i="7"/>
  <c r="A1043" i="7"/>
  <c r="B1043" i="7"/>
  <c r="C1043" i="7"/>
  <c r="A1044" i="7"/>
  <c r="B1044" i="7"/>
  <c r="C1044" i="7"/>
  <c r="A1025" i="8" l="1"/>
  <c r="B1025" i="8"/>
  <c r="C1025" i="8"/>
  <c r="D1025" i="8"/>
  <c r="E1025" i="8"/>
  <c r="F1025" i="8"/>
  <c r="G1025" i="8"/>
  <c r="H1025" i="8"/>
  <c r="I1025" i="8"/>
  <c r="J1025" i="8"/>
  <c r="K1025" i="8"/>
  <c r="L1025" i="8"/>
  <c r="M1025" i="8"/>
  <c r="N1025" i="8"/>
  <c r="O1025" i="8"/>
  <c r="P1025" i="8"/>
  <c r="Q1025" i="8"/>
  <c r="R1025" i="8"/>
  <c r="S1025" i="8"/>
  <c r="T1025" i="8"/>
  <c r="U1025" i="8"/>
  <c r="V1025" i="8"/>
  <c r="W1025" i="8"/>
  <c r="X1025" i="8"/>
  <c r="Y1025" i="8"/>
  <c r="Z1025" i="8"/>
  <c r="AA1025" i="8"/>
  <c r="A1026" i="8"/>
  <c r="B1026" i="8"/>
  <c r="C1026" i="8"/>
  <c r="D1026" i="8"/>
  <c r="E1026" i="8"/>
  <c r="F1026" i="8"/>
  <c r="G1026" i="8"/>
  <c r="H1026" i="8"/>
  <c r="I1026" i="8"/>
  <c r="J1026" i="8"/>
  <c r="K1026" i="8"/>
  <c r="L1026" i="8"/>
  <c r="M1026" i="8"/>
  <c r="N1026" i="8"/>
  <c r="O1026" i="8"/>
  <c r="P1026" i="8"/>
  <c r="Q1026" i="8"/>
  <c r="R1026" i="8"/>
  <c r="S1026" i="8"/>
  <c r="T1026" i="8"/>
  <c r="U1026" i="8"/>
  <c r="V1026" i="8"/>
  <c r="W1026" i="8"/>
  <c r="X1026" i="8"/>
  <c r="Y1026" i="8"/>
  <c r="Z1026" i="8"/>
  <c r="AA1026" i="8"/>
  <c r="A1027" i="8"/>
  <c r="B1027" i="8"/>
  <c r="C1027" i="8"/>
  <c r="D1027" i="8"/>
  <c r="E1027" i="8"/>
  <c r="F1027" i="8"/>
  <c r="G1027" i="8"/>
  <c r="H1027" i="8"/>
  <c r="I1027" i="8"/>
  <c r="J1027" i="8"/>
  <c r="K1027" i="8"/>
  <c r="L1027" i="8"/>
  <c r="M1027" i="8"/>
  <c r="N1027" i="8"/>
  <c r="O1027" i="8"/>
  <c r="P1027" i="8"/>
  <c r="Q1027" i="8"/>
  <c r="R1027" i="8"/>
  <c r="S1027" i="8"/>
  <c r="T1027" i="8"/>
  <c r="U1027" i="8"/>
  <c r="V1027" i="8"/>
  <c r="W1027" i="8"/>
  <c r="X1027" i="8"/>
  <c r="Y1027" i="8"/>
  <c r="Z1027" i="8"/>
  <c r="AA1027" i="8"/>
  <c r="A1028" i="8"/>
  <c r="B1028" i="8"/>
  <c r="C1028" i="8"/>
  <c r="D1028" i="8"/>
  <c r="E1028" i="8"/>
  <c r="F1028" i="8"/>
  <c r="G1028" i="8"/>
  <c r="H1028" i="8"/>
  <c r="I1028" i="8"/>
  <c r="J1028" i="8"/>
  <c r="K1028" i="8"/>
  <c r="L1028" i="8"/>
  <c r="M1028" i="8"/>
  <c r="N1028" i="8"/>
  <c r="O1028" i="8"/>
  <c r="P1028" i="8"/>
  <c r="Q1028" i="8"/>
  <c r="R1028" i="8"/>
  <c r="S1028" i="8"/>
  <c r="T1028" i="8"/>
  <c r="U1028" i="8"/>
  <c r="V1028" i="8"/>
  <c r="W1028" i="8"/>
  <c r="X1028" i="8"/>
  <c r="Y1028" i="8"/>
  <c r="Z1028" i="8"/>
  <c r="AA1028" i="8"/>
  <c r="A1029" i="8"/>
  <c r="B1029" i="8"/>
  <c r="C1029" i="8"/>
  <c r="D1029" i="8"/>
  <c r="E1029" i="8"/>
  <c r="F1029" i="8"/>
  <c r="G1029" i="8"/>
  <c r="H1029" i="8"/>
  <c r="I1029" i="8"/>
  <c r="J1029" i="8"/>
  <c r="K1029" i="8"/>
  <c r="L1029" i="8"/>
  <c r="M1029" i="8"/>
  <c r="N1029" i="8"/>
  <c r="O1029" i="8"/>
  <c r="P1029" i="8"/>
  <c r="Q1029" i="8"/>
  <c r="R1029" i="8"/>
  <c r="S1029" i="8"/>
  <c r="T1029" i="8"/>
  <c r="U1029" i="8"/>
  <c r="V1029" i="8"/>
  <c r="W1029" i="8"/>
  <c r="X1029" i="8"/>
  <c r="Y1029" i="8"/>
  <c r="Z1029" i="8"/>
  <c r="AA1029" i="8"/>
  <c r="A1030" i="8"/>
  <c r="B1030" i="8"/>
  <c r="C1030" i="8"/>
  <c r="D1030" i="8"/>
  <c r="E1030" i="8"/>
  <c r="F1030" i="8"/>
  <c r="G1030" i="8"/>
  <c r="H1030" i="8"/>
  <c r="I1030" i="8"/>
  <c r="J1030" i="8"/>
  <c r="K1030" i="8"/>
  <c r="L1030" i="8"/>
  <c r="M1030" i="8"/>
  <c r="N1030" i="8"/>
  <c r="O1030" i="8"/>
  <c r="P1030" i="8"/>
  <c r="Q1030" i="8"/>
  <c r="R1030" i="8"/>
  <c r="S1030" i="8"/>
  <c r="T1030" i="8"/>
  <c r="U1030" i="8"/>
  <c r="V1030" i="8"/>
  <c r="W1030" i="8"/>
  <c r="X1030" i="8"/>
  <c r="Y1030" i="8"/>
  <c r="Z1030" i="8"/>
  <c r="AA1030" i="8"/>
  <c r="A1031" i="8"/>
  <c r="B1031" i="8"/>
  <c r="C1031" i="8"/>
  <c r="D1031" i="8"/>
  <c r="E1031" i="8"/>
  <c r="F1031" i="8"/>
  <c r="G1031" i="8"/>
  <c r="H1031" i="8"/>
  <c r="I1031" i="8"/>
  <c r="J1031" i="8"/>
  <c r="K1031" i="8"/>
  <c r="L1031" i="8"/>
  <c r="M1031" i="8"/>
  <c r="N1031" i="8"/>
  <c r="O1031" i="8"/>
  <c r="P1031" i="8"/>
  <c r="Q1031" i="8"/>
  <c r="R1031" i="8"/>
  <c r="S1031" i="8"/>
  <c r="T1031" i="8"/>
  <c r="U1031" i="8"/>
  <c r="V1031" i="8"/>
  <c r="W1031" i="8"/>
  <c r="X1031" i="8"/>
  <c r="Y1031" i="8"/>
  <c r="Z1031" i="8"/>
  <c r="AA1031" i="8"/>
  <c r="A1032" i="8"/>
  <c r="B1032" i="8"/>
  <c r="C1032" i="8"/>
  <c r="D1032" i="8"/>
  <c r="E1032" i="8"/>
  <c r="F1032" i="8"/>
  <c r="G1032" i="8"/>
  <c r="H1032" i="8"/>
  <c r="I1032" i="8"/>
  <c r="J1032" i="8"/>
  <c r="K1032" i="8"/>
  <c r="L1032" i="8"/>
  <c r="M1032" i="8"/>
  <c r="N1032" i="8"/>
  <c r="O1032" i="8"/>
  <c r="P1032" i="8"/>
  <c r="Q1032" i="8"/>
  <c r="R1032" i="8"/>
  <c r="S1032" i="8"/>
  <c r="T1032" i="8"/>
  <c r="U1032" i="8"/>
  <c r="V1032" i="8"/>
  <c r="W1032" i="8"/>
  <c r="X1032" i="8"/>
  <c r="Y1032" i="8"/>
  <c r="Z1032" i="8"/>
  <c r="AA1032" i="8"/>
  <c r="A1033" i="8"/>
  <c r="B1033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O1033" i="8"/>
  <c r="P1033" i="8"/>
  <c r="Q1033" i="8"/>
  <c r="R1033" i="8"/>
  <c r="S1033" i="8"/>
  <c r="T1033" i="8"/>
  <c r="U1033" i="8"/>
  <c r="V1033" i="8"/>
  <c r="W1033" i="8"/>
  <c r="X1033" i="8"/>
  <c r="Y1033" i="8"/>
  <c r="Z1033" i="8"/>
  <c r="AA1033" i="8"/>
  <c r="A1034" i="8"/>
  <c r="B1034" i="8"/>
  <c r="C1034" i="8"/>
  <c r="D1034" i="8"/>
  <c r="E1034" i="8"/>
  <c r="F1034" i="8"/>
  <c r="G1034" i="8"/>
  <c r="H1034" i="8"/>
  <c r="I1034" i="8"/>
  <c r="J1034" i="8"/>
  <c r="K1034" i="8"/>
  <c r="L1034" i="8"/>
  <c r="M1034" i="8"/>
  <c r="N1034" i="8"/>
  <c r="O1034" i="8"/>
  <c r="P1034" i="8"/>
  <c r="Q1034" i="8"/>
  <c r="R1034" i="8"/>
  <c r="S1034" i="8"/>
  <c r="T1034" i="8"/>
  <c r="U1034" i="8"/>
  <c r="V1034" i="8"/>
  <c r="W1034" i="8"/>
  <c r="X1034" i="8"/>
  <c r="Y1034" i="8"/>
  <c r="Z1034" i="8"/>
  <c r="AA1034" i="8"/>
  <c r="A1035" i="8"/>
  <c r="B1035" i="8"/>
  <c r="C1035" i="8"/>
  <c r="D1035" i="8"/>
  <c r="E1035" i="8"/>
  <c r="F1035" i="8"/>
  <c r="G1035" i="8"/>
  <c r="H1035" i="8"/>
  <c r="I1035" i="8"/>
  <c r="J1035" i="8"/>
  <c r="K1035" i="8"/>
  <c r="L1035" i="8"/>
  <c r="M1035" i="8"/>
  <c r="N1035" i="8"/>
  <c r="O1035" i="8"/>
  <c r="P1035" i="8"/>
  <c r="Q1035" i="8"/>
  <c r="R1035" i="8"/>
  <c r="S1035" i="8"/>
  <c r="T1035" i="8"/>
  <c r="U1035" i="8"/>
  <c r="V1035" i="8"/>
  <c r="W1035" i="8"/>
  <c r="X1035" i="8"/>
  <c r="Y1035" i="8"/>
  <c r="Z1035" i="8"/>
  <c r="AA1035" i="8"/>
  <c r="A1025" i="7"/>
  <c r="B1025" i="7"/>
  <c r="C1025" i="7"/>
  <c r="A1026" i="7"/>
  <c r="B1026" i="7"/>
  <c r="C1026" i="7"/>
  <c r="A1027" i="7"/>
  <c r="B1027" i="7"/>
  <c r="C1027" i="7"/>
  <c r="A1028" i="7"/>
  <c r="B1028" i="7"/>
  <c r="C1028" i="7"/>
  <c r="A1029" i="7"/>
  <c r="B1029" i="7"/>
  <c r="C1029" i="7"/>
  <c r="A1030" i="7"/>
  <c r="B1030" i="7"/>
  <c r="C1030" i="7"/>
  <c r="A1031" i="7"/>
  <c r="B1031" i="7"/>
  <c r="C1031" i="7"/>
  <c r="A1032" i="7"/>
  <c r="B1032" i="7"/>
  <c r="C1032" i="7"/>
  <c r="A1033" i="7"/>
  <c r="B1033" i="7"/>
  <c r="C1033" i="7"/>
  <c r="A1034" i="7"/>
  <c r="B1034" i="7"/>
  <c r="C1034" i="7"/>
  <c r="A1035" i="7"/>
  <c r="B1035" i="7"/>
  <c r="C1035" i="7"/>
  <c r="A1014" i="8" l="1"/>
  <c r="B1014" i="8"/>
  <c r="C1014" i="8"/>
  <c r="D1014" i="8"/>
  <c r="E1014" i="8"/>
  <c r="F1014" i="8"/>
  <c r="G1014" i="8"/>
  <c r="H1014" i="8"/>
  <c r="I1014" i="8"/>
  <c r="J1014" i="8"/>
  <c r="K1014" i="8"/>
  <c r="L1014" i="8"/>
  <c r="M1014" i="8"/>
  <c r="N1014" i="8"/>
  <c r="O1014" i="8"/>
  <c r="P1014" i="8"/>
  <c r="Q1014" i="8"/>
  <c r="R1014" i="8"/>
  <c r="S1014" i="8"/>
  <c r="T1014" i="8"/>
  <c r="U1014" i="8"/>
  <c r="V1014" i="8"/>
  <c r="W1014" i="8"/>
  <c r="X1014" i="8"/>
  <c r="Y1014" i="8"/>
  <c r="Z1014" i="8"/>
  <c r="AA1014" i="8"/>
  <c r="A1015" i="8"/>
  <c r="B1015" i="8"/>
  <c r="C1015" i="8"/>
  <c r="D1015" i="8"/>
  <c r="E1015" i="8"/>
  <c r="F1015" i="8"/>
  <c r="G1015" i="8"/>
  <c r="H1015" i="8"/>
  <c r="I1015" i="8"/>
  <c r="J1015" i="8"/>
  <c r="K1015" i="8"/>
  <c r="L1015" i="8"/>
  <c r="M1015" i="8"/>
  <c r="N1015" i="8"/>
  <c r="O1015" i="8"/>
  <c r="P1015" i="8"/>
  <c r="Q1015" i="8"/>
  <c r="R1015" i="8"/>
  <c r="S1015" i="8"/>
  <c r="T1015" i="8"/>
  <c r="U1015" i="8"/>
  <c r="V1015" i="8"/>
  <c r="W1015" i="8"/>
  <c r="X1015" i="8"/>
  <c r="Y1015" i="8"/>
  <c r="Z1015" i="8"/>
  <c r="AA1015" i="8"/>
  <c r="A1016" i="8"/>
  <c r="B1016" i="8"/>
  <c r="C1016" i="8"/>
  <c r="D1016" i="8"/>
  <c r="E1016" i="8"/>
  <c r="F1016" i="8"/>
  <c r="G1016" i="8"/>
  <c r="H1016" i="8"/>
  <c r="I1016" i="8"/>
  <c r="J1016" i="8"/>
  <c r="K1016" i="8"/>
  <c r="L1016" i="8"/>
  <c r="M1016" i="8"/>
  <c r="N1016" i="8"/>
  <c r="O1016" i="8"/>
  <c r="P1016" i="8"/>
  <c r="Q1016" i="8"/>
  <c r="R1016" i="8"/>
  <c r="S1016" i="8"/>
  <c r="T1016" i="8"/>
  <c r="U1016" i="8"/>
  <c r="V1016" i="8"/>
  <c r="W1016" i="8"/>
  <c r="X1016" i="8"/>
  <c r="Y1016" i="8"/>
  <c r="Z1016" i="8"/>
  <c r="AA1016" i="8"/>
  <c r="A1017" i="8"/>
  <c r="B1017" i="8"/>
  <c r="C1017" i="8"/>
  <c r="D1017" i="8"/>
  <c r="E1017" i="8"/>
  <c r="F1017" i="8"/>
  <c r="G1017" i="8"/>
  <c r="H1017" i="8"/>
  <c r="I1017" i="8"/>
  <c r="J1017" i="8"/>
  <c r="K1017" i="8"/>
  <c r="L1017" i="8"/>
  <c r="M1017" i="8"/>
  <c r="N1017" i="8"/>
  <c r="O1017" i="8"/>
  <c r="P1017" i="8"/>
  <c r="Q1017" i="8"/>
  <c r="R1017" i="8"/>
  <c r="S1017" i="8"/>
  <c r="T1017" i="8"/>
  <c r="U1017" i="8"/>
  <c r="V1017" i="8"/>
  <c r="W1017" i="8"/>
  <c r="X1017" i="8"/>
  <c r="Y1017" i="8"/>
  <c r="Z1017" i="8"/>
  <c r="AA1017" i="8"/>
  <c r="A1018" i="8"/>
  <c r="B1018" i="8"/>
  <c r="C1018" i="8"/>
  <c r="D1018" i="8"/>
  <c r="E1018" i="8"/>
  <c r="F1018" i="8"/>
  <c r="G1018" i="8"/>
  <c r="H1018" i="8"/>
  <c r="I1018" i="8"/>
  <c r="J1018" i="8"/>
  <c r="K1018" i="8"/>
  <c r="L1018" i="8"/>
  <c r="M1018" i="8"/>
  <c r="N1018" i="8"/>
  <c r="O1018" i="8"/>
  <c r="P1018" i="8"/>
  <c r="Q1018" i="8"/>
  <c r="R1018" i="8"/>
  <c r="S1018" i="8"/>
  <c r="T1018" i="8"/>
  <c r="U1018" i="8"/>
  <c r="V1018" i="8"/>
  <c r="W1018" i="8"/>
  <c r="X1018" i="8"/>
  <c r="Y1018" i="8"/>
  <c r="Z1018" i="8"/>
  <c r="AA1018" i="8"/>
  <c r="A1019" i="8"/>
  <c r="B1019" i="8"/>
  <c r="C1019" i="8"/>
  <c r="D1019" i="8"/>
  <c r="E1019" i="8"/>
  <c r="F1019" i="8"/>
  <c r="G1019" i="8"/>
  <c r="H1019" i="8"/>
  <c r="I1019" i="8"/>
  <c r="J1019" i="8"/>
  <c r="K1019" i="8"/>
  <c r="L1019" i="8"/>
  <c r="M1019" i="8"/>
  <c r="N1019" i="8"/>
  <c r="O1019" i="8"/>
  <c r="P1019" i="8"/>
  <c r="Q1019" i="8"/>
  <c r="R1019" i="8"/>
  <c r="S1019" i="8"/>
  <c r="T1019" i="8"/>
  <c r="U1019" i="8"/>
  <c r="V1019" i="8"/>
  <c r="W1019" i="8"/>
  <c r="X1019" i="8"/>
  <c r="Y1019" i="8"/>
  <c r="Z1019" i="8"/>
  <c r="AA1019" i="8"/>
  <c r="A1020" i="8"/>
  <c r="B1020" i="8"/>
  <c r="C1020" i="8"/>
  <c r="D1020" i="8"/>
  <c r="E1020" i="8"/>
  <c r="F1020" i="8"/>
  <c r="G1020" i="8"/>
  <c r="H1020" i="8"/>
  <c r="I1020" i="8"/>
  <c r="J1020" i="8"/>
  <c r="K1020" i="8"/>
  <c r="L1020" i="8"/>
  <c r="M1020" i="8"/>
  <c r="N1020" i="8"/>
  <c r="O1020" i="8"/>
  <c r="P1020" i="8"/>
  <c r="Q1020" i="8"/>
  <c r="R1020" i="8"/>
  <c r="S1020" i="8"/>
  <c r="T1020" i="8"/>
  <c r="U1020" i="8"/>
  <c r="V1020" i="8"/>
  <c r="W1020" i="8"/>
  <c r="X1020" i="8"/>
  <c r="Y1020" i="8"/>
  <c r="Z1020" i="8"/>
  <c r="AA1020" i="8"/>
  <c r="A1021" i="8"/>
  <c r="B1021" i="8"/>
  <c r="C1021" i="8"/>
  <c r="D1021" i="8"/>
  <c r="E1021" i="8"/>
  <c r="F1021" i="8"/>
  <c r="G1021" i="8"/>
  <c r="H1021" i="8"/>
  <c r="I1021" i="8"/>
  <c r="J1021" i="8"/>
  <c r="K1021" i="8"/>
  <c r="L1021" i="8"/>
  <c r="M1021" i="8"/>
  <c r="N1021" i="8"/>
  <c r="O1021" i="8"/>
  <c r="P1021" i="8"/>
  <c r="Q1021" i="8"/>
  <c r="R1021" i="8"/>
  <c r="S1021" i="8"/>
  <c r="T1021" i="8"/>
  <c r="U1021" i="8"/>
  <c r="V1021" i="8"/>
  <c r="W1021" i="8"/>
  <c r="X1021" i="8"/>
  <c r="Y1021" i="8"/>
  <c r="Z1021" i="8"/>
  <c r="AA1021" i="8"/>
  <c r="A1022" i="8"/>
  <c r="B1022" i="8"/>
  <c r="C1022" i="8"/>
  <c r="D1022" i="8"/>
  <c r="E1022" i="8"/>
  <c r="F1022" i="8"/>
  <c r="G1022" i="8"/>
  <c r="H1022" i="8"/>
  <c r="I1022" i="8"/>
  <c r="J1022" i="8"/>
  <c r="K1022" i="8"/>
  <c r="L1022" i="8"/>
  <c r="M1022" i="8"/>
  <c r="N1022" i="8"/>
  <c r="O1022" i="8"/>
  <c r="P1022" i="8"/>
  <c r="Q1022" i="8"/>
  <c r="R1022" i="8"/>
  <c r="S1022" i="8"/>
  <c r="T1022" i="8"/>
  <c r="U1022" i="8"/>
  <c r="V1022" i="8"/>
  <c r="W1022" i="8"/>
  <c r="X1022" i="8"/>
  <c r="Y1022" i="8"/>
  <c r="Z1022" i="8"/>
  <c r="AA1022" i="8"/>
  <c r="A1023" i="8"/>
  <c r="B1023" i="8"/>
  <c r="C1023" i="8"/>
  <c r="D1023" i="8"/>
  <c r="E1023" i="8"/>
  <c r="F1023" i="8"/>
  <c r="G1023" i="8"/>
  <c r="H1023" i="8"/>
  <c r="I1023" i="8"/>
  <c r="J1023" i="8"/>
  <c r="K1023" i="8"/>
  <c r="L1023" i="8"/>
  <c r="M1023" i="8"/>
  <c r="N1023" i="8"/>
  <c r="O1023" i="8"/>
  <c r="P1023" i="8"/>
  <c r="Q1023" i="8"/>
  <c r="R1023" i="8"/>
  <c r="S1023" i="8"/>
  <c r="T1023" i="8"/>
  <c r="U1023" i="8"/>
  <c r="V1023" i="8"/>
  <c r="W1023" i="8"/>
  <c r="X1023" i="8"/>
  <c r="Y1023" i="8"/>
  <c r="Z1023" i="8"/>
  <c r="AA1023" i="8"/>
  <c r="A1024" i="8"/>
  <c r="B1024" i="8"/>
  <c r="C1024" i="8"/>
  <c r="D1024" i="8"/>
  <c r="E1024" i="8"/>
  <c r="F1024" i="8"/>
  <c r="G1024" i="8"/>
  <c r="H1024" i="8"/>
  <c r="I1024" i="8"/>
  <c r="J1024" i="8"/>
  <c r="K1024" i="8"/>
  <c r="L1024" i="8"/>
  <c r="M1024" i="8"/>
  <c r="N1024" i="8"/>
  <c r="O1024" i="8"/>
  <c r="P1024" i="8"/>
  <c r="Q1024" i="8"/>
  <c r="R1024" i="8"/>
  <c r="S1024" i="8"/>
  <c r="T1024" i="8"/>
  <c r="U1024" i="8"/>
  <c r="V1024" i="8"/>
  <c r="W1024" i="8"/>
  <c r="X1024" i="8"/>
  <c r="Y1024" i="8"/>
  <c r="Z1024" i="8"/>
  <c r="AA1024" i="8"/>
  <c r="A1014" i="7"/>
  <c r="B1014" i="7"/>
  <c r="C1014" i="7"/>
  <c r="A1015" i="7"/>
  <c r="B1015" i="7"/>
  <c r="C1015" i="7"/>
  <c r="A1016" i="7"/>
  <c r="B1016" i="7"/>
  <c r="C1016" i="7"/>
  <c r="A1017" i="7"/>
  <c r="B1017" i="7"/>
  <c r="C1017" i="7"/>
  <c r="A1018" i="7"/>
  <c r="B1018" i="7"/>
  <c r="C1018" i="7"/>
  <c r="A1019" i="7"/>
  <c r="B1019" i="7"/>
  <c r="C1019" i="7"/>
  <c r="A1020" i="7"/>
  <c r="B1020" i="7"/>
  <c r="C1020" i="7"/>
  <c r="A1021" i="7"/>
  <c r="B1021" i="7"/>
  <c r="C1021" i="7"/>
  <c r="A1022" i="7"/>
  <c r="B1022" i="7"/>
  <c r="C1022" i="7"/>
  <c r="A1023" i="7"/>
  <c r="B1023" i="7"/>
  <c r="C1023" i="7"/>
  <c r="A1024" i="7"/>
  <c r="B1024" i="7"/>
  <c r="C1024" i="7"/>
  <c r="A1003" i="8" l="1"/>
  <c r="B1003" i="8"/>
  <c r="C1003" i="8"/>
  <c r="D1003" i="8"/>
  <c r="E1003" i="8"/>
  <c r="F1003" i="8"/>
  <c r="G1003" i="8"/>
  <c r="H1003" i="8"/>
  <c r="I1003" i="8"/>
  <c r="J1003" i="8"/>
  <c r="K1003" i="8"/>
  <c r="L1003" i="8"/>
  <c r="M1003" i="8"/>
  <c r="N1003" i="8"/>
  <c r="O1003" i="8"/>
  <c r="P1003" i="8"/>
  <c r="Q1003" i="8"/>
  <c r="R1003" i="8"/>
  <c r="S1003" i="8"/>
  <c r="T1003" i="8"/>
  <c r="U1003" i="8"/>
  <c r="V1003" i="8"/>
  <c r="W1003" i="8"/>
  <c r="X1003" i="8"/>
  <c r="Y1003" i="8"/>
  <c r="Z1003" i="8"/>
  <c r="AA1003" i="8"/>
  <c r="A1004" i="8"/>
  <c r="B1004" i="8"/>
  <c r="C1004" i="8"/>
  <c r="D1004" i="8"/>
  <c r="E1004" i="8"/>
  <c r="F1004" i="8"/>
  <c r="G1004" i="8"/>
  <c r="H1004" i="8"/>
  <c r="I1004" i="8"/>
  <c r="J1004" i="8"/>
  <c r="K1004" i="8"/>
  <c r="L1004" i="8"/>
  <c r="M1004" i="8"/>
  <c r="N1004" i="8"/>
  <c r="O1004" i="8"/>
  <c r="P1004" i="8"/>
  <c r="Q1004" i="8"/>
  <c r="R1004" i="8"/>
  <c r="S1004" i="8"/>
  <c r="T1004" i="8"/>
  <c r="U1004" i="8"/>
  <c r="V1004" i="8"/>
  <c r="W1004" i="8"/>
  <c r="X1004" i="8"/>
  <c r="Y1004" i="8"/>
  <c r="Z1004" i="8"/>
  <c r="AA1004" i="8"/>
  <c r="A1005" i="8"/>
  <c r="B1005" i="8"/>
  <c r="C1005" i="8"/>
  <c r="D1005" i="8"/>
  <c r="E1005" i="8"/>
  <c r="F1005" i="8"/>
  <c r="G1005" i="8"/>
  <c r="H1005" i="8"/>
  <c r="I1005" i="8"/>
  <c r="J1005" i="8"/>
  <c r="K1005" i="8"/>
  <c r="L1005" i="8"/>
  <c r="M1005" i="8"/>
  <c r="N1005" i="8"/>
  <c r="O1005" i="8"/>
  <c r="P1005" i="8"/>
  <c r="Q1005" i="8"/>
  <c r="R1005" i="8"/>
  <c r="S1005" i="8"/>
  <c r="T1005" i="8"/>
  <c r="U1005" i="8"/>
  <c r="V1005" i="8"/>
  <c r="W1005" i="8"/>
  <c r="X1005" i="8"/>
  <c r="Y1005" i="8"/>
  <c r="Z1005" i="8"/>
  <c r="AA1005" i="8"/>
  <c r="A1006" i="8"/>
  <c r="B1006" i="8"/>
  <c r="C1006" i="8"/>
  <c r="D1006" i="8"/>
  <c r="E1006" i="8"/>
  <c r="F1006" i="8"/>
  <c r="G1006" i="8"/>
  <c r="H1006" i="8"/>
  <c r="I1006" i="8"/>
  <c r="J1006" i="8"/>
  <c r="K1006" i="8"/>
  <c r="L1006" i="8"/>
  <c r="M1006" i="8"/>
  <c r="N1006" i="8"/>
  <c r="O1006" i="8"/>
  <c r="P1006" i="8"/>
  <c r="Q1006" i="8"/>
  <c r="R1006" i="8"/>
  <c r="S1006" i="8"/>
  <c r="T1006" i="8"/>
  <c r="U1006" i="8"/>
  <c r="V1006" i="8"/>
  <c r="W1006" i="8"/>
  <c r="X1006" i="8"/>
  <c r="Y1006" i="8"/>
  <c r="Z1006" i="8"/>
  <c r="AA1006" i="8"/>
  <c r="A1007" i="8"/>
  <c r="B1007" i="8"/>
  <c r="C1007" i="8"/>
  <c r="D1007" i="8"/>
  <c r="E1007" i="8"/>
  <c r="F1007" i="8"/>
  <c r="G1007" i="8"/>
  <c r="H1007" i="8"/>
  <c r="I1007" i="8"/>
  <c r="J1007" i="8"/>
  <c r="K1007" i="8"/>
  <c r="L1007" i="8"/>
  <c r="M1007" i="8"/>
  <c r="N1007" i="8"/>
  <c r="O1007" i="8"/>
  <c r="P1007" i="8"/>
  <c r="Q1007" i="8"/>
  <c r="R1007" i="8"/>
  <c r="S1007" i="8"/>
  <c r="T1007" i="8"/>
  <c r="U1007" i="8"/>
  <c r="V1007" i="8"/>
  <c r="W1007" i="8"/>
  <c r="X1007" i="8"/>
  <c r="Y1007" i="8"/>
  <c r="Z1007" i="8"/>
  <c r="AA1007" i="8"/>
  <c r="A1008" i="8"/>
  <c r="B1008" i="8"/>
  <c r="C1008" i="8"/>
  <c r="D1008" i="8"/>
  <c r="E1008" i="8"/>
  <c r="F1008" i="8"/>
  <c r="G1008" i="8"/>
  <c r="H1008" i="8"/>
  <c r="I1008" i="8"/>
  <c r="J1008" i="8"/>
  <c r="K1008" i="8"/>
  <c r="L1008" i="8"/>
  <c r="M1008" i="8"/>
  <c r="N1008" i="8"/>
  <c r="O1008" i="8"/>
  <c r="P1008" i="8"/>
  <c r="Q1008" i="8"/>
  <c r="R1008" i="8"/>
  <c r="S1008" i="8"/>
  <c r="T1008" i="8"/>
  <c r="U1008" i="8"/>
  <c r="V1008" i="8"/>
  <c r="W1008" i="8"/>
  <c r="X1008" i="8"/>
  <c r="Y1008" i="8"/>
  <c r="Z1008" i="8"/>
  <c r="AA1008" i="8"/>
  <c r="A1009" i="8"/>
  <c r="B1009" i="8"/>
  <c r="C1009" i="8"/>
  <c r="D1009" i="8"/>
  <c r="E1009" i="8"/>
  <c r="F1009" i="8"/>
  <c r="G1009" i="8"/>
  <c r="H1009" i="8"/>
  <c r="I1009" i="8"/>
  <c r="J1009" i="8"/>
  <c r="K1009" i="8"/>
  <c r="L1009" i="8"/>
  <c r="M1009" i="8"/>
  <c r="N1009" i="8"/>
  <c r="O1009" i="8"/>
  <c r="P1009" i="8"/>
  <c r="Q1009" i="8"/>
  <c r="R1009" i="8"/>
  <c r="S1009" i="8"/>
  <c r="T1009" i="8"/>
  <c r="U1009" i="8"/>
  <c r="V1009" i="8"/>
  <c r="W1009" i="8"/>
  <c r="X1009" i="8"/>
  <c r="Y1009" i="8"/>
  <c r="Z1009" i="8"/>
  <c r="AA1009" i="8"/>
  <c r="A1010" i="8"/>
  <c r="B1010" i="8"/>
  <c r="C1010" i="8"/>
  <c r="D1010" i="8"/>
  <c r="E1010" i="8"/>
  <c r="F1010" i="8"/>
  <c r="G1010" i="8"/>
  <c r="H1010" i="8"/>
  <c r="I1010" i="8"/>
  <c r="J1010" i="8"/>
  <c r="K1010" i="8"/>
  <c r="L1010" i="8"/>
  <c r="M1010" i="8"/>
  <c r="N1010" i="8"/>
  <c r="O1010" i="8"/>
  <c r="P1010" i="8"/>
  <c r="Q1010" i="8"/>
  <c r="R1010" i="8"/>
  <c r="S1010" i="8"/>
  <c r="T1010" i="8"/>
  <c r="U1010" i="8"/>
  <c r="V1010" i="8"/>
  <c r="W1010" i="8"/>
  <c r="X1010" i="8"/>
  <c r="Y1010" i="8"/>
  <c r="Z1010" i="8"/>
  <c r="AA1010" i="8"/>
  <c r="A1011" i="8"/>
  <c r="B1011" i="8"/>
  <c r="C1011" i="8"/>
  <c r="D1011" i="8"/>
  <c r="E1011" i="8"/>
  <c r="F1011" i="8"/>
  <c r="G1011" i="8"/>
  <c r="H1011" i="8"/>
  <c r="I1011" i="8"/>
  <c r="J1011" i="8"/>
  <c r="K1011" i="8"/>
  <c r="L1011" i="8"/>
  <c r="M1011" i="8"/>
  <c r="N1011" i="8"/>
  <c r="O1011" i="8"/>
  <c r="P1011" i="8"/>
  <c r="Q1011" i="8"/>
  <c r="R1011" i="8"/>
  <c r="S1011" i="8"/>
  <c r="T1011" i="8"/>
  <c r="U1011" i="8"/>
  <c r="V1011" i="8"/>
  <c r="W1011" i="8"/>
  <c r="X1011" i="8"/>
  <c r="Y1011" i="8"/>
  <c r="Z1011" i="8"/>
  <c r="AA1011" i="8"/>
  <c r="A1012" i="8"/>
  <c r="B1012" i="8"/>
  <c r="C1012" i="8"/>
  <c r="D1012" i="8"/>
  <c r="E1012" i="8"/>
  <c r="F1012" i="8"/>
  <c r="G1012" i="8"/>
  <c r="H1012" i="8"/>
  <c r="I1012" i="8"/>
  <c r="J1012" i="8"/>
  <c r="K1012" i="8"/>
  <c r="L1012" i="8"/>
  <c r="M1012" i="8"/>
  <c r="N1012" i="8"/>
  <c r="O1012" i="8"/>
  <c r="P1012" i="8"/>
  <c r="Q1012" i="8"/>
  <c r="R1012" i="8"/>
  <c r="S1012" i="8"/>
  <c r="T1012" i="8"/>
  <c r="U1012" i="8"/>
  <c r="V1012" i="8"/>
  <c r="W1012" i="8"/>
  <c r="X1012" i="8"/>
  <c r="Y1012" i="8"/>
  <c r="Z1012" i="8"/>
  <c r="AA1012" i="8"/>
  <c r="A1013" i="8"/>
  <c r="B1013" i="8"/>
  <c r="C1013" i="8"/>
  <c r="D1013" i="8"/>
  <c r="E1013" i="8"/>
  <c r="F1013" i="8"/>
  <c r="G1013" i="8"/>
  <c r="H1013" i="8"/>
  <c r="I1013" i="8"/>
  <c r="J1013" i="8"/>
  <c r="K1013" i="8"/>
  <c r="L1013" i="8"/>
  <c r="M1013" i="8"/>
  <c r="N1013" i="8"/>
  <c r="O1013" i="8"/>
  <c r="P1013" i="8"/>
  <c r="Q1013" i="8"/>
  <c r="R1013" i="8"/>
  <c r="S1013" i="8"/>
  <c r="T1013" i="8"/>
  <c r="U1013" i="8"/>
  <c r="V1013" i="8"/>
  <c r="W1013" i="8"/>
  <c r="X1013" i="8"/>
  <c r="Y1013" i="8"/>
  <c r="Z1013" i="8"/>
  <c r="AA1013" i="8"/>
  <c r="A1003" i="7"/>
  <c r="B1003" i="7"/>
  <c r="C1003" i="7"/>
  <c r="A1004" i="7"/>
  <c r="B1004" i="7"/>
  <c r="C1004" i="7"/>
  <c r="A1005" i="7"/>
  <c r="B1005" i="7"/>
  <c r="C1005" i="7"/>
  <c r="A1006" i="7"/>
  <c r="B1006" i="7"/>
  <c r="C1006" i="7"/>
  <c r="A1007" i="7"/>
  <c r="B1007" i="7"/>
  <c r="C1007" i="7"/>
  <c r="A1008" i="7"/>
  <c r="B1008" i="7"/>
  <c r="C1008" i="7"/>
  <c r="A1009" i="7"/>
  <c r="B1009" i="7"/>
  <c r="C1009" i="7"/>
  <c r="A1010" i="7"/>
  <c r="B1010" i="7"/>
  <c r="C1010" i="7"/>
  <c r="A1011" i="7"/>
  <c r="B1011" i="7"/>
  <c r="C1011" i="7"/>
  <c r="A1012" i="7"/>
  <c r="B1012" i="7"/>
  <c r="C1012" i="7"/>
  <c r="A1013" i="7"/>
  <c r="B1013" i="7"/>
  <c r="C1013" i="7"/>
  <c r="A992" i="8" l="1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Y992" i="8"/>
  <c r="Z992" i="8"/>
  <c r="AA992" i="8"/>
  <c r="A993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Y993" i="8"/>
  <c r="Z993" i="8"/>
  <c r="AA993" i="8"/>
  <c r="A994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Y994" i="8"/>
  <c r="Z994" i="8"/>
  <c r="AA994" i="8"/>
  <c r="A995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Y995" i="8"/>
  <c r="Z995" i="8"/>
  <c r="AA995" i="8"/>
  <c r="A996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Y996" i="8"/>
  <c r="Z996" i="8"/>
  <c r="AA996" i="8"/>
  <c r="A997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Y997" i="8"/>
  <c r="Z997" i="8"/>
  <c r="AA997" i="8"/>
  <c r="A998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Y998" i="8"/>
  <c r="Z998" i="8"/>
  <c r="AA998" i="8"/>
  <c r="A999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Y999" i="8"/>
  <c r="Z999" i="8"/>
  <c r="AA999" i="8"/>
  <c r="A1000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Y1000" i="8"/>
  <c r="Z1000" i="8"/>
  <c r="AA1000" i="8"/>
  <c r="A1001" i="8"/>
  <c r="B1001" i="8"/>
  <c r="C1001" i="8"/>
  <c r="D1001" i="8"/>
  <c r="E1001" i="8"/>
  <c r="F1001" i="8"/>
  <c r="G1001" i="8"/>
  <c r="H1001" i="8"/>
  <c r="I1001" i="8"/>
  <c r="J1001" i="8"/>
  <c r="K1001" i="8"/>
  <c r="L1001" i="8"/>
  <c r="M1001" i="8"/>
  <c r="N1001" i="8"/>
  <c r="O1001" i="8"/>
  <c r="P1001" i="8"/>
  <c r="Q1001" i="8"/>
  <c r="R1001" i="8"/>
  <c r="S1001" i="8"/>
  <c r="T1001" i="8"/>
  <c r="U1001" i="8"/>
  <c r="V1001" i="8"/>
  <c r="W1001" i="8"/>
  <c r="X1001" i="8"/>
  <c r="Y1001" i="8"/>
  <c r="Z1001" i="8"/>
  <c r="AA1001" i="8"/>
  <c r="A1002" i="8"/>
  <c r="B1002" i="8"/>
  <c r="C1002" i="8"/>
  <c r="D1002" i="8"/>
  <c r="E1002" i="8"/>
  <c r="F1002" i="8"/>
  <c r="G1002" i="8"/>
  <c r="H1002" i="8"/>
  <c r="I1002" i="8"/>
  <c r="J1002" i="8"/>
  <c r="K1002" i="8"/>
  <c r="L1002" i="8"/>
  <c r="M1002" i="8"/>
  <c r="N1002" i="8"/>
  <c r="O1002" i="8"/>
  <c r="P1002" i="8"/>
  <c r="Q1002" i="8"/>
  <c r="R1002" i="8"/>
  <c r="S1002" i="8"/>
  <c r="T1002" i="8"/>
  <c r="U1002" i="8"/>
  <c r="V1002" i="8"/>
  <c r="W1002" i="8"/>
  <c r="X1002" i="8"/>
  <c r="Y1002" i="8"/>
  <c r="Z1002" i="8"/>
  <c r="AA1002" i="8"/>
  <c r="A992" i="7"/>
  <c r="B992" i="7"/>
  <c r="C992" i="7"/>
  <c r="A993" i="7"/>
  <c r="B993" i="7"/>
  <c r="C993" i="7"/>
  <c r="A994" i="7"/>
  <c r="B994" i="7"/>
  <c r="C994" i="7"/>
  <c r="A995" i="7"/>
  <c r="B995" i="7"/>
  <c r="C995" i="7"/>
  <c r="A996" i="7"/>
  <c r="B996" i="7"/>
  <c r="C996" i="7"/>
  <c r="A997" i="7"/>
  <c r="B997" i="7"/>
  <c r="C997" i="7"/>
  <c r="A998" i="7"/>
  <c r="B998" i="7"/>
  <c r="C998" i="7"/>
  <c r="A999" i="7"/>
  <c r="B999" i="7"/>
  <c r="C999" i="7"/>
  <c r="A1000" i="7"/>
  <c r="B1000" i="7"/>
  <c r="C1000" i="7"/>
  <c r="A1001" i="7"/>
  <c r="B1001" i="7"/>
  <c r="C1001" i="7"/>
  <c r="A1002" i="7"/>
  <c r="B1002" i="7"/>
  <c r="C1002" i="7"/>
  <c r="A981" i="8" l="1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Y981" i="8"/>
  <c r="Z981" i="8"/>
  <c r="AA981" i="8"/>
  <c r="A982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Y982" i="8"/>
  <c r="Z982" i="8"/>
  <c r="AA982" i="8"/>
  <c r="A983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Y983" i="8"/>
  <c r="Z983" i="8"/>
  <c r="AA983" i="8"/>
  <c r="A984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Y984" i="8"/>
  <c r="Z984" i="8"/>
  <c r="AA984" i="8"/>
  <c r="A985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Y985" i="8"/>
  <c r="Z985" i="8"/>
  <c r="AA985" i="8"/>
  <c r="A986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Y986" i="8"/>
  <c r="Z986" i="8"/>
  <c r="AA986" i="8"/>
  <c r="A987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Y987" i="8"/>
  <c r="Z987" i="8"/>
  <c r="AA987" i="8"/>
  <c r="A988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Y988" i="8"/>
  <c r="Z988" i="8"/>
  <c r="AA988" i="8"/>
  <c r="A989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Y989" i="8"/>
  <c r="Z989" i="8"/>
  <c r="AA989" i="8"/>
  <c r="A990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Y990" i="8"/>
  <c r="Z990" i="8"/>
  <c r="AA990" i="8"/>
  <c r="A991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Y991" i="8"/>
  <c r="Z991" i="8"/>
  <c r="AA991" i="8"/>
  <c r="A981" i="7"/>
  <c r="B981" i="7"/>
  <c r="C981" i="7"/>
  <c r="A982" i="7"/>
  <c r="B982" i="7"/>
  <c r="C982" i="7"/>
  <c r="A983" i="7"/>
  <c r="B983" i="7"/>
  <c r="C983" i="7"/>
  <c r="A984" i="7"/>
  <c r="B984" i="7"/>
  <c r="C984" i="7"/>
  <c r="A985" i="7"/>
  <c r="B985" i="7"/>
  <c r="C985" i="7"/>
  <c r="A986" i="7"/>
  <c r="B986" i="7"/>
  <c r="C986" i="7"/>
  <c r="A987" i="7"/>
  <c r="B987" i="7"/>
  <c r="C987" i="7"/>
  <c r="A988" i="7"/>
  <c r="B988" i="7"/>
  <c r="C988" i="7"/>
  <c r="A989" i="7"/>
  <c r="B989" i="7"/>
  <c r="C989" i="7"/>
  <c r="A990" i="7"/>
  <c r="B990" i="7"/>
  <c r="C990" i="7"/>
  <c r="A991" i="7"/>
  <c r="B991" i="7"/>
  <c r="C991" i="7"/>
  <c r="A970" i="8" l="1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A971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A972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A973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A974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A975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A976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A977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A978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A979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A980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A970" i="7"/>
  <c r="B970" i="7"/>
  <c r="C970" i="7"/>
  <c r="A971" i="7"/>
  <c r="B971" i="7"/>
  <c r="C971" i="7"/>
  <c r="A972" i="7"/>
  <c r="B972" i="7"/>
  <c r="C972" i="7"/>
  <c r="A973" i="7"/>
  <c r="B973" i="7"/>
  <c r="C973" i="7"/>
  <c r="A974" i="7"/>
  <c r="B974" i="7"/>
  <c r="C974" i="7"/>
  <c r="A975" i="7"/>
  <c r="B975" i="7"/>
  <c r="C975" i="7"/>
  <c r="A976" i="7"/>
  <c r="B976" i="7"/>
  <c r="C976" i="7"/>
  <c r="A977" i="7"/>
  <c r="B977" i="7"/>
  <c r="C977" i="7"/>
  <c r="A978" i="7"/>
  <c r="B978" i="7"/>
  <c r="C978" i="7"/>
  <c r="A979" i="7"/>
  <c r="B979" i="7"/>
  <c r="C979" i="7"/>
  <c r="A980" i="7"/>
  <c r="B980" i="7"/>
  <c r="C980" i="7"/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<sst xmlns="http://schemas.openxmlformats.org/spreadsheetml/2006/main" count="6584" uniqueCount="53">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</sst>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345" totalsRowShown="0">
  <autoFilter ref="A1:AA1345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57" totalsRowShown="0">
  <autoFilter ref="A1:AA1057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345" totalsRowShown="0">
  <autoFilter ref="A1:C1345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57" totalsRowShown="0">
  <autoFilter ref="A1:C1057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1057" totalsRowShown="0">
  <autoFilter ref="A1:C1057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1057" totalsRowShown="0">
  <autoFilter ref="A1:AA1057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345"/>
  <sheetViews>
    <sheetView topLeftCell="A1289" workbookViewId="0">
      <selection activeCell="A1332" sqref="A1332:AA1345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  <row r="1234" spans="1:27" x14ac:dyDescent="0.35">
      <c r="A1234" s="1">
        <v>44162</v>
      </c>
      <c r="B1234" t="s">
        <v>35</v>
      </c>
      <c r="C1234">
        <v>4649</v>
      </c>
      <c r="D1234">
        <v>2138</v>
      </c>
      <c r="E1234">
        <v>1486</v>
      </c>
      <c r="F1234">
        <v>4573</v>
      </c>
      <c r="G1234">
        <v>3847</v>
      </c>
      <c r="H1234">
        <v>2686</v>
      </c>
      <c r="I1234">
        <v>1885</v>
      </c>
      <c r="J1234">
        <v>2245</v>
      </c>
      <c r="K1234">
        <v>2942</v>
      </c>
      <c r="L1234">
        <v>2525</v>
      </c>
      <c r="M1234">
        <v>597</v>
      </c>
      <c r="N1234">
        <v>1432</v>
      </c>
      <c r="O1234">
        <v>3665</v>
      </c>
      <c r="P1234">
        <v>1557</v>
      </c>
      <c r="Q1234">
        <v>3660</v>
      </c>
      <c r="R1234">
        <v>1513</v>
      </c>
      <c r="S1234">
        <v>1815</v>
      </c>
      <c r="T1234">
        <v>1574</v>
      </c>
      <c r="U1234">
        <v>1931</v>
      </c>
      <c r="V1234">
        <v>3933</v>
      </c>
      <c r="W1234">
        <v>2164</v>
      </c>
      <c r="X1234">
        <v>2379</v>
      </c>
      <c r="Y1234">
        <v>1505</v>
      </c>
      <c r="Z1234">
        <v>1533</v>
      </c>
      <c r="AA1234">
        <v>1382</v>
      </c>
    </row>
    <row r="1235" spans="1:27" x14ac:dyDescent="0.35">
      <c r="A1235" s="1">
        <v>44162</v>
      </c>
      <c r="B1235" t="s">
        <v>36</v>
      </c>
      <c r="C1235">
        <v>2088</v>
      </c>
      <c r="D1235">
        <v>603</v>
      </c>
      <c r="E1235">
        <v>461</v>
      </c>
      <c r="F1235">
        <v>1421</v>
      </c>
      <c r="G1235">
        <v>629</v>
      </c>
      <c r="H1235">
        <v>805</v>
      </c>
      <c r="I1235">
        <v>758</v>
      </c>
      <c r="J1235">
        <v>822</v>
      </c>
      <c r="K1235">
        <v>1177</v>
      </c>
      <c r="L1235">
        <v>927</v>
      </c>
      <c r="M1235">
        <v>298</v>
      </c>
      <c r="N1235">
        <v>267</v>
      </c>
      <c r="O1235">
        <v>1244</v>
      </c>
      <c r="P1235">
        <v>622</v>
      </c>
      <c r="Q1235">
        <v>934</v>
      </c>
      <c r="R1235">
        <v>509</v>
      </c>
      <c r="S1235">
        <v>660</v>
      </c>
      <c r="T1235">
        <v>494</v>
      </c>
      <c r="U1235">
        <v>629</v>
      </c>
      <c r="V1235">
        <v>1280</v>
      </c>
      <c r="W1235">
        <v>399</v>
      </c>
      <c r="X1235">
        <v>948</v>
      </c>
      <c r="Y1235">
        <v>539</v>
      </c>
      <c r="Z1235">
        <v>635</v>
      </c>
      <c r="AA1235">
        <v>604</v>
      </c>
    </row>
    <row r="1236" spans="1:27" x14ac:dyDescent="0.35">
      <c r="A1236" s="1">
        <v>44162</v>
      </c>
      <c r="B1236" t="s">
        <v>37</v>
      </c>
      <c r="C1236">
        <v>472</v>
      </c>
      <c r="D1236">
        <v>406</v>
      </c>
      <c r="E1236">
        <v>295</v>
      </c>
      <c r="F1236">
        <v>670</v>
      </c>
      <c r="G1236">
        <v>684</v>
      </c>
      <c r="H1236">
        <v>328</v>
      </c>
      <c r="I1236">
        <v>211</v>
      </c>
      <c r="J1236">
        <v>484</v>
      </c>
      <c r="K1236">
        <v>200</v>
      </c>
      <c r="L1236">
        <v>309</v>
      </c>
      <c r="M1236">
        <v>36</v>
      </c>
      <c r="N1236">
        <v>104</v>
      </c>
      <c r="O1236">
        <v>594</v>
      </c>
      <c r="P1236">
        <v>351</v>
      </c>
      <c r="Q1236">
        <v>649</v>
      </c>
      <c r="R1236">
        <v>476</v>
      </c>
      <c r="S1236">
        <v>188</v>
      </c>
      <c r="T1236">
        <v>164</v>
      </c>
      <c r="U1236">
        <v>78</v>
      </c>
      <c r="V1236">
        <v>294</v>
      </c>
      <c r="W1236">
        <v>0</v>
      </c>
      <c r="X1236">
        <v>231</v>
      </c>
      <c r="Y1236">
        <v>293</v>
      </c>
      <c r="Z1236">
        <v>213</v>
      </c>
      <c r="AA1236">
        <v>201</v>
      </c>
    </row>
    <row r="1237" spans="1:27" x14ac:dyDescent="0.35">
      <c r="A1237" s="1">
        <v>44162</v>
      </c>
      <c r="B1237" t="s">
        <v>38</v>
      </c>
      <c r="C1237">
        <v>2560</v>
      </c>
      <c r="D1237">
        <v>1009</v>
      </c>
      <c r="E1237">
        <v>756</v>
      </c>
      <c r="F1237">
        <v>2091</v>
      </c>
      <c r="G1237">
        <v>1313</v>
      </c>
      <c r="H1237">
        <v>1133</v>
      </c>
      <c r="I1237">
        <v>969</v>
      </c>
      <c r="J1237">
        <v>1306</v>
      </c>
      <c r="K1237">
        <v>1377</v>
      </c>
      <c r="L1237">
        <v>1236</v>
      </c>
      <c r="M1237">
        <v>334</v>
      </c>
      <c r="N1237">
        <v>371</v>
      </c>
      <c r="O1237">
        <v>1838</v>
      </c>
      <c r="P1237">
        <v>973</v>
      </c>
      <c r="Q1237">
        <v>1583</v>
      </c>
      <c r="R1237">
        <v>985</v>
      </c>
      <c r="S1237">
        <v>848</v>
      </c>
      <c r="T1237">
        <v>658</v>
      </c>
      <c r="U1237">
        <v>707</v>
      </c>
      <c r="V1237">
        <v>1574</v>
      </c>
      <c r="W1237">
        <v>399</v>
      </c>
      <c r="X1237">
        <v>1179</v>
      </c>
      <c r="Y1237">
        <v>832</v>
      </c>
      <c r="Z1237">
        <v>848</v>
      </c>
      <c r="AA1237">
        <v>805</v>
      </c>
    </row>
    <row r="1238" spans="1:27" x14ac:dyDescent="0.35">
      <c r="A1238" s="1">
        <v>44162</v>
      </c>
      <c r="B1238" t="s">
        <v>39</v>
      </c>
      <c r="C1238">
        <v>2089</v>
      </c>
      <c r="D1238">
        <v>1129</v>
      </c>
      <c r="E1238">
        <v>730</v>
      </c>
      <c r="F1238">
        <v>2482</v>
      </c>
      <c r="G1238">
        <v>2534</v>
      </c>
      <c r="H1238">
        <v>1553</v>
      </c>
      <c r="I1238">
        <v>916</v>
      </c>
      <c r="J1238">
        <v>939</v>
      </c>
      <c r="K1238">
        <v>1565</v>
      </c>
      <c r="L1238">
        <v>1289</v>
      </c>
      <c r="M1238">
        <v>263</v>
      </c>
      <c r="N1238">
        <v>1061</v>
      </c>
      <c r="O1238">
        <v>1827</v>
      </c>
      <c r="P1238">
        <v>584</v>
      </c>
      <c r="Q1238">
        <v>2077</v>
      </c>
      <c r="R1238">
        <v>528</v>
      </c>
      <c r="S1238">
        <v>967</v>
      </c>
      <c r="T1238">
        <v>916</v>
      </c>
      <c r="U1238">
        <v>1224</v>
      </c>
      <c r="V1238">
        <v>2359</v>
      </c>
      <c r="W1238">
        <v>1765</v>
      </c>
      <c r="X1238">
        <v>1200</v>
      </c>
      <c r="Y1238">
        <v>673</v>
      </c>
      <c r="Z1238">
        <v>685</v>
      </c>
      <c r="AA1238">
        <v>577</v>
      </c>
    </row>
    <row r="1239" spans="1:27" x14ac:dyDescent="0.35">
      <c r="A1239" s="1">
        <v>44162</v>
      </c>
      <c r="B1239" t="s">
        <v>2</v>
      </c>
      <c r="C1239">
        <v>1750</v>
      </c>
      <c r="D1239">
        <v>1410</v>
      </c>
      <c r="E1239">
        <v>860</v>
      </c>
      <c r="F1239">
        <v>1831</v>
      </c>
      <c r="G1239">
        <v>1149</v>
      </c>
      <c r="H1239">
        <v>1564</v>
      </c>
      <c r="I1239">
        <v>687</v>
      </c>
      <c r="J1239">
        <v>1461</v>
      </c>
      <c r="K1239">
        <v>1167</v>
      </c>
      <c r="L1239">
        <v>1557</v>
      </c>
      <c r="M1239">
        <v>358</v>
      </c>
      <c r="N1239">
        <v>275</v>
      </c>
      <c r="O1239">
        <v>2255</v>
      </c>
      <c r="P1239">
        <v>723</v>
      </c>
      <c r="Q1239">
        <v>1430</v>
      </c>
      <c r="R1239">
        <v>945</v>
      </c>
      <c r="S1239">
        <v>677</v>
      </c>
      <c r="T1239">
        <v>846</v>
      </c>
      <c r="U1239">
        <v>1194</v>
      </c>
      <c r="V1239">
        <v>1700</v>
      </c>
      <c r="W1239">
        <v>1168</v>
      </c>
      <c r="X1239">
        <v>1666</v>
      </c>
      <c r="Y1239">
        <v>657</v>
      </c>
      <c r="Z1239">
        <v>839</v>
      </c>
      <c r="AA1239">
        <v>564</v>
      </c>
    </row>
    <row r="1240" spans="1:27" x14ac:dyDescent="0.35">
      <c r="A1240" s="1">
        <v>44162</v>
      </c>
      <c r="B1240" t="s">
        <v>1</v>
      </c>
      <c r="C1240">
        <v>1233</v>
      </c>
      <c r="D1240">
        <v>452</v>
      </c>
      <c r="E1240">
        <v>295</v>
      </c>
      <c r="F1240">
        <v>808</v>
      </c>
      <c r="G1240">
        <v>644</v>
      </c>
      <c r="H1240">
        <v>422</v>
      </c>
      <c r="I1240">
        <v>377</v>
      </c>
      <c r="J1240">
        <v>887</v>
      </c>
      <c r="K1240">
        <v>565</v>
      </c>
      <c r="L1240">
        <v>956</v>
      </c>
      <c r="M1240">
        <v>201</v>
      </c>
      <c r="N1240">
        <v>102</v>
      </c>
      <c r="O1240">
        <v>1531</v>
      </c>
      <c r="P1240">
        <v>442</v>
      </c>
      <c r="Q1240">
        <v>874</v>
      </c>
      <c r="R1240">
        <v>277</v>
      </c>
      <c r="S1240">
        <v>393</v>
      </c>
      <c r="T1240">
        <v>512</v>
      </c>
      <c r="U1240">
        <v>468</v>
      </c>
      <c r="V1240">
        <v>886</v>
      </c>
      <c r="W1240">
        <v>176</v>
      </c>
      <c r="X1240">
        <v>589</v>
      </c>
      <c r="Y1240">
        <v>530</v>
      </c>
      <c r="Z1240">
        <v>367</v>
      </c>
      <c r="AA1240">
        <v>327</v>
      </c>
    </row>
    <row r="1241" spans="1:27" x14ac:dyDescent="0.35">
      <c r="A1241" s="1">
        <v>44162</v>
      </c>
      <c r="B1241" t="s">
        <v>0</v>
      </c>
      <c r="C1241">
        <v>517</v>
      </c>
      <c r="D1241">
        <v>958</v>
      </c>
      <c r="E1241">
        <v>565</v>
      </c>
      <c r="F1241">
        <v>1023</v>
      </c>
      <c r="G1241">
        <v>505</v>
      </c>
      <c r="H1241">
        <v>1142</v>
      </c>
      <c r="I1241">
        <v>310</v>
      </c>
      <c r="J1241">
        <v>574</v>
      </c>
      <c r="K1241">
        <v>602</v>
      </c>
      <c r="L1241">
        <v>601</v>
      </c>
      <c r="M1241">
        <v>157</v>
      </c>
      <c r="N1241">
        <v>173</v>
      </c>
      <c r="O1241">
        <v>724</v>
      </c>
      <c r="P1241">
        <v>281</v>
      </c>
      <c r="Q1241">
        <v>556</v>
      </c>
      <c r="R1241">
        <v>668</v>
      </c>
      <c r="S1241">
        <v>284</v>
      </c>
      <c r="T1241">
        <v>334</v>
      </c>
      <c r="U1241">
        <v>726</v>
      </c>
      <c r="V1241">
        <v>814</v>
      </c>
      <c r="W1241">
        <v>992</v>
      </c>
      <c r="X1241">
        <v>1077</v>
      </c>
      <c r="Y1241">
        <v>127</v>
      </c>
      <c r="Z1241">
        <v>472</v>
      </c>
      <c r="AA1241">
        <v>237</v>
      </c>
    </row>
    <row r="1242" spans="1:27" x14ac:dyDescent="0.35">
      <c r="A1242" s="1">
        <v>44162</v>
      </c>
      <c r="B1242" t="s">
        <v>40</v>
      </c>
      <c r="C1242">
        <v>332</v>
      </c>
      <c r="D1242">
        <v>175</v>
      </c>
      <c r="E1242">
        <v>132</v>
      </c>
      <c r="F1242">
        <v>208</v>
      </c>
      <c r="G1242">
        <v>176</v>
      </c>
      <c r="H1242">
        <v>216</v>
      </c>
      <c r="I1242">
        <v>128</v>
      </c>
      <c r="J1242">
        <v>176</v>
      </c>
      <c r="K1242">
        <v>192</v>
      </c>
      <c r="L1242">
        <v>195</v>
      </c>
      <c r="M1242">
        <v>65</v>
      </c>
      <c r="N1242">
        <v>45</v>
      </c>
      <c r="O1242">
        <v>236</v>
      </c>
      <c r="P1242">
        <v>139</v>
      </c>
      <c r="Q1242">
        <v>323</v>
      </c>
      <c r="R1242">
        <v>160</v>
      </c>
      <c r="S1242">
        <v>110</v>
      </c>
      <c r="T1242">
        <v>78</v>
      </c>
      <c r="U1242">
        <v>232</v>
      </c>
      <c r="V1242">
        <v>231</v>
      </c>
      <c r="W1242">
        <v>96</v>
      </c>
      <c r="X1242">
        <v>149</v>
      </c>
      <c r="Y1242">
        <v>130</v>
      </c>
      <c r="Z1242">
        <v>124</v>
      </c>
      <c r="AA1242">
        <v>140</v>
      </c>
    </row>
    <row r="1243" spans="1:27" x14ac:dyDescent="0.35">
      <c r="A1243" s="1">
        <v>44162</v>
      </c>
      <c r="B1243" t="s">
        <v>41</v>
      </c>
      <c r="C1243">
        <v>185</v>
      </c>
      <c r="D1243">
        <v>68</v>
      </c>
      <c r="E1243">
        <v>53</v>
      </c>
      <c r="F1243">
        <v>88</v>
      </c>
      <c r="G1243">
        <v>160</v>
      </c>
      <c r="H1243">
        <v>61</v>
      </c>
      <c r="I1243">
        <v>65</v>
      </c>
      <c r="J1243">
        <v>114</v>
      </c>
      <c r="K1243">
        <v>140</v>
      </c>
      <c r="L1243">
        <v>123</v>
      </c>
      <c r="M1243">
        <v>30</v>
      </c>
      <c r="N1243">
        <v>22</v>
      </c>
      <c r="O1243">
        <v>143</v>
      </c>
      <c r="P1243">
        <v>77</v>
      </c>
      <c r="Q1243">
        <v>84</v>
      </c>
      <c r="R1243">
        <v>74</v>
      </c>
      <c r="S1243">
        <v>50</v>
      </c>
      <c r="T1243">
        <v>42</v>
      </c>
      <c r="U1243">
        <v>97</v>
      </c>
      <c r="V1243">
        <v>112</v>
      </c>
      <c r="W1243">
        <v>41</v>
      </c>
      <c r="X1243">
        <v>65</v>
      </c>
      <c r="Y1243">
        <v>92</v>
      </c>
      <c r="Z1243">
        <v>80</v>
      </c>
      <c r="AA1243">
        <v>63</v>
      </c>
    </row>
    <row r="1244" spans="1:27" x14ac:dyDescent="0.35">
      <c r="A1244" s="1">
        <v>44162</v>
      </c>
      <c r="B1244" t="s">
        <v>42</v>
      </c>
      <c r="C1244">
        <v>147</v>
      </c>
      <c r="D1244">
        <v>107</v>
      </c>
      <c r="E1244">
        <v>79</v>
      </c>
      <c r="F1244">
        <v>120</v>
      </c>
      <c r="G1244">
        <v>16</v>
      </c>
      <c r="H1244">
        <v>155</v>
      </c>
      <c r="I1244">
        <v>63</v>
      </c>
      <c r="J1244">
        <v>62</v>
      </c>
      <c r="K1244">
        <v>52</v>
      </c>
      <c r="L1244">
        <v>72</v>
      </c>
      <c r="M1244">
        <v>35</v>
      </c>
      <c r="N1244">
        <v>23</v>
      </c>
      <c r="O1244">
        <v>93</v>
      </c>
      <c r="P1244">
        <v>62</v>
      </c>
      <c r="Q1244">
        <v>239</v>
      </c>
      <c r="R1244">
        <v>86</v>
      </c>
      <c r="S1244">
        <v>60</v>
      </c>
      <c r="T1244">
        <v>36</v>
      </c>
      <c r="U1244">
        <v>135</v>
      </c>
      <c r="V1244">
        <v>119</v>
      </c>
      <c r="W1244">
        <v>55</v>
      </c>
      <c r="X1244">
        <v>84</v>
      </c>
      <c r="Y1244">
        <v>38</v>
      </c>
      <c r="Z1244">
        <v>44</v>
      </c>
      <c r="AA1244">
        <v>77</v>
      </c>
    </row>
    <row r="1245" spans="1:27" x14ac:dyDescent="0.35">
      <c r="A1245" s="1">
        <v>44162</v>
      </c>
      <c r="B1245" t="s">
        <v>43</v>
      </c>
      <c r="C1245">
        <v>196</v>
      </c>
      <c r="D1245">
        <v>179</v>
      </c>
      <c r="E1245">
        <v>161</v>
      </c>
      <c r="F1245">
        <v>460</v>
      </c>
      <c r="G1245">
        <v>229</v>
      </c>
      <c r="H1245">
        <v>189</v>
      </c>
      <c r="I1245">
        <v>140</v>
      </c>
      <c r="J1245">
        <v>234</v>
      </c>
      <c r="K1245">
        <v>177</v>
      </c>
      <c r="L1245">
        <v>204</v>
      </c>
      <c r="M1245">
        <v>56</v>
      </c>
      <c r="N1245">
        <v>153</v>
      </c>
      <c r="O1245">
        <v>224</v>
      </c>
      <c r="P1245">
        <v>169</v>
      </c>
      <c r="Q1245">
        <v>261</v>
      </c>
      <c r="R1245">
        <v>300</v>
      </c>
      <c r="S1245">
        <v>158</v>
      </c>
      <c r="T1245">
        <v>132</v>
      </c>
      <c r="U1245">
        <v>191</v>
      </c>
      <c r="V1245">
        <v>325</v>
      </c>
      <c r="W1245">
        <v>195</v>
      </c>
      <c r="X1245">
        <v>160</v>
      </c>
      <c r="Y1245">
        <v>127</v>
      </c>
      <c r="Z1245">
        <v>159</v>
      </c>
      <c r="AA1245">
        <v>160</v>
      </c>
    </row>
    <row r="1246" spans="1:27" x14ac:dyDescent="0.35">
      <c r="A1246" s="1">
        <v>44162</v>
      </c>
      <c r="B1246" t="s">
        <v>44</v>
      </c>
      <c r="C1246">
        <v>30</v>
      </c>
      <c r="D1246">
        <v>90</v>
      </c>
      <c r="E1246">
        <v>11</v>
      </c>
      <c r="F1246">
        <v>7</v>
      </c>
      <c r="G1246">
        <v>16</v>
      </c>
      <c r="H1246">
        <v>21</v>
      </c>
      <c r="I1246">
        <v>13</v>
      </c>
      <c r="J1246">
        <v>46</v>
      </c>
      <c r="K1246">
        <v>57</v>
      </c>
      <c r="L1246">
        <v>28</v>
      </c>
      <c r="M1246">
        <v>15</v>
      </c>
      <c r="N1246">
        <v>15</v>
      </c>
      <c r="O1246">
        <v>45</v>
      </c>
      <c r="P1246">
        <v>13</v>
      </c>
      <c r="Q1246">
        <v>21</v>
      </c>
      <c r="R1246">
        <v>33</v>
      </c>
      <c r="S1246">
        <v>11</v>
      </c>
      <c r="T1246">
        <v>9</v>
      </c>
      <c r="U1246">
        <v>20</v>
      </c>
      <c r="V1246">
        <v>94</v>
      </c>
      <c r="W1246">
        <v>19</v>
      </c>
      <c r="X1246">
        <v>28</v>
      </c>
      <c r="Y1246">
        <v>25</v>
      </c>
      <c r="Z1246">
        <v>4</v>
      </c>
      <c r="AA1246">
        <v>24</v>
      </c>
    </row>
    <row r="1247" spans="1:27" x14ac:dyDescent="0.35">
      <c r="A1247" s="1">
        <v>44162</v>
      </c>
      <c r="B1247" t="s">
        <v>45</v>
      </c>
      <c r="C1247">
        <v>166</v>
      </c>
      <c r="D1247">
        <v>89</v>
      </c>
      <c r="E1247">
        <v>150</v>
      </c>
      <c r="F1247">
        <v>453</v>
      </c>
      <c r="G1247">
        <v>213</v>
      </c>
      <c r="H1247">
        <v>168</v>
      </c>
      <c r="I1247">
        <v>127</v>
      </c>
      <c r="J1247">
        <v>188</v>
      </c>
      <c r="K1247">
        <v>120</v>
      </c>
      <c r="L1247">
        <v>176</v>
      </c>
      <c r="M1247">
        <v>41</v>
      </c>
      <c r="N1247">
        <v>138</v>
      </c>
      <c r="O1247">
        <v>179</v>
      </c>
      <c r="P1247">
        <v>156</v>
      </c>
      <c r="Q1247">
        <v>240</v>
      </c>
      <c r="R1247">
        <v>267</v>
      </c>
      <c r="S1247">
        <v>147</v>
      </c>
      <c r="T1247">
        <v>123</v>
      </c>
      <c r="U1247">
        <v>171</v>
      </c>
      <c r="V1247">
        <v>231</v>
      </c>
      <c r="W1247">
        <v>176</v>
      </c>
      <c r="X1247">
        <v>132</v>
      </c>
      <c r="Y1247">
        <v>102</v>
      </c>
      <c r="Z1247">
        <v>155</v>
      </c>
      <c r="AA1247">
        <v>136</v>
      </c>
    </row>
    <row r="1248" spans="1:27" x14ac:dyDescent="0.35">
      <c r="A1248" s="1">
        <v>44163</v>
      </c>
      <c r="B1248" t="s">
        <v>35</v>
      </c>
      <c r="C1248">
        <v>4649</v>
      </c>
      <c r="D1248">
        <v>2138</v>
      </c>
      <c r="E1248">
        <v>1486</v>
      </c>
      <c r="F1248">
        <v>4573</v>
      </c>
      <c r="G1248">
        <v>3847</v>
      </c>
      <c r="H1248">
        <v>2686</v>
      </c>
      <c r="I1248">
        <v>1885</v>
      </c>
      <c r="J1248">
        <v>2255</v>
      </c>
      <c r="K1248">
        <v>2942</v>
      </c>
      <c r="L1248">
        <v>2525</v>
      </c>
      <c r="M1248">
        <v>597</v>
      </c>
      <c r="N1248">
        <v>1432</v>
      </c>
      <c r="O1248">
        <v>3665</v>
      </c>
      <c r="P1248">
        <v>1557</v>
      </c>
      <c r="Q1248">
        <v>3660</v>
      </c>
      <c r="R1248">
        <v>1513</v>
      </c>
      <c r="S1248">
        <v>1815</v>
      </c>
      <c r="T1248">
        <v>1574</v>
      </c>
      <c r="U1248">
        <v>1931</v>
      </c>
      <c r="V1248">
        <v>3933</v>
      </c>
      <c r="W1248">
        <v>2164</v>
      </c>
      <c r="X1248">
        <v>2379</v>
      </c>
      <c r="Y1248">
        <v>1505</v>
      </c>
      <c r="Z1248">
        <v>1533</v>
      </c>
      <c r="AA1248">
        <v>1382</v>
      </c>
    </row>
    <row r="1249" spans="1:27" x14ac:dyDescent="0.35">
      <c r="A1249" s="1">
        <v>44163</v>
      </c>
      <c r="B1249" t="s">
        <v>36</v>
      </c>
      <c r="C1249">
        <v>1998</v>
      </c>
      <c r="D1249">
        <v>564</v>
      </c>
      <c r="E1249">
        <v>443</v>
      </c>
      <c r="F1249">
        <v>1375</v>
      </c>
      <c r="G1249">
        <v>600</v>
      </c>
      <c r="H1249">
        <v>799</v>
      </c>
      <c r="I1249">
        <v>736</v>
      </c>
      <c r="J1249">
        <v>811</v>
      </c>
      <c r="K1249">
        <v>1156</v>
      </c>
      <c r="L1249">
        <v>925</v>
      </c>
      <c r="M1249">
        <v>337</v>
      </c>
      <c r="N1249">
        <v>264</v>
      </c>
      <c r="O1249">
        <v>1122</v>
      </c>
      <c r="P1249">
        <v>622</v>
      </c>
      <c r="Q1249">
        <v>906</v>
      </c>
      <c r="R1249">
        <v>488</v>
      </c>
      <c r="S1249">
        <v>627</v>
      </c>
      <c r="T1249">
        <v>472</v>
      </c>
      <c r="U1249">
        <v>612</v>
      </c>
      <c r="V1249">
        <v>1244</v>
      </c>
      <c r="W1249">
        <v>412</v>
      </c>
      <c r="X1249">
        <v>910</v>
      </c>
      <c r="Y1249">
        <v>552</v>
      </c>
      <c r="Z1249">
        <v>615</v>
      </c>
      <c r="AA1249">
        <v>549</v>
      </c>
    </row>
    <row r="1250" spans="1:27" x14ac:dyDescent="0.35">
      <c r="A1250" s="1">
        <v>44163</v>
      </c>
      <c r="B1250" t="s">
        <v>37</v>
      </c>
      <c r="C1250">
        <v>434</v>
      </c>
      <c r="D1250">
        <v>467</v>
      </c>
      <c r="E1250">
        <v>153</v>
      </c>
      <c r="F1250">
        <v>718</v>
      </c>
      <c r="G1250">
        <v>660</v>
      </c>
      <c r="H1250">
        <v>304</v>
      </c>
      <c r="I1250">
        <v>177</v>
      </c>
      <c r="J1250">
        <v>513</v>
      </c>
      <c r="K1250">
        <v>302</v>
      </c>
      <c r="L1250">
        <v>290</v>
      </c>
      <c r="M1250">
        <v>31</v>
      </c>
      <c r="N1250">
        <v>105</v>
      </c>
      <c r="O1250">
        <v>647</v>
      </c>
      <c r="P1250">
        <v>344</v>
      </c>
      <c r="Q1250">
        <v>527</v>
      </c>
      <c r="R1250">
        <v>394</v>
      </c>
      <c r="S1250">
        <v>157</v>
      </c>
      <c r="T1250">
        <v>186</v>
      </c>
      <c r="U1250">
        <v>66</v>
      </c>
      <c r="V1250">
        <v>320</v>
      </c>
      <c r="W1250">
        <v>0</v>
      </c>
      <c r="X1250">
        <v>212</v>
      </c>
      <c r="Y1250">
        <v>278</v>
      </c>
      <c r="Z1250">
        <v>177</v>
      </c>
      <c r="AA1250">
        <v>234</v>
      </c>
    </row>
    <row r="1251" spans="1:27" x14ac:dyDescent="0.35">
      <c r="A1251" s="1">
        <v>44163</v>
      </c>
      <c r="B1251" t="s">
        <v>38</v>
      </c>
      <c r="C1251">
        <v>2432</v>
      </c>
      <c r="D1251">
        <v>1031</v>
      </c>
      <c r="E1251">
        <v>596</v>
      </c>
      <c r="F1251">
        <v>2093</v>
      </c>
      <c r="G1251">
        <v>1260</v>
      </c>
      <c r="H1251">
        <v>1103</v>
      </c>
      <c r="I1251">
        <v>913</v>
      </c>
      <c r="J1251">
        <v>1324</v>
      </c>
      <c r="K1251">
        <v>1458</v>
      </c>
      <c r="L1251">
        <v>1215</v>
      </c>
      <c r="M1251">
        <v>368</v>
      </c>
      <c r="N1251">
        <v>369</v>
      </c>
      <c r="O1251">
        <v>1769</v>
      </c>
      <c r="P1251">
        <v>966</v>
      </c>
      <c r="Q1251">
        <v>1433</v>
      </c>
      <c r="R1251">
        <v>882</v>
      </c>
      <c r="S1251">
        <v>784</v>
      </c>
      <c r="T1251">
        <v>658</v>
      </c>
      <c r="U1251">
        <v>678</v>
      </c>
      <c r="V1251">
        <v>1564</v>
      </c>
      <c r="W1251">
        <v>412</v>
      </c>
      <c r="X1251">
        <v>1122</v>
      </c>
      <c r="Y1251">
        <v>830</v>
      </c>
      <c r="Z1251">
        <v>792</v>
      </c>
      <c r="AA1251">
        <v>783</v>
      </c>
    </row>
    <row r="1252" spans="1:27" x14ac:dyDescent="0.35">
      <c r="A1252" s="1">
        <v>44163</v>
      </c>
      <c r="B1252" t="s">
        <v>39</v>
      </c>
      <c r="C1252">
        <v>2217</v>
      </c>
      <c r="D1252">
        <v>1107</v>
      </c>
      <c r="E1252">
        <v>890</v>
      </c>
      <c r="F1252">
        <v>2480</v>
      </c>
      <c r="G1252">
        <v>2587</v>
      </c>
      <c r="H1252">
        <v>1583</v>
      </c>
      <c r="I1252">
        <v>972</v>
      </c>
      <c r="J1252">
        <v>931</v>
      </c>
      <c r="K1252">
        <v>1484</v>
      </c>
      <c r="L1252">
        <v>1310</v>
      </c>
      <c r="M1252">
        <v>229</v>
      </c>
      <c r="N1252">
        <v>1063</v>
      </c>
      <c r="O1252">
        <v>1896</v>
      </c>
      <c r="P1252">
        <v>591</v>
      </c>
      <c r="Q1252">
        <v>2227</v>
      </c>
      <c r="R1252">
        <v>631</v>
      </c>
      <c r="S1252">
        <v>1031</v>
      </c>
      <c r="T1252">
        <v>916</v>
      </c>
      <c r="U1252">
        <v>1253</v>
      </c>
      <c r="V1252">
        <v>2369</v>
      </c>
      <c r="W1252">
        <v>1752</v>
      </c>
      <c r="X1252">
        <v>1257</v>
      </c>
      <c r="Y1252">
        <v>675</v>
      </c>
      <c r="Z1252">
        <v>741</v>
      </c>
      <c r="AA1252">
        <v>599</v>
      </c>
    </row>
    <row r="1253" spans="1:27" x14ac:dyDescent="0.35">
      <c r="A1253" s="1">
        <v>44163</v>
      </c>
      <c r="B1253" t="s">
        <v>2</v>
      </c>
      <c r="C1253">
        <v>1916</v>
      </c>
      <c r="D1253">
        <v>1414</v>
      </c>
      <c r="E1253">
        <v>860</v>
      </c>
      <c r="F1253">
        <v>1831</v>
      </c>
      <c r="G1253">
        <v>1149</v>
      </c>
      <c r="H1253">
        <v>1564</v>
      </c>
      <c r="I1253">
        <v>687</v>
      </c>
      <c r="J1253">
        <v>1487</v>
      </c>
      <c r="K1253">
        <v>1221</v>
      </c>
      <c r="L1253">
        <v>1609</v>
      </c>
      <c r="M1253">
        <v>358</v>
      </c>
      <c r="N1253">
        <v>324</v>
      </c>
      <c r="O1253">
        <v>2255</v>
      </c>
      <c r="P1253">
        <v>723</v>
      </c>
      <c r="Q1253">
        <v>1490</v>
      </c>
      <c r="R1253">
        <v>945</v>
      </c>
      <c r="S1253">
        <v>677</v>
      </c>
      <c r="T1253">
        <v>846</v>
      </c>
      <c r="U1253">
        <v>1198</v>
      </c>
      <c r="V1253">
        <v>1745</v>
      </c>
      <c r="W1253">
        <v>1168</v>
      </c>
      <c r="X1253">
        <v>1666</v>
      </c>
      <c r="Y1253">
        <v>657</v>
      </c>
      <c r="Z1253">
        <v>862</v>
      </c>
      <c r="AA1253">
        <v>604</v>
      </c>
    </row>
    <row r="1254" spans="1:27" x14ac:dyDescent="0.35">
      <c r="A1254" s="1">
        <v>44163</v>
      </c>
      <c r="B1254" t="s">
        <v>1</v>
      </c>
      <c r="C1254">
        <v>1234</v>
      </c>
      <c r="D1254">
        <v>497</v>
      </c>
      <c r="E1254">
        <v>305</v>
      </c>
      <c r="F1254">
        <v>856</v>
      </c>
      <c r="G1254">
        <v>738</v>
      </c>
      <c r="H1254">
        <v>405</v>
      </c>
      <c r="I1254">
        <v>374</v>
      </c>
      <c r="J1254">
        <v>748</v>
      </c>
      <c r="K1254">
        <v>658</v>
      </c>
      <c r="L1254">
        <v>948</v>
      </c>
      <c r="M1254">
        <v>224</v>
      </c>
      <c r="N1254">
        <v>93</v>
      </c>
      <c r="O1254">
        <v>1500</v>
      </c>
      <c r="P1254">
        <v>427</v>
      </c>
      <c r="Q1254">
        <v>797</v>
      </c>
      <c r="R1254">
        <v>226</v>
      </c>
      <c r="S1254">
        <v>412</v>
      </c>
      <c r="T1254">
        <v>535</v>
      </c>
      <c r="U1254">
        <v>482</v>
      </c>
      <c r="V1254">
        <v>887</v>
      </c>
      <c r="W1254">
        <v>183</v>
      </c>
      <c r="X1254">
        <v>600</v>
      </c>
      <c r="Y1254">
        <v>536</v>
      </c>
      <c r="Z1254">
        <v>365</v>
      </c>
      <c r="AA1254">
        <v>357</v>
      </c>
    </row>
    <row r="1255" spans="1:27" x14ac:dyDescent="0.35">
      <c r="A1255" s="1">
        <v>44163</v>
      </c>
      <c r="B1255" t="s">
        <v>0</v>
      </c>
      <c r="C1255">
        <v>682</v>
      </c>
      <c r="D1255">
        <v>917</v>
      </c>
      <c r="E1255">
        <v>555</v>
      </c>
      <c r="F1255">
        <v>975</v>
      </c>
      <c r="G1255">
        <v>411</v>
      </c>
      <c r="H1255">
        <v>1159</v>
      </c>
      <c r="I1255">
        <v>313</v>
      </c>
      <c r="J1255">
        <v>739</v>
      </c>
      <c r="K1255">
        <v>563</v>
      </c>
      <c r="L1255">
        <v>661</v>
      </c>
      <c r="M1255">
        <v>134</v>
      </c>
      <c r="N1255">
        <v>231</v>
      </c>
      <c r="O1255">
        <v>755</v>
      </c>
      <c r="P1255">
        <v>296</v>
      </c>
      <c r="Q1255">
        <v>693</v>
      </c>
      <c r="R1255">
        <v>719</v>
      </c>
      <c r="S1255">
        <v>265</v>
      </c>
      <c r="T1255">
        <v>311</v>
      </c>
      <c r="U1255">
        <v>716</v>
      </c>
      <c r="V1255">
        <v>858</v>
      </c>
      <c r="W1255">
        <v>985</v>
      </c>
      <c r="X1255">
        <v>1066</v>
      </c>
      <c r="Y1255">
        <v>121</v>
      </c>
      <c r="Z1255">
        <v>497</v>
      </c>
      <c r="AA1255">
        <v>247</v>
      </c>
    </row>
    <row r="1256" spans="1:27" x14ac:dyDescent="0.35">
      <c r="A1256" s="1">
        <v>44163</v>
      </c>
      <c r="B1256" t="s">
        <v>40</v>
      </c>
      <c r="C1256">
        <v>332</v>
      </c>
      <c r="D1256">
        <v>175</v>
      </c>
      <c r="E1256">
        <v>132</v>
      </c>
      <c r="F1256">
        <v>208</v>
      </c>
      <c r="G1256">
        <v>176</v>
      </c>
      <c r="H1256">
        <v>220</v>
      </c>
      <c r="I1256">
        <v>128</v>
      </c>
      <c r="J1256">
        <v>176</v>
      </c>
      <c r="K1256">
        <v>192</v>
      </c>
      <c r="L1256">
        <v>195</v>
      </c>
      <c r="M1256">
        <v>64</v>
      </c>
      <c r="N1256">
        <v>45</v>
      </c>
      <c r="O1256">
        <v>236</v>
      </c>
      <c r="P1256">
        <v>139</v>
      </c>
      <c r="Q1256">
        <v>323</v>
      </c>
      <c r="R1256">
        <v>160</v>
      </c>
      <c r="S1256">
        <v>110</v>
      </c>
      <c r="T1256">
        <v>78</v>
      </c>
      <c r="U1256">
        <v>232</v>
      </c>
      <c r="V1256">
        <v>231</v>
      </c>
      <c r="W1256">
        <v>96</v>
      </c>
      <c r="X1256">
        <v>149</v>
      </c>
      <c r="Y1256">
        <v>130</v>
      </c>
      <c r="Z1256">
        <v>124</v>
      </c>
      <c r="AA1256">
        <v>140</v>
      </c>
    </row>
    <row r="1257" spans="1:27" x14ac:dyDescent="0.35">
      <c r="A1257" s="1">
        <v>44163</v>
      </c>
      <c r="B1257" t="s">
        <v>41</v>
      </c>
      <c r="C1257">
        <v>196</v>
      </c>
      <c r="D1257">
        <v>72</v>
      </c>
      <c r="E1257">
        <v>54</v>
      </c>
      <c r="F1257">
        <v>93</v>
      </c>
      <c r="G1257">
        <v>168</v>
      </c>
      <c r="H1257">
        <v>69</v>
      </c>
      <c r="I1257">
        <v>67</v>
      </c>
      <c r="J1257">
        <v>120</v>
      </c>
      <c r="K1257">
        <v>141</v>
      </c>
      <c r="L1257">
        <v>109</v>
      </c>
      <c r="M1257">
        <v>30</v>
      </c>
      <c r="N1257">
        <v>17</v>
      </c>
      <c r="O1257">
        <v>146</v>
      </c>
      <c r="P1257">
        <v>76</v>
      </c>
      <c r="Q1257">
        <v>81</v>
      </c>
      <c r="R1257">
        <v>68</v>
      </c>
      <c r="S1257">
        <v>48</v>
      </c>
      <c r="T1257">
        <v>40</v>
      </c>
      <c r="U1257">
        <v>98</v>
      </c>
      <c r="V1257">
        <v>120</v>
      </c>
      <c r="W1257">
        <v>40</v>
      </c>
      <c r="X1257">
        <v>61</v>
      </c>
      <c r="Y1257">
        <v>95</v>
      </c>
      <c r="Z1257">
        <v>75</v>
      </c>
      <c r="AA1257">
        <v>64</v>
      </c>
    </row>
    <row r="1258" spans="1:27" x14ac:dyDescent="0.35">
      <c r="A1258" s="1">
        <v>44163</v>
      </c>
      <c r="B1258" t="s">
        <v>42</v>
      </c>
      <c r="C1258">
        <v>136</v>
      </c>
      <c r="D1258">
        <v>103</v>
      </c>
      <c r="E1258">
        <v>78</v>
      </c>
      <c r="F1258">
        <v>115</v>
      </c>
      <c r="G1258">
        <v>8</v>
      </c>
      <c r="H1258">
        <v>151</v>
      </c>
      <c r="I1258">
        <v>61</v>
      </c>
      <c r="J1258">
        <v>56</v>
      </c>
      <c r="K1258">
        <v>51</v>
      </c>
      <c r="L1258">
        <v>86</v>
      </c>
      <c r="M1258">
        <v>34</v>
      </c>
      <c r="N1258">
        <v>28</v>
      </c>
      <c r="O1258">
        <v>90</v>
      </c>
      <c r="P1258">
        <v>63</v>
      </c>
      <c r="Q1258">
        <v>242</v>
      </c>
      <c r="R1258">
        <v>92</v>
      </c>
      <c r="S1258">
        <v>62</v>
      </c>
      <c r="T1258">
        <v>38</v>
      </c>
      <c r="U1258">
        <v>134</v>
      </c>
      <c r="V1258">
        <v>111</v>
      </c>
      <c r="W1258">
        <v>56</v>
      </c>
      <c r="X1258">
        <v>88</v>
      </c>
      <c r="Y1258">
        <v>35</v>
      </c>
      <c r="Z1258">
        <v>49</v>
      </c>
      <c r="AA1258">
        <v>76</v>
      </c>
    </row>
    <row r="1259" spans="1:27" x14ac:dyDescent="0.35">
      <c r="A1259" s="1">
        <v>44163</v>
      </c>
      <c r="B1259" t="s">
        <v>43</v>
      </c>
      <c r="C1259">
        <v>196</v>
      </c>
      <c r="D1259">
        <v>179</v>
      </c>
      <c r="E1259">
        <v>161</v>
      </c>
      <c r="F1259">
        <v>460</v>
      </c>
      <c r="G1259">
        <v>216</v>
      </c>
      <c r="H1259">
        <v>189</v>
      </c>
      <c r="I1259">
        <v>140</v>
      </c>
      <c r="J1259">
        <v>234</v>
      </c>
      <c r="K1259">
        <v>177</v>
      </c>
      <c r="L1259">
        <v>204</v>
      </c>
      <c r="M1259">
        <v>60</v>
      </c>
      <c r="N1259">
        <v>153</v>
      </c>
      <c r="O1259">
        <v>224</v>
      </c>
      <c r="P1259">
        <v>169</v>
      </c>
      <c r="Q1259">
        <v>261</v>
      </c>
      <c r="R1259">
        <v>300</v>
      </c>
      <c r="S1259">
        <v>158</v>
      </c>
      <c r="T1259">
        <v>132</v>
      </c>
      <c r="U1259">
        <v>191</v>
      </c>
      <c r="V1259">
        <v>326</v>
      </c>
      <c r="W1259">
        <v>195</v>
      </c>
      <c r="X1259">
        <v>160</v>
      </c>
      <c r="Y1259">
        <v>127</v>
      </c>
      <c r="Z1259">
        <v>159</v>
      </c>
      <c r="AA1259">
        <v>160</v>
      </c>
    </row>
    <row r="1260" spans="1:27" x14ac:dyDescent="0.35">
      <c r="A1260" s="1">
        <v>44163</v>
      </c>
      <c r="B1260" t="s">
        <v>44</v>
      </c>
      <c r="C1260">
        <v>27</v>
      </c>
      <c r="D1260">
        <v>89</v>
      </c>
      <c r="E1260">
        <v>8</v>
      </c>
      <c r="F1260">
        <v>7</v>
      </c>
      <c r="G1260">
        <v>13</v>
      </c>
      <c r="H1260">
        <v>18</v>
      </c>
      <c r="I1260">
        <v>13</v>
      </c>
      <c r="J1260">
        <v>34</v>
      </c>
      <c r="K1260">
        <v>53</v>
      </c>
      <c r="L1260">
        <v>30</v>
      </c>
      <c r="M1260">
        <v>17</v>
      </c>
      <c r="N1260">
        <v>13</v>
      </c>
      <c r="O1260">
        <v>44</v>
      </c>
      <c r="P1260">
        <v>13</v>
      </c>
      <c r="Q1260">
        <v>21</v>
      </c>
      <c r="R1260">
        <v>31</v>
      </c>
      <c r="S1260">
        <v>11</v>
      </c>
      <c r="T1260">
        <v>9</v>
      </c>
      <c r="U1260">
        <v>20</v>
      </c>
      <c r="V1260">
        <v>94</v>
      </c>
      <c r="W1260">
        <v>18</v>
      </c>
      <c r="X1260">
        <v>22</v>
      </c>
      <c r="Y1260">
        <v>31</v>
      </c>
      <c r="Z1260">
        <v>4</v>
      </c>
      <c r="AA1260">
        <v>20</v>
      </c>
    </row>
    <row r="1261" spans="1:27" x14ac:dyDescent="0.35">
      <c r="A1261" s="1">
        <v>44163</v>
      </c>
      <c r="B1261" t="s">
        <v>45</v>
      </c>
      <c r="C1261">
        <v>169</v>
      </c>
      <c r="D1261">
        <v>90</v>
      </c>
      <c r="E1261">
        <v>153</v>
      </c>
      <c r="F1261">
        <v>453</v>
      </c>
      <c r="G1261">
        <v>203</v>
      </c>
      <c r="H1261">
        <v>171</v>
      </c>
      <c r="I1261">
        <v>127</v>
      </c>
      <c r="J1261">
        <v>200</v>
      </c>
      <c r="K1261">
        <v>124</v>
      </c>
      <c r="L1261">
        <v>174</v>
      </c>
      <c r="M1261">
        <v>43</v>
      </c>
      <c r="N1261">
        <v>140</v>
      </c>
      <c r="O1261">
        <v>180</v>
      </c>
      <c r="P1261">
        <v>156</v>
      </c>
      <c r="Q1261">
        <v>240</v>
      </c>
      <c r="R1261">
        <v>269</v>
      </c>
      <c r="S1261">
        <v>147</v>
      </c>
      <c r="T1261">
        <v>123</v>
      </c>
      <c r="U1261">
        <v>171</v>
      </c>
      <c r="V1261">
        <v>232</v>
      </c>
      <c r="W1261">
        <v>177</v>
      </c>
      <c r="X1261">
        <v>138</v>
      </c>
      <c r="Y1261">
        <v>96</v>
      </c>
      <c r="Z1261">
        <v>155</v>
      </c>
      <c r="AA1261">
        <v>140</v>
      </c>
    </row>
    <row r="1262" spans="1:27" x14ac:dyDescent="0.35">
      <c r="A1262" s="1">
        <v>44164</v>
      </c>
      <c r="B1262" t="s">
        <v>35</v>
      </c>
      <c r="C1262">
        <v>4649</v>
      </c>
      <c r="D1262">
        <v>2138</v>
      </c>
      <c r="E1262">
        <v>1486</v>
      </c>
      <c r="F1262">
        <v>4573</v>
      </c>
      <c r="G1262">
        <v>3847</v>
      </c>
      <c r="H1262">
        <v>2686</v>
      </c>
      <c r="I1262">
        <v>1885</v>
      </c>
      <c r="J1262">
        <v>2255</v>
      </c>
      <c r="K1262">
        <v>2942</v>
      </c>
      <c r="L1262">
        <v>2525</v>
      </c>
      <c r="M1262">
        <v>597</v>
      </c>
      <c r="N1262">
        <v>1432</v>
      </c>
      <c r="O1262">
        <v>3665</v>
      </c>
      <c r="P1262">
        <v>1557</v>
      </c>
      <c r="Q1262">
        <v>3660</v>
      </c>
      <c r="R1262">
        <v>1513</v>
      </c>
      <c r="S1262">
        <v>1815</v>
      </c>
      <c r="T1262">
        <v>1574</v>
      </c>
      <c r="U1262">
        <v>1931</v>
      </c>
      <c r="V1262">
        <v>3933</v>
      </c>
      <c r="W1262">
        <v>2164</v>
      </c>
      <c r="X1262">
        <v>2379</v>
      </c>
      <c r="Y1262">
        <v>1505</v>
      </c>
      <c r="Z1262">
        <v>1533</v>
      </c>
      <c r="AA1262">
        <v>1382</v>
      </c>
    </row>
    <row r="1263" spans="1:27" x14ac:dyDescent="0.35">
      <c r="A1263" s="1">
        <v>44164</v>
      </c>
      <c r="B1263" t="s">
        <v>36</v>
      </c>
      <c r="C1263">
        <v>2106</v>
      </c>
      <c r="D1263">
        <v>595</v>
      </c>
      <c r="E1263">
        <v>457</v>
      </c>
      <c r="F1263">
        <v>1395</v>
      </c>
      <c r="G1263">
        <v>605</v>
      </c>
      <c r="H1263">
        <v>808</v>
      </c>
      <c r="I1263">
        <v>746</v>
      </c>
      <c r="J1263">
        <v>851</v>
      </c>
      <c r="K1263">
        <v>1243</v>
      </c>
      <c r="L1263">
        <v>969</v>
      </c>
      <c r="M1263">
        <v>333</v>
      </c>
      <c r="N1263">
        <v>236</v>
      </c>
      <c r="O1263">
        <v>1273</v>
      </c>
      <c r="P1263">
        <v>604</v>
      </c>
      <c r="Q1263">
        <v>931</v>
      </c>
      <c r="R1263">
        <v>502</v>
      </c>
      <c r="S1263">
        <v>645</v>
      </c>
      <c r="T1263">
        <v>509</v>
      </c>
      <c r="U1263">
        <v>629</v>
      </c>
      <c r="V1263">
        <v>1283</v>
      </c>
      <c r="W1263">
        <v>397</v>
      </c>
      <c r="X1263">
        <v>931</v>
      </c>
      <c r="Y1263">
        <v>562</v>
      </c>
      <c r="Z1263">
        <v>622</v>
      </c>
      <c r="AA1263">
        <v>573</v>
      </c>
    </row>
    <row r="1264" spans="1:27" x14ac:dyDescent="0.35">
      <c r="A1264" s="1">
        <v>44164</v>
      </c>
      <c r="B1264" t="s">
        <v>37</v>
      </c>
      <c r="C1264">
        <v>419</v>
      </c>
      <c r="D1264">
        <v>482</v>
      </c>
      <c r="E1264">
        <v>169</v>
      </c>
      <c r="F1264">
        <v>767</v>
      </c>
      <c r="G1264">
        <v>710</v>
      </c>
      <c r="H1264">
        <v>298</v>
      </c>
      <c r="I1264">
        <v>194</v>
      </c>
      <c r="J1264">
        <v>523</v>
      </c>
      <c r="K1264">
        <v>329</v>
      </c>
      <c r="L1264">
        <v>299</v>
      </c>
      <c r="M1264">
        <v>26</v>
      </c>
      <c r="N1264">
        <v>109</v>
      </c>
      <c r="O1264">
        <v>540</v>
      </c>
      <c r="P1264">
        <v>320</v>
      </c>
      <c r="Q1264">
        <v>580</v>
      </c>
      <c r="R1264">
        <v>424</v>
      </c>
      <c r="S1264">
        <v>177</v>
      </c>
      <c r="T1264">
        <v>163</v>
      </c>
      <c r="U1264">
        <v>74</v>
      </c>
      <c r="V1264">
        <v>355</v>
      </c>
      <c r="W1264">
        <v>0</v>
      </c>
      <c r="X1264">
        <v>203</v>
      </c>
      <c r="Y1264">
        <v>291</v>
      </c>
      <c r="Z1264">
        <v>176</v>
      </c>
      <c r="AA1264">
        <v>236</v>
      </c>
    </row>
    <row r="1265" spans="1:27" x14ac:dyDescent="0.35">
      <c r="A1265" s="1">
        <v>44164</v>
      </c>
      <c r="B1265" t="s">
        <v>38</v>
      </c>
      <c r="C1265">
        <v>2525</v>
      </c>
      <c r="D1265">
        <v>1077</v>
      </c>
      <c r="E1265">
        <v>626</v>
      </c>
      <c r="F1265">
        <v>2162</v>
      </c>
      <c r="G1265">
        <v>1315</v>
      </c>
      <c r="H1265">
        <v>1106</v>
      </c>
      <c r="I1265">
        <v>940</v>
      </c>
      <c r="J1265">
        <v>1374</v>
      </c>
      <c r="K1265">
        <v>1572</v>
      </c>
      <c r="L1265">
        <v>1268</v>
      </c>
      <c r="M1265">
        <v>359</v>
      </c>
      <c r="N1265">
        <v>345</v>
      </c>
      <c r="O1265">
        <v>1813</v>
      </c>
      <c r="P1265">
        <v>924</v>
      </c>
      <c r="Q1265">
        <v>1511</v>
      </c>
      <c r="R1265">
        <v>926</v>
      </c>
      <c r="S1265">
        <v>822</v>
      </c>
      <c r="T1265">
        <v>672</v>
      </c>
      <c r="U1265">
        <v>703</v>
      </c>
      <c r="V1265">
        <v>1638</v>
      </c>
      <c r="W1265">
        <v>397</v>
      </c>
      <c r="X1265">
        <v>1134</v>
      </c>
      <c r="Y1265">
        <v>853</v>
      </c>
      <c r="Z1265">
        <v>798</v>
      </c>
      <c r="AA1265">
        <v>809</v>
      </c>
    </row>
    <row r="1266" spans="1:27" x14ac:dyDescent="0.35">
      <c r="A1266" s="1">
        <v>44164</v>
      </c>
      <c r="B1266" t="s">
        <v>39</v>
      </c>
      <c r="C1266">
        <v>2124</v>
      </c>
      <c r="D1266">
        <v>1061</v>
      </c>
      <c r="E1266">
        <v>860</v>
      </c>
      <c r="F1266">
        <v>2411</v>
      </c>
      <c r="G1266">
        <v>2532</v>
      </c>
      <c r="H1266">
        <v>1580</v>
      </c>
      <c r="I1266">
        <v>945</v>
      </c>
      <c r="J1266">
        <v>881</v>
      </c>
      <c r="K1266">
        <v>1370</v>
      </c>
      <c r="L1266">
        <v>1257</v>
      </c>
      <c r="M1266">
        <v>238</v>
      </c>
      <c r="N1266">
        <v>1087</v>
      </c>
      <c r="O1266">
        <v>1852</v>
      </c>
      <c r="P1266">
        <v>633</v>
      </c>
      <c r="Q1266">
        <v>2149</v>
      </c>
      <c r="R1266">
        <v>587</v>
      </c>
      <c r="S1266">
        <v>993</v>
      </c>
      <c r="T1266">
        <v>902</v>
      </c>
      <c r="U1266">
        <v>1228</v>
      </c>
      <c r="V1266">
        <v>2295</v>
      </c>
      <c r="W1266">
        <v>1767</v>
      </c>
      <c r="X1266">
        <v>1245</v>
      </c>
      <c r="Y1266">
        <v>652</v>
      </c>
      <c r="Z1266">
        <v>735</v>
      </c>
      <c r="AA1266">
        <v>573</v>
      </c>
    </row>
    <row r="1267" spans="1:27" x14ac:dyDescent="0.35">
      <c r="A1267" s="1">
        <v>44164</v>
      </c>
      <c r="B1267" t="s">
        <v>2</v>
      </c>
      <c r="C1267">
        <v>1916</v>
      </c>
      <c r="D1267">
        <v>1414</v>
      </c>
      <c r="E1267">
        <v>860</v>
      </c>
      <c r="F1267">
        <v>1831</v>
      </c>
      <c r="G1267">
        <v>1149</v>
      </c>
      <c r="H1267">
        <v>1564</v>
      </c>
      <c r="I1267">
        <v>726</v>
      </c>
      <c r="J1267">
        <v>1524</v>
      </c>
      <c r="K1267">
        <v>1221</v>
      </c>
      <c r="L1267">
        <v>1615</v>
      </c>
      <c r="M1267">
        <v>358</v>
      </c>
      <c r="N1267">
        <v>324</v>
      </c>
      <c r="O1267">
        <v>2255</v>
      </c>
      <c r="P1267">
        <v>723</v>
      </c>
      <c r="Q1267">
        <v>1493</v>
      </c>
      <c r="R1267">
        <v>945</v>
      </c>
      <c r="S1267">
        <v>677</v>
      </c>
      <c r="T1267">
        <v>846</v>
      </c>
      <c r="U1267">
        <v>1199</v>
      </c>
      <c r="V1267">
        <v>1745</v>
      </c>
      <c r="W1267">
        <v>1168</v>
      </c>
      <c r="X1267">
        <v>1759</v>
      </c>
      <c r="Y1267">
        <v>657</v>
      </c>
      <c r="Z1267">
        <v>920</v>
      </c>
      <c r="AA1267">
        <v>604</v>
      </c>
    </row>
    <row r="1268" spans="1:27" x14ac:dyDescent="0.35">
      <c r="A1268" s="1">
        <v>44164</v>
      </c>
      <c r="B1268" t="s">
        <v>1</v>
      </c>
      <c r="C1268">
        <v>1275</v>
      </c>
      <c r="D1268">
        <v>525</v>
      </c>
      <c r="E1268">
        <v>320</v>
      </c>
      <c r="F1268">
        <v>818</v>
      </c>
      <c r="G1268">
        <v>717</v>
      </c>
      <c r="H1268">
        <v>413</v>
      </c>
      <c r="I1268">
        <v>406</v>
      </c>
      <c r="J1268">
        <v>788</v>
      </c>
      <c r="K1268">
        <v>657</v>
      </c>
      <c r="L1268">
        <v>989</v>
      </c>
      <c r="M1268">
        <v>226</v>
      </c>
      <c r="N1268">
        <v>89</v>
      </c>
      <c r="O1268">
        <v>1492</v>
      </c>
      <c r="P1268">
        <v>411</v>
      </c>
      <c r="Q1268">
        <v>807</v>
      </c>
      <c r="R1268">
        <v>255</v>
      </c>
      <c r="S1268">
        <v>389</v>
      </c>
      <c r="T1268">
        <v>545</v>
      </c>
      <c r="U1268">
        <v>469</v>
      </c>
      <c r="V1268">
        <v>988</v>
      </c>
      <c r="W1268">
        <v>188</v>
      </c>
      <c r="X1268">
        <v>575</v>
      </c>
      <c r="Y1268">
        <v>544</v>
      </c>
      <c r="Z1268">
        <v>362</v>
      </c>
      <c r="AA1268">
        <v>359</v>
      </c>
    </row>
    <row r="1269" spans="1:27" x14ac:dyDescent="0.35">
      <c r="A1269" s="1">
        <v>44164</v>
      </c>
      <c r="B1269" t="s">
        <v>0</v>
      </c>
      <c r="C1269">
        <v>641</v>
      </c>
      <c r="D1269">
        <v>889</v>
      </c>
      <c r="E1269">
        <v>540</v>
      </c>
      <c r="F1269">
        <v>1013</v>
      </c>
      <c r="G1269">
        <v>432</v>
      </c>
      <c r="H1269">
        <v>1151</v>
      </c>
      <c r="I1269">
        <v>320</v>
      </c>
      <c r="J1269">
        <v>736</v>
      </c>
      <c r="K1269">
        <v>564</v>
      </c>
      <c r="L1269">
        <v>626</v>
      </c>
      <c r="M1269">
        <v>132</v>
      </c>
      <c r="N1269">
        <v>235</v>
      </c>
      <c r="O1269">
        <v>763</v>
      </c>
      <c r="P1269">
        <v>312</v>
      </c>
      <c r="Q1269">
        <v>686</v>
      </c>
      <c r="R1269">
        <v>690</v>
      </c>
      <c r="S1269">
        <v>288</v>
      </c>
      <c r="T1269">
        <v>301</v>
      </c>
      <c r="U1269">
        <v>730</v>
      </c>
      <c r="V1269">
        <v>757</v>
      </c>
      <c r="W1269">
        <v>980</v>
      </c>
      <c r="X1269">
        <v>1184</v>
      </c>
      <c r="Y1269">
        <v>113</v>
      </c>
      <c r="Z1269">
        <v>558</v>
      </c>
      <c r="AA1269">
        <v>245</v>
      </c>
    </row>
    <row r="1270" spans="1:27" x14ac:dyDescent="0.35">
      <c r="A1270" s="1">
        <v>44164</v>
      </c>
      <c r="B1270" t="s">
        <v>40</v>
      </c>
      <c r="C1270">
        <v>333</v>
      </c>
      <c r="D1270">
        <v>175</v>
      </c>
      <c r="E1270">
        <v>132</v>
      </c>
      <c r="F1270">
        <v>208</v>
      </c>
      <c r="G1270">
        <v>176</v>
      </c>
      <c r="H1270">
        <v>220</v>
      </c>
      <c r="I1270">
        <v>128</v>
      </c>
      <c r="J1270">
        <v>176</v>
      </c>
      <c r="K1270">
        <v>192</v>
      </c>
      <c r="L1270">
        <v>195</v>
      </c>
      <c r="M1270">
        <v>64</v>
      </c>
      <c r="N1270">
        <v>45</v>
      </c>
      <c r="O1270">
        <v>236</v>
      </c>
      <c r="P1270">
        <v>139</v>
      </c>
      <c r="Q1270">
        <v>323</v>
      </c>
      <c r="R1270">
        <v>160</v>
      </c>
      <c r="S1270">
        <v>110</v>
      </c>
      <c r="T1270">
        <v>78</v>
      </c>
      <c r="U1270">
        <v>232</v>
      </c>
      <c r="V1270">
        <v>231</v>
      </c>
      <c r="W1270">
        <v>96</v>
      </c>
      <c r="X1270">
        <v>149</v>
      </c>
      <c r="Y1270">
        <v>130</v>
      </c>
      <c r="Z1270">
        <v>124</v>
      </c>
      <c r="AA1270">
        <v>140</v>
      </c>
    </row>
    <row r="1271" spans="1:27" x14ac:dyDescent="0.35">
      <c r="A1271" s="1">
        <v>44164</v>
      </c>
      <c r="B1271" t="s">
        <v>41</v>
      </c>
      <c r="C1271">
        <v>197</v>
      </c>
      <c r="D1271">
        <v>73</v>
      </c>
      <c r="E1271">
        <v>59</v>
      </c>
      <c r="F1271">
        <v>86</v>
      </c>
      <c r="G1271">
        <v>165</v>
      </c>
      <c r="H1271">
        <v>64</v>
      </c>
      <c r="I1271">
        <v>68</v>
      </c>
      <c r="J1271">
        <v>120</v>
      </c>
      <c r="K1271">
        <v>136</v>
      </c>
      <c r="L1271">
        <v>124</v>
      </c>
      <c r="M1271">
        <v>29</v>
      </c>
      <c r="N1271">
        <v>20</v>
      </c>
      <c r="O1271">
        <v>144</v>
      </c>
      <c r="P1271">
        <v>68</v>
      </c>
      <c r="Q1271">
        <v>84</v>
      </c>
      <c r="R1271">
        <v>68</v>
      </c>
      <c r="S1271">
        <v>49</v>
      </c>
      <c r="T1271">
        <v>42</v>
      </c>
      <c r="U1271">
        <v>97</v>
      </c>
      <c r="V1271">
        <v>102</v>
      </c>
      <c r="W1271">
        <v>37</v>
      </c>
      <c r="X1271">
        <v>66</v>
      </c>
      <c r="Y1271">
        <v>100</v>
      </c>
      <c r="Z1271">
        <v>76</v>
      </c>
      <c r="AA1271">
        <v>60</v>
      </c>
    </row>
    <row r="1272" spans="1:27" x14ac:dyDescent="0.35">
      <c r="A1272" s="1">
        <v>44164</v>
      </c>
      <c r="B1272" t="s">
        <v>42</v>
      </c>
      <c r="C1272">
        <v>136</v>
      </c>
      <c r="D1272">
        <v>102</v>
      </c>
      <c r="E1272">
        <v>73</v>
      </c>
      <c r="F1272">
        <v>122</v>
      </c>
      <c r="G1272">
        <v>11</v>
      </c>
      <c r="H1272">
        <v>156</v>
      </c>
      <c r="I1272">
        <v>60</v>
      </c>
      <c r="J1272">
        <v>56</v>
      </c>
      <c r="K1272">
        <v>56</v>
      </c>
      <c r="L1272">
        <v>71</v>
      </c>
      <c r="M1272">
        <v>35</v>
      </c>
      <c r="N1272">
        <v>25</v>
      </c>
      <c r="O1272">
        <v>92</v>
      </c>
      <c r="P1272">
        <v>71</v>
      </c>
      <c r="Q1272">
        <v>239</v>
      </c>
      <c r="R1272">
        <v>92</v>
      </c>
      <c r="S1272">
        <v>61</v>
      </c>
      <c r="T1272">
        <v>36</v>
      </c>
      <c r="U1272">
        <v>135</v>
      </c>
      <c r="V1272">
        <v>129</v>
      </c>
      <c r="W1272">
        <v>59</v>
      </c>
      <c r="X1272">
        <v>83</v>
      </c>
      <c r="Y1272">
        <v>30</v>
      </c>
      <c r="Z1272">
        <v>48</v>
      </c>
      <c r="AA1272">
        <v>80</v>
      </c>
    </row>
    <row r="1273" spans="1:27" x14ac:dyDescent="0.35">
      <c r="A1273" s="1">
        <v>44164</v>
      </c>
      <c r="B1273" t="s">
        <v>43</v>
      </c>
      <c r="C1273">
        <v>196</v>
      </c>
      <c r="D1273">
        <v>179</v>
      </c>
      <c r="E1273">
        <v>161</v>
      </c>
      <c r="F1273">
        <v>460</v>
      </c>
      <c r="G1273">
        <v>207</v>
      </c>
      <c r="H1273">
        <v>189</v>
      </c>
      <c r="I1273">
        <v>140</v>
      </c>
      <c r="J1273">
        <v>234</v>
      </c>
      <c r="K1273">
        <v>177</v>
      </c>
      <c r="L1273">
        <v>204</v>
      </c>
      <c r="M1273">
        <v>60</v>
      </c>
      <c r="N1273">
        <v>153</v>
      </c>
      <c r="O1273">
        <v>224</v>
      </c>
      <c r="P1273">
        <v>169</v>
      </c>
      <c r="Q1273">
        <v>262</v>
      </c>
      <c r="R1273">
        <v>300</v>
      </c>
      <c r="S1273">
        <v>158</v>
      </c>
      <c r="T1273">
        <v>132</v>
      </c>
      <c r="U1273">
        <v>191</v>
      </c>
      <c r="V1273">
        <v>326</v>
      </c>
      <c r="W1273">
        <v>195</v>
      </c>
      <c r="X1273">
        <v>160</v>
      </c>
      <c r="Y1273">
        <v>130</v>
      </c>
      <c r="Z1273">
        <v>159</v>
      </c>
      <c r="AA1273">
        <v>160</v>
      </c>
    </row>
    <row r="1274" spans="1:27" x14ac:dyDescent="0.35">
      <c r="A1274" s="1">
        <v>44164</v>
      </c>
      <c r="B1274" t="s">
        <v>44</v>
      </c>
      <c r="C1274">
        <v>32</v>
      </c>
      <c r="D1274">
        <v>99</v>
      </c>
      <c r="E1274">
        <v>9</v>
      </c>
      <c r="F1274">
        <v>7</v>
      </c>
      <c r="G1274">
        <v>14</v>
      </c>
      <c r="H1274">
        <v>19</v>
      </c>
      <c r="I1274">
        <v>13</v>
      </c>
      <c r="J1274">
        <v>47</v>
      </c>
      <c r="K1274">
        <v>51</v>
      </c>
      <c r="L1274">
        <v>28</v>
      </c>
      <c r="M1274">
        <v>16</v>
      </c>
      <c r="N1274">
        <v>13</v>
      </c>
      <c r="O1274">
        <v>42</v>
      </c>
      <c r="P1274">
        <v>13</v>
      </c>
      <c r="Q1274">
        <v>23</v>
      </c>
      <c r="R1274">
        <v>35</v>
      </c>
      <c r="S1274">
        <v>13</v>
      </c>
      <c r="T1274">
        <v>10</v>
      </c>
      <c r="U1274">
        <v>19</v>
      </c>
      <c r="V1274">
        <v>87</v>
      </c>
      <c r="W1274">
        <v>20</v>
      </c>
      <c r="X1274">
        <v>21</v>
      </c>
      <c r="Y1274">
        <v>31</v>
      </c>
      <c r="Z1274">
        <v>3</v>
      </c>
      <c r="AA1274">
        <v>23</v>
      </c>
    </row>
    <row r="1275" spans="1:27" x14ac:dyDescent="0.35">
      <c r="A1275" s="1">
        <v>44164</v>
      </c>
      <c r="B1275" t="s">
        <v>45</v>
      </c>
      <c r="C1275">
        <v>164</v>
      </c>
      <c r="D1275">
        <v>80</v>
      </c>
      <c r="E1275">
        <v>152</v>
      </c>
      <c r="F1275">
        <v>453</v>
      </c>
      <c r="G1275">
        <v>193</v>
      </c>
      <c r="H1275">
        <v>170</v>
      </c>
      <c r="I1275">
        <v>127</v>
      </c>
      <c r="J1275">
        <v>187</v>
      </c>
      <c r="K1275">
        <v>126</v>
      </c>
      <c r="L1275">
        <v>176</v>
      </c>
      <c r="M1275">
        <v>44</v>
      </c>
      <c r="N1275">
        <v>140</v>
      </c>
      <c r="O1275">
        <v>182</v>
      </c>
      <c r="P1275">
        <v>156</v>
      </c>
      <c r="Q1275">
        <v>239</v>
      </c>
      <c r="R1275">
        <v>265</v>
      </c>
      <c r="S1275">
        <v>145</v>
      </c>
      <c r="T1275">
        <v>122</v>
      </c>
      <c r="U1275">
        <v>172</v>
      </c>
      <c r="V1275">
        <v>239</v>
      </c>
      <c r="W1275">
        <v>175</v>
      </c>
      <c r="X1275">
        <v>139</v>
      </c>
      <c r="Y1275">
        <v>99</v>
      </c>
      <c r="Z1275">
        <v>156</v>
      </c>
      <c r="AA1275">
        <v>137</v>
      </c>
    </row>
    <row r="1276" spans="1:27" x14ac:dyDescent="0.35">
      <c r="A1276" s="1">
        <v>44165</v>
      </c>
      <c r="B1276" t="s">
        <v>35</v>
      </c>
      <c r="C1276">
        <v>4649</v>
      </c>
      <c r="D1276">
        <v>2138</v>
      </c>
      <c r="E1276">
        <v>1486</v>
      </c>
      <c r="F1276">
        <v>4573</v>
      </c>
      <c r="G1276">
        <v>3847</v>
      </c>
      <c r="H1276">
        <v>2686</v>
      </c>
      <c r="I1276">
        <v>1885</v>
      </c>
      <c r="J1276">
        <v>2285</v>
      </c>
      <c r="K1276">
        <v>2942</v>
      </c>
      <c r="L1276">
        <v>2525</v>
      </c>
      <c r="M1276">
        <v>631</v>
      </c>
      <c r="N1276">
        <v>1432</v>
      </c>
      <c r="O1276">
        <v>3665</v>
      </c>
      <c r="P1276">
        <v>1557</v>
      </c>
      <c r="Q1276">
        <v>3660</v>
      </c>
      <c r="R1276">
        <v>1513</v>
      </c>
      <c r="S1276">
        <v>1904</v>
      </c>
      <c r="T1276">
        <v>1574</v>
      </c>
      <c r="U1276">
        <v>1931</v>
      </c>
      <c r="V1276">
        <v>3933</v>
      </c>
      <c r="W1276">
        <v>2164</v>
      </c>
      <c r="X1276">
        <v>2379</v>
      </c>
      <c r="Y1276">
        <v>1530</v>
      </c>
      <c r="Z1276">
        <v>1533</v>
      </c>
      <c r="AA1276">
        <v>1476</v>
      </c>
    </row>
    <row r="1277" spans="1:27" x14ac:dyDescent="0.35">
      <c r="A1277" s="1">
        <v>44165</v>
      </c>
      <c r="B1277" t="s">
        <v>36</v>
      </c>
      <c r="C1277">
        <v>2222</v>
      </c>
      <c r="D1277">
        <v>609</v>
      </c>
      <c r="E1277">
        <v>485</v>
      </c>
      <c r="F1277">
        <v>1463</v>
      </c>
      <c r="G1277">
        <v>713</v>
      </c>
      <c r="H1277">
        <v>816</v>
      </c>
      <c r="I1277">
        <v>746</v>
      </c>
      <c r="J1277">
        <v>871</v>
      </c>
      <c r="K1277">
        <v>1182</v>
      </c>
      <c r="L1277">
        <v>990</v>
      </c>
      <c r="M1277">
        <v>339</v>
      </c>
      <c r="N1277">
        <v>256</v>
      </c>
      <c r="O1277">
        <v>1284</v>
      </c>
      <c r="P1277">
        <v>629</v>
      </c>
      <c r="Q1277">
        <v>975</v>
      </c>
      <c r="R1277">
        <v>509</v>
      </c>
      <c r="S1277">
        <v>679</v>
      </c>
      <c r="T1277">
        <v>517</v>
      </c>
      <c r="U1277">
        <v>659</v>
      </c>
      <c r="V1277">
        <v>1350</v>
      </c>
      <c r="W1277">
        <v>440</v>
      </c>
      <c r="X1277">
        <v>946</v>
      </c>
      <c r="Y1277">
        <v>570</v>
      </c>
      <c r="Z1277">
        <v>618</v>
      </c>
      <c r="AA1277">
        <v>613</v>
      </c>
    </row>
    <row r="1278" spans="1:27" x14ac:dyDescent="0.35">
      <c r="A1278" s="1">
        <v>44165</v>
      </c>
      <c r="B1278" t="s">
        <v>37</v>
      </c>
      <c r="C1278">
        <v>417</v>
      </c>
      <c r="D1278">
        <v>502</v>
      </c>
      <c r="E1278">
        <v>157</v>
      </c>
      <c r="F1278">
        <v>734</v>
      </c>
      <c r="G1278">
        <v>799</v>
      </c>
      <c r="H1278">
        <v>257</v>
      </c>
      <c r="I1278">
        <v>221</v>
      </c>
      <c r="J1278">
        <v>518</v>
      </c>
      <c r="K1278">
        <v>207</v>
      </c>
      <c r="L1278">
        <v>308</v>
      </c>
      <c r="M1278">
        <v>34</v>
      </c>
      <c r="N1278">
        <v>102</v>
      </c>
      <c r="O1278">
        <v>554</v>
      </c>
      <c r="P1278">
        <v>332</v>
      </c>
      <c r="Q1278">
        <v>811</v>
      </c>
      <c r="R1278">
        <v>459</v>
      </c>
      <c r="S1278">
        <v>174</v>
      </c>
      <c r="T1278">
        <v>176</v>
      </c>
      <c r="U1278">
        <v>48</v>
      </c>
      <c r="V1278">
        <v>336</v>
      </c>
      <c r="W1278">
        <v>0</v>
      </c>
      <c r="X1278">
        <v>231</v>
      </c>
      <c r="Y1278">
        <v>285</v>
      </c>
      <c r="Z1278">
        <v>190</v>
      </c>
      <c r="AA1278">
        <v>251</v>
      </c>
    </row>
    <row r="1279" spans="1:27" x14ac:dyDescent="0.35">
      <c r="A1279" s="1">
        <v>44165</v>
      </c>
      <c r="B1279" t="s">
        <v>38</v>
      </c>
      <c r="C1279">
        <v>2639</v>
      </c>
      <c r="D1279">
        <v>1111</v>
      </c>
      <c r="E1279">
        <v>642</v>
      </c>
      <c r="F1279">
        <v>2197</v>
      </c>
      <c r="G1279">
        <v>1512</v>
      </c>
      <c r="H1279">
        <v>1073</v>
      </c>
      <c r="I1279">
        <v>967</v>
      </c>
      <c r="J1279">
        <v>1389</v>
      </c>
      <c r="K1279">
        <v>1389</v>
      </c>
      <c r="L1279">
        <v>1298</v>
      </c>
      <c r="M1279">
        <v>373</v>
      </c>
      <c r="N1279">
        <v>358</v>
      </c>
      <c r="O1279">
        <v>1838</v>
      </c>
      <c r="P1279">
        <v>961</v>
      </c>
      <c r="Q1279">
        <v>1786</v>
      </c>
      <c r="R1279">
        <v>968</v>
      </c>
      <c r="S1279">
        <v>853</v>
      </c>
      <c r="T1279">
        <v>693</v>
      </c>
      <c r="U1279">
        <v>707</v>
      </c>
      <c r="V1279">
        <v>1686</v>
      </c>
      <c r="W1279">
        <v>440</v>
      </c>
      <c r="X1279">
        <v>1177</v>
      </c>
      <c r="Y1279">
        <v>855</v>
      </c>
      <c r="Z1279">
        <v>808</v>
      </c>
      <c r="AA1279">
        <v>864</v>
      </c>
    </row>
    <row r="1280" spans="1:27" x14ac:dyDescent="0.35">
      <c r="A1280" s="1">
        <v>44165</v>
      </c>
      <c r="B1280" t="s">
        <v>39</v>
      </c>
      <c r="C1280">
        <v>2010</v>
      </c>
      <c r="D1280">
        <v>1027</v>
      </c>
      <c r="E1280">
        <v>844</v>
      </c>
      <c r="F1280">
        <v>2376</v>
      </c>
      <c r="G1280">
        <v>2335</v>
      </c>
      <c r="H1280">
        <v>1613</v>
      </c>
      <c r="I1280">
        <v>918</v>
      </c>
      <c r="J1280">
        <v>896</v>
      </c>
      <c r="K1280">
        <v>1553</v>
      </c>
      <c r="L1280">
        <v>1227</v>
      </c>
      <c r="M1280">
        <v>258</v>
      </c>
      <c r="N1280">
        <v>1074</v>
      </c>
      <c r="O1280">
        <v>1827</v>
      </c>
      <c r="P1280">
        <v>596</v>
      </c>
      <c r="Q1280">
        <v>1874</v>
      </c>
      <c r="R1280">
        <v>545</v>
      </c>
      <c r="S1280">
        <v>1051</v>
      </c>
      <c r="T1280">
        <v>881</v>
      </c>
      <c r="U1280">
        <v>1224</v>
      </c>
      <c r="V1280">
        <v>2247</v>
      </c>
      <c r="W1280">
        <v>1724</v>
      </c>
      <c r="X1280">
        <v>1202</v>
      </c>
      <c r="Y1280">
        <v>675</v>
      </c>
      <c r="Z1280">
        <v>725</v>
      </c>
      <c r="AA1280">
        <v>612</v>
      </c>
    </row>
    <row r="1281" spans="1:27" x14ac:dyDescent="0.35">
      <c r="A1281" s="1">
        <v>44165</v>
      </c>
      <c r="B1281" t="s">
        <v>2</v>
      </c>
      <c r="C1281">
        <v>1916</v>
      </c>
      <c r="D1281">
        <v>1441</v>
      </c>
      <c r="E1281">
        <v>860</v>
      </c>
      <c r="F1281">
        <v>1831</v>
      </c>
      <c r="G1281">
        <v>1149</v>
      </c>
      <c r="H1281">
        <v>1540</v>
      </c>
      <c r="I1281">
        <v>803</v>
      </c>
      <c r="J1281">
        <v>1525</v>
      </c>
      <c r="K1281">
        <v>1224</v>
      </c>
      <c r="L1281">
        <v>1615</v>
      </c>
      <c r="M1281">
        <v>360</v>
      </c>
      <c r="N1281">
        <v>324</v>
      </c>
      <c r="O1281">
        <v>2323</v>
      </c>
      <c r="P1281">
        <v>723</v>
      </c>
      <c r="Q1281">
        <v>1601</v>
      </c>
      <c r="R1281">
        <v>1073</v>
      </c>
      <c r="S1281">
        <v>777</v>
      </c>
      <c r="T1281">
        <v>1078</v>
      </c>
      <c r="U1281">
        <v>1200</v>
      </c>
      <c r="V1281">
        <v>1745</v>
      </c>
      <c r="W1281">
        <v>1238</v>
      </c>
      <c r="X1281">
        <v>1797</v>
      </c>
      <c r="Y1281">
        <v>665</v>
      </c>
      <c r="Z1281">
        <v>920</v>
      </c>
      <c r="AA1281">
        <v>624</v>
      </c>
    </row>
    <row r="1282" spans="1:27" x14ac:dyDescent="0.35">
      <c r="A1282" s="1">
        <v>44165</v>
      </c>
      <c r="B1282" t="s">
        <v>1</v>
      </c>
      <c r="C1282">
        <v>1335</v>
      </c>
      <c r="D1282">
        <v>530</v>
      </c>
      <c r="E1282">
        <v>323</v>
      </c>
      <c r="F1282">
        <v>830</v>
      </c>
      <c r="G1282">
        <v>707</v>
      </c>
      <c r="H1282">
        <v>376</v>
      </c>
      <c r="I1282">
        <v>483</v>
      </c>
      <c r="J1282">
        <v>806</v>
      </c>
      <c r="K1282">
        <v>550</v>
      </c>
      <c r="L1282">
        <v>995</v>
      </c>
      <c r="M1282">
        <v>208</v>
      </c>
      <c r="N1282">
        <v>96</v>
      </c>
      <c r="O1282">
        <v>1694</v>
      </c>
      <c r="P1282">
        <v>415</v>
      </c>
      <c r="Q1282">
        <v>951</v>
      </c>
      <c r="R1282">
        <v>279</v>
      </c>
      <c r="S1282">
        <v>396</v>
      </c>
      <c r="T1282">
        <v>754</v>
      </c>
      <c r="U1282">
        <v>443</v>
      </c>
      <c r="V1282">
        <v>1055</v>
      </c>
      <c r="W1282">
        <v>216</v>
      </c>
      <c r="X1282">
        <v>722</v>
      </c>
      <c r="Y1282">
        <v>567</v>
      </c>
      <c r="Z1282">
        <v>358</v>
      </c>
      <c r="AA1282">
        <v>284</v>
      </c>
    </row>
    <row r="1283" spans="1:27" x14ac:dyDescent="0.35">
      <c r="A1283" s="1">
        <v>44165</v>
      </c>
      <c r="B1283" t="s">
        <v>0</v>
      </c>
      <c r="C1283">
        <v>581</v>
      </c>
      <c r="D1283">
        <v>911</v>
      </c>
      <c r="E1283">
        <v>537</v>
      </c>
      <c r="F1283">
        <v>1001</v>
      </c>
      <c r="G1283">
        <v>442</v>
      </c>
      <c r="H1283">
        <v>1164</v>
      </c>
      <c r="I1283">
        <v>320</v>
      </c>
      <c r="J1283">
        <v>719</v>
      </c>
      <c r="K1283">
        <v>674</v>
      </c>
      <c r="L1283">
        <v>620</v>
      </c>
      <c r="M1283">
        <v>152</v>
      </c>
      <c r="N1283">
        <v>228</v>
      </c>
      <c r="O1283">
        <v>629</v>
      </c>
      <c r="P1283">
        <v>308</v>
      </c>
      <c r="Q1283">
        <v>650</v>
      </c>
      <c r="R1283">
        <v>794</v>
      </c>
      <c r="S1283">
        <v>381</v>
      </c>
      <c r="T1283">
        <v>324</v>
      </c>
      <c r="U1283">
        <v>757</v>
      </c>
      <c r="V1283">
        <v>690</v>
      </c>
      <c r="W1283">
        <v>1022</v>
      </c>
      <c r="X1283">
        <v>1075</v>
      </c>
      <c r="Y1283">
        <v>98</v>
      </c>
      <c r="Z1283">
        <v>562</v>
      </c>
      <c r="AA1283">
        <v>340</v>
      </c>
    </row>
    <row r="1284" spans="1:27" x14ac:dyDescent="0.35">
      <c r="A1284" s="1">
        <v>44165</v>
      </c>
      <c r="B1284" t="s">
        <v>40</v>
      </c>
      <c r="C1284">
        <v>333</v>
      </c>
      <c r="D1284">
        <v>175</v>
      </c>
      <c r="E1284">
        <v>132</v>
      </c>
      <c r="F1284">
        <v>208</v>
      </c>
      <c r="G1284">
        <v>176</v>
      </c>
      <c r="H1284">
        <v>220</v>
      </c>
      <c r="I1284">
        <v>128</v>
      </c>
      <c r="J1284">
        <v>181</v>
      </c>
      <c r="K1284">
        <v>192</v>
      </c>
      <c r="L1284">
        <v>195</v>
      </c>
      <c r="M1284">
        <v>64</v>
      </c>
      <c r="N1284">
        <v>45</v>
      </c>
      <c r="O1284">
        <v>236</v>
      </c>
      <c r="P1284">
        <v>139</v>
      </c>
      <c r="Q1284">
        <v>323</v>
      </c>
      <c r="R1284">
        <v>160</v>
      </c>
      <c r="S1284">
        <v>110</v>
      </c>
      <c r="T1284">
        <v>79</v>
      </c>
      <c r="U1284">
        <v>232</v>
      </c>
      <c r="V1284">
        <v>229</v>
      </c>
      <c r="W1284">
        <v>96</v>
      </c>
      <c r="X1284">
        <v>149</v>
      </c>
      <c r="Y1284">
        <v>130</v>
      </c>
      <c r="Z1284">
        <v>124</v>
      </c>
      <c r="AA1284">
        <v>140</v>
      </c>
    </row>
    <row r="1285" spans="1:27" x14ac:dyDescent="0.35">
      <c r="A1285" s="1">
        <v>44165</v>
      </c>
      <c r="B1285" t="s">
        <v>41</v>
      </c>
      <c r="C1285">
        <v>198</v>
      </c>
      <c r="D1285">
        <v>70</v>
      </c>
      <c r="E1285">
        <v>55</v>
      </c>
      <c r="F1285">
        <v>88</v>
      </c>
      <c r="G1285">
        <v>176</v>
      </c>
      <c r="H1285">
        <v>56</v>
      </c>
      <c r="I1285">
        <v>65</v>
      </c>
      <c r="J1285">
        <v>142</v>
      </c>
      <c r="K1285">
        <v>135</v>
      </c>
      <c r="L1285">
        <v>124</v>
      </c>
      <c r="M1285">
        <v>34</v>
      </c>
      <c r="N1285">
        <v>22</v>
      </c>
      <c r="O1285">
        <v>141</v>
      </c>
      <c r="P1285">
        <v>67</v>
      </c>
      <c r="Q1285">
        <v>86</v>
      </c>
      <c r="R1285">
        <v>68</v>
      </c>
      <c r="S1285">
        <v>49</v>
      </c>
      <c r="T1285">
        <v>42</v>
      </c>
      <c r="U1285">
        <v>98</v>
      </c>
      <c r="V1285">
        <v>114</v>
      </c>
      <c r="W1285">
        <v>42</v>
      </c>
      <c r="X1285">
        <v>66</v>
      </c>
      <c r="Y1285">
        <v>94</v>
      </c>
      <c r="Z1285">
        <v>75</v>
      </c>
      <c r="AA1285">
        <v>58</v>
      </c>
    </row>
    <row r="1286" spans="1:27" x14ac:dyDescent="0.35">
      <c r="A1286" s="1">
        <v>44165</v>
      </c>
      <c r="B1286" t="s">
        <v>42</v>
      </c>
      <c r="C1286">
        <v>135</v>
      </c>
      <c r="D1286">
        <v>105</v>
      </c>
      <c r="E1286">
        <v>77</v>
      </c>
      <c r="F1286">
        <v>120</v>
      </c>
      <c r="G1286">
        <v>0</v>
      </c>
      <c r="H1286">
        <v>164</v>
      </c>
      <c r="I1286">
        <v>63</v>
      </c>
      <c r="J1286">
        <v>39</v>
      </c>
      <c r="K1286">
        <v>57</v>
      </c>
      <c r="L1286">
        <v>71</v>
      </c>
      <c r="M1286">
        <v>30</v>
      </c>
      <c r="N1286">
        <v>23</v>
      </c>
      <c r="O1286">
        <v>95</v>
      </c>
      <c r="P1286">
        <v>72</v>
      </c>
      <c r="Q1286">
        <v>237</v>
      </c>
      <c r="R1286">
        <v>92</v>
      </c>
      <c r="S1286">
        <v>61</v>
      </c>
      <c r="T1286">
        <v>37</v>
      </c>
      <c r="U1286">
        <v>134</v>
      </c>
      <c r="V1286">
        <v>115</v>
      </c>
      <c r="W1286">
        <v>54</v>
      </c>
      <c r="X1286">
        <v>83</v>
      </c>
      <c r="Y1286">
        <v>36</v>
      </c>
      <c r="Z1286">
        <v>49</v>
      </c>
      <c r="AA1286">
        <v>82</v>
      </c>
    </row>
    <row r="1287" spans="1:27" x14ac:dyDescent="0.35">
      <c r="A1287" s="1">
        <v>44165</v>
      </c>
      <c r="B1287" t="s">
        <v>43</v>
      </c>
      <c r="C1287">
        <v>196</v>
      </c>
      <c r="D1287">
        <v>179</v>
      </c>
      <c r="E1287">
        <v>161</v>
      </c>
      <c r="F1287">
        <v>460</v>
      </c>
      <c r="G1287">
        <v>229</v>
      </c>
      <c r="H1287">
        <v>189</v>
      </c>
      <c r="I1287">
        <v>140</v>
      </c>
      <c r="J1287">
        <v>244</v>
      </c>
      <c r="K1287">
        <v>184</v>
      </c>
      <c r="L1287">
        <v>204</v>
      </c>
      <c r="M1287">
        <v>60</v>
      </c>
      <c r="N1287">
        <v>153</v>
      </c>
      <c r="O1287">
        <v>224</v>
      </c>
      <c r="P1287">
        <v>169</v>
      </c>
      <c r="Q1287">
        <v>262</v>
      </c>
      <c r="R1287">
        <v>300</v>
      </c>
      <c r="S1287">
        <v>158</v>
      </c>
      <c r="T1287">
        <v>132</v>
      </c>
      <c r="U1287">
        <v>192</v>
      </c>
      <c r="V1287">
        <v>318</v>
      </c>
      <c r="W1287">
        <v>195</v>
      </c>
      <c r="X1287">
        <v>160</v>
      </c>
      <c r="Y1287">
        <v>127</v>
      </c>
      <c r="Z1287">
        <v>159</v>
      </c>
      <c r="AA1287">
        <v>160</v>
      </c>
    </row>
    <row r="1288" spans="1:27" x14ac:dyDescent="0.35">
      <c r="A1288" s="1">
        <v>44165</v>
      </c>
      <c r="B1288" t="s">
        <v>44</v>
      </c>
      <c r="C1288">
        <v>31</v>
      </c>
      <c r="D1288">
        <v>89</v>
      </c>
      <c r="E1288">
        <v>7</v>
      </c>
      <c r="F1288">
        <v>5</v>
      </c>
      <c r="G1288">
        <v>21</v>
      </c>
      <c r="H1288">
        <v>16</v>
      </c>
      <c r="I1288">
        <v>11</v>
      </c>
      <c r="J1288">
        <v>48</v>
      </c>
      <c r="K1288">
        <v>54</v>
      </c>
      <c r="L1288">
        <v>27</v>
      </c>
      <c r="M1288">
        <v>17</v>
      </c>
      <c r="N1288">
        <v>12</v>
      </c>
      <c r="O1288">
        <v>42</v>
      </c>
      <c r="P1288">
        <v>12</v>
      </c>
      <c r="Q1288">
        <v>24</v>
      </c>
      <c r="R1288">
        <v>37</v>
      </c>
      <c r="S1288">
        <v>11</v>
      </c>
      <c r="T1288">
        <v>8</v>
      </c>
      <c r="U1288">
        <v>14</v>
      </c>
      <c r="V1288">
        <v>78</v>
      </c>
      <c r="W1288">
        <v>13</v>
      </c>
      <c r="X1288">
        <v>16</v>
      </c>
      <c r="Y1288">
        <v>25</v>
      </c>
      <c r="Z1288">
        <v>3</v>
      </c>
      <c r="AA1288">
        <v>22</v>
      </c>
    </row>
    <row r="1289" spans="1:27" x14ac:dyDescent="0.35">
      <c r="A1289" s="1">
        <v>44165</v>
      </c>
      <c r="B1289" t="s">
        <v>45</v>
      </c>
      <c r="C1289">
        <v>165</v>
      </c>
      <c r="D1289">
        <v>90</v>
      </c>
      <c r="E1289">
        <v>154</v>
      </c>
      <c r="F1289">
        <v>455</v>
      </c>
      <c r="G1289">
        <v>208</v>
      </c>
      <c r="H1289">
        <v>173</v>
      </c>
      <c r="I1289">
        <v>129</v>
      </c>
      <c r="J1289">
        <v>196</v>
      </c>
      <c r="K1289">
        <v>130</v>
      </c>
      <c r="L1289">
        <v>177</v>
      </c>
      <c r="M1289">
        <v>43</v>
      </c>
      <c r="N1289">
        <v>141</v>
      </c>
      <c r="O1289">
        <v>182</v>
      </c>
      <c r="P1289">
        <v>157</v>
      </c>
      <c r="Q1289">
        <v>238</v>
      </c>
      <c r="R1289">
        <v>263</v>
      </c>
      <c r="S1289">
        <v>147</v>
      </c>
      <c r="T1289">
        <v>124</v>
      </c>
      <c r="U1289">
        <v>178</v>
      </c>
      <c r="V1289">
        <v>240</v>
      </c>
      <c r="W1289">
        <v>182</v>
      </c>
      <c r="X1289">
        <v>144</v>
      </c>
      <c r="Y1289">
        <v>102</v>
      </c>
      <c r="Z1289">
        <v>156</v>
      </c>
      <c r="AA1289">
        <v>138</v>
      </c>
    </row>
    <row r="1290" spans="1:27" x14ac:dyDescent="0.35">
      <c r="A1290" s="1">
        <v>44166</v>
      </c>
      <c r="B1290" t="s">
        <v>35</v>
      </c>
      <c r="C1290">
        <v>4749</v>
      </c>
      <c r="D1290">
        <v>2358</v>
      </c>
      <c r="E1290">
        <v>1486</v>
      </c>
      <c r="F1290">
        <v>4573</v>
      </c>
      <c r="G1290">
        <v>3847</v>
      </c>
      <c r="H1290">
        <v>2686</v>
      </c>
      <c r="I1290">
        <v>1885</v>
      </c>
      <c r="J1290">
        <v>2315</v>
      </c>
      <c r="K1290">
        <v>2942</v>
      </c>
      <c r="L1290">
        <v>2665</v>
      </c>
      <c r="M1290">
        <v>800</v>
      </c>
      <c r="N1290">
        <v>1432</v>
      </c>
      <c r="O1290">
        <v>3665</v>
      </c>
      <c r="P1290">
        <v>1557</v>
      </c>
      <c r="Q1290">
        <v>3770</v>
      </c>
      <c r="R1290">
        <v>1809</v>
      </c>
      <c r="S1290">
        <v>1904</v>
      </c>
      <c r="T1290">
        <v>1574</v>
      </c>
      <c r="U1290">
        <v>1931</v>
      </c>
      <c r="V1290">
        <v>4188</v>
      </c>
      <c r="W1290">
        <v>2164</v>
      </c>
      <c r="X1290">
        <v>2379</v>
      </c>
      <c r="Y1290">
        <v>1530</v>
      </c>
      <c r="Z1290">
        <v>1533</v>
      </c>
      <c r="AA1290">
        <v>1476</v>
      </c>
    </row>
    <row r="1291" spans="1:27" x14ac:dyDescent="0.35">
      <c r="A1291" s="1">
        <v>44166</v>
      </c>
      <c r="B1291" t="s">
        <v>36</v>
      </c>
      <c r="C1291">
        <v>2200</v>
      </c>
      <c r="D1291">
        <v>568</v>
      </c>
      <c r="E1291">
        <v>486</v>
      </c>
      <c r="F1291">
        <v>1467</v>
      </c>
      <c r="G1291">
        <v>677</v>
      </c>
      <c r="H1291">
        <v>783</v>
      </c>
      <c r="I1291">
        <v>725</v>
      </c>
      <c r="J1291">
        <v>901</v>
      </c>
      <c r="K1291">
        <v>1144</v>
      </c>
      <c r="L1291">
        <v>924</v>
      </c>
      <c r="M1291">
        <v>334</v>
      </c>
      <c r="N1291">
        <v>257</v>
      </c>
      <c r="O1291">
        <v>1259</v>
      </c>
      <c r="P1291">
        <v>669</v>
      </c>
      <c r="Q1291">
        <v>978</v>
      </c>
      <c r="R1291">
        <v>511</v>
      </c>
      <c r="S1291">
        <v>667</v>
      </c>
      <c r="T1291">
        <v>534</v>
      </c>
      <c r="U1291">
        <v>627</v>
      </c>
      <c r="V1291">
        <v>1321</v>
      </c>
      <c r="W1291">
        <v>483</v>
      </c>
      <c r="X1291">
        <v>898</v>
      </c>
      <c r="Y1291">
        <v>551</v>
      </c>
      <c r="Z1291">
        <v>579</v>
      </c>
      <c r="AA1291">
        <v>601</v>
      </c>
    </row>
    <row r="1292" spans="1:27" x14ac:dyDescent="0.35">
      <c r="A1292" s="1">
        <v>44166</v>
      </c>
      <c r="B1292" t="s">
        <v>37</v>
      </c>
      <c r="C1292">
        <v>416</v>
      </c>
      <c r="D1292">
        <v>510</v>
      </c>
      <c r="E1292">
        <v>182</v>
      </c>
      <c r="F1292">
        <v>718</v>
      </c>
      <c r="G1292">
        <v>689</v>
      </c>
      <c r="H1292">
        <v>280</v>
      </c>
      <c r="I1292">
        <v>239</v>
      </c>
      <c r="J1292">
        <v>512</v>
      </c>
      <c r="K1292">
        <v>167</v>
      </c>
      <c r="L1292">
        <v>273</v>
      </c>
      <c r="M1292">
        <v>37</v>
      </c>
      <c r="N1292">
        <v>100</v>
      </c>
      <c r="O1292">
        <v>485</v>
      </c>
      <c r="P1292">
        <v>332</v>
      </c>
      <c r="Q1292">
        <v>758</v>
      </c>
      <c r="R1292">
        <v>442</v>
      </c>
      <c r="S1292">
        <v>170</v>
      </c>
      <c r="T1292">
        <v>191</v>
      </c>
      <c r="U1292">
        <v>56</v>
      </c>
      <c r="V1292">
        <v>391</v>
      </c>
      <c r="W1292">
        <v>368</v>
      </c>
      <c r="X1292">
        <v>264</v>
      </c>
      <c r="Y1292">
        <v>311</v>
      </c>
      <c r="Z1292">
        <v>194</v>
      </c>
      <c r="AA1292">
        <v>268</v>
      </c>
    </row>
    <row r="1293" spans="1:27" x14ac:dyDescent="0.35">
      <c r="A1293" s="1">
        <v>44166</v>
      </c>
      <c r="B1293" t="s">
        <v>38</v>
      </c>
      <c r="C1293">
        <v>2616</v>
      </c>
      <c r="D1293">
        <v>1078</v>
      </c>
      <c r="E1293">
        <v>668</v>
      </c>
      <c r="F1293">
        <v>2185</v>
      </c>
      <c r="G1293">
        <v>1366</v>
      </c>
      <c r="H1293">
        <v>1063</v>
      </c>
      <c r="I1293">
        <v>964</v>
      </c>
      <c r="J1293">
        <v>1413</v>
      </c>
      <c r="K1293">
        <v>1311</v>
      </c>
      <c r="L1293">
        <v>1197</v>
      </c>
      <c r="M1293">
        <v>371</v>
      </c>
      <c r="N1293">
        <v>357</v>
      </c>
      <c r="O1293">
        <v>1744</v>
      </c>
      <c r="P1293">
        <v>1001</v>
      </c>
      <c r="Q1293">
        <v>1736</v>
      </c>
      <c r="R1293">
        <v>953</v>
      </c>
      <c r="S1293">
        <v>837</v>
      </c>
      <c r="T1293">
        <v>725</v>
      </c>
      <c r="U1293">
        <v>683</v>
      </c>
      <c r="V1293">
        <v>1712</v>
      </c>
      <c r="W1293">
        <v>851</v>
      </c>
      <c r="X1293">
        <v>1162</v>
      </c>
      <c r="Y1293">
        <v>862</v>
      </c>
      <c r="Z1293">
        <v>773</v>
      </c>
      <c r="AA1293">
        <v>869</v>
      </c>
    </row>
    <row r="1294" spans="1:27" x14ac:dyDescent="0.35">
      <c r="A1294" s="1">
        <v>44166</v>
      </c>
      <c r="B1294" t="s">
        <v>39</v>
      </c>
      <c r="C1294">
        <v>2133</v>
      </c>
      <c r="D1294">
        <v>1280</v>
      </c>
      <c r="E1294">
        <v>818</v>
      </c>
      <c r="F1294">
        <v>2388</v>
      </c>
      <c r="G1294">
        <v>2481</v>
      </c>
      <c r="H1294">
        <v>1623</v>
      </c>
      <c r="I1294">
        <v>921</v>
      </c>
      <c r="J1294">
        <v>902</v>
      </c>
      <c r="K1294">
        <v>1631</v>
      </c>
      <c r="L1294">
        <v>1468</v>
      </c>
      <c r="M1294">
        <v>429</v>
      </c>
      <c r="N1294">
        <v>1075</v>
      </c>
      <c r="O1294">
        <v>1921</v>
      </c>
      <c r="P1294">
        <v>556</v>
      </c>
      <c r="Q1294">
        <v>2034</v>
      </c>
      <c r="R1294">
        <v>856</v>
      </c>
      <c r="S1294">
        <v>1067</v>
      </c>
      <c r="T1294">
        <v>849</v>
      </c>
      <c r="U1294">
        <v>1248</v>
      </c>
      <c r="V1294">
        <v>2476</v>
      </c>
      <c r="W1294">
        <v>1313</v>
      </c>
      <c r="X1294">
        <v>1217</v>
      </c>
      <c r="Y1294">
        <v>668</v>
      </c>
      <c r="Z1294">
        <v>760</v>
      </c>
      <c r="AA1294">
        <v>607</v>
      </c>
    </row>
    <row r="1295" spans="1:27" x14ac:dyDescent="0.35">
      <c r="A1295" s="1">
        <v>44166</v>
      </c>
      <c r="B1295" t="s">
        <v>2</v>
      </c>
      <c r="C1295">
        <v>1916</v>
      </c>
      <c r="D1295">
        <v>1510</v>
      </c>
      <c r="E1295">
        <v>868</v>
      </c>
      <c r="F1295">
        <v>1939</v>
      </c>
      <c r="G1295">
        <v>1149</v>
      </c>
      <c r="H1295">
        <v>1544</v>
      </c>
      <c r="I1295">
        <v>803</v>
      </c>
      <c r="J1295">
        <v>1533</v>
      </c>
      <c r="K1295">
        <v>1224</v>
      </c>
      <c r="L1295">
        <v>1659</v>
      </c>
      <c r="M1295">
        <v>359</v>
      </c>
      <c r="N1295">
        <v>324</v>
      </c>
      <c r="O1295">
        <v>2323</v>
      </c>
      <c r="P1295">
        <v>723</v>
      </c>
      <c r="Q1295">
        <v>1643</v>
      </c>
      <c r="R1295">
        <v>1082</v>
      </c>
      <c r="S1295">
        <v>785</v>
      </c>
      <c r="T1295">
        <v>1078</v>
      </c>
      <c r="U1295">
        <v>1237</v>
      </c>
      <c r="V1295">
        <v>1916</v>
      </c>
      <c r="W1295">
        <v>1238</v>
      </c>
      <c r="X1295">
        <v>1839</v>
      </c>
      <c r="Y1295">
        <v>665</v>
      </c>
      <c r="Z1295">
        <v>978</v>
      </c>
      <c r="AA1295">
        <v>640</v>
      </c>
    </row>
    <row r="1296" spans="1:27" x14ac:dyDescent="0.35">
      <c r="A1296" s="1">
        <v>44166</v>
      </c>
      <c r="B1296" t="s">
        <v>1</v>
      </c>
      <c r="C1296">
        <v>1270</v>
      </c>
      <c r="D1296">
        <v>544</v>
      </c>
      <c r="E1296">
        <v>308</v>
      </c>
      <c r="F1296">
        <v>795</v>
      </c>
      <c r="G1296">
        <v>658</v>
      </c>
      <c r="H1296">
        <v>363</v>
      </c>
      <c r="I1296">
        <v>456</v>
      </c>
      <c r="J1296">
        <v>938</v>
      </c>
      <c r="K1296">
        <v>545</v>
      </c>
      <c r="L1296">
        <v>991</v>
      </c>
      <c r="M1296">
        <v>232</v>
      </c>
      <c r="N1296">
        <v>113</v>
      </c>
      <c r="O1296">
        <v>1595</v>
      </c>
      <c r="P1296">
        <v>344</v>
      </c>
      <c r="Q1296">
        <v>1070</v>
      </c>
      <c r="R1296">
        <v>234</v>
      </c>
      <c r="S1296">
        <v>372</v>
      </c>
      <c r="T1296">
        <v>705</v>
      </c>
      <c r="U1296">
        <v>447</v>
      </c>
      <c r="V1296">
        <v>1067</v>
      </c>
      <c r="W1296">
        <v>210</v>
      </c>
      <c r="X1296">
        <v>711</v>
      </c>
      <c r="Y1296">
        <v>501</v>
      </c>
      <c r="Z1296">
        <v>349</v>
      </c>
      <c r="AA1296">
        <v>379</v>
      </c>
    </row>
    <row r="1297" spans="1:27" x14ac:dyDescent="0.35">
      <c r="A1297" s="1">
        <v>44166</v>
      </c>
      <c r="B1297" t="s">
        <v>0</v>
      </c>
      <c r="C1297">
        <v>646</v>
      </c>
      <c r="D1297">
        <v>966</v>
      </c>
      <c r="E1297">
        <v>560</v>
      </c>
      <c r="F1297">
        <v>1144</v>
      </c>
      <c r="G1297">
        <v>491</v>
      </c>
      <c r="H1297">
        <v>1181</v>
      </c>
      <c r="I1297">
        <v>347</v>
      </c>
      <c r="J1297">
        <v>595</v>
      </c>
      <c r="K1297">
        <v>679</v>
      </c>
      <c r="L1297">
        <v>668</v>
      </c>
      <c r="M1297">
        <v>127</v>
      </c>
      <c r="N1297">
        <v>211</v>
      </c>
      <c r="O1297">
        <v>728</v>
      </c>
      <c r="P1297">
        <v>379</v>
      </c>
      <c r="Q1297">
        <v>573</v>
      </c>
      <c r="R1297">
        <v>848</v>
      </c>
      <c r="S1297">
        <v>413</v>
      </c>
      <c r="T1297">
        <v>373</v>
      </c>
      <c r="U1297">
        <v>790</v>
      </c>
      <c r="V1297">
        <v>849</v>
      </c>
      <c r="W1297">
        <v>1028</v>
      </c>
      <c r="X1297">
        <v>1128</v>
      </c>
      <c r="Y1297">
        <v>164</v>
      </c>
      <c r="Z1297">
        <v>629</v>
      </c>
      <c r="AA1297">
        <v>261</v>
      </c>
    </row>
    <row r="1298" spans="1:27" x14ac:dyDescent="0.35">
      <c r="A1298" s="1">
        <v>44166</v>
      </c>
      <c r="B1298" t="s">
        <v>40</v>
      </c>
      <c r="C1298">
        <v>333</v>
      </c>
      <c r="D1298">
        <v>175</v>
      </c>
      <c r="E1298">
        <v>138</v>
      </c>
      <c r="F1298">
        <v>208</v>
      </c>
      <c r="G1298">
        <v>176</v>
      </c>
      <c r="H1298">
        <v>220</v>
      </c>
      <c r="I1298">
        <v>128</v>
      </c>
      <c r="J1298">
        <v>181</v>
      </c>
      <c r="K1298">
        <v>198</v>
      </c>
      <c r="L1298">
        <v>201</v>
      </c>
      <c r="M1298">
        <v>57</v>
      </c>
      <c r="N1298">
        <v>45</v>
      </c>
      <c r="O1298">
        <v>236</v>
      </c>
      <c r="P1298">
        <v>139</v>
      </c>
      <c r="Q1298">
        <v>329</v>
      </c>
      <c r="R1298">
        <v>160</v>
      </c>
      <c r="S1298">
        <v>110</v>
      </c>
      <c r="T1298">
        <v>78</v>
      </c>
      <c r="U1298">
        <v>232</v>
      </c>
      <c r="V1298">
        <v>230</v>
      </c>
      <c r="W1298">
        <v>96</v>
      </c>
      <c r="X1298">
        <v>149</v>
      </c>
      <c r="Y1298">
        <v>156</v>
      </c>
      <c r="Z1298">
        <v>124</v>
      </c>
      <c r="AA1298">
        <v>141</v>
      </c>
    </row>
    <row r="1299" spans="1:27" x14ac:dyDescent="0.35">
      <c r="A1299" s="1">
        <v>44166</v>
      </c>
      <c r="B1299" t="s">
        <v>41</v>
      </c>
      <c r="C1299">
        <v>201</v>
      </c>
      <c r="D1299">
        <v>61</v>
      </c>
      <c r="E1299">
        <v>57</v>
      </c>
      <c r="F1299">
        <v>76</v>
      </c>
      <c r="G1299">
        <v>176</v>
      </c>
      <c r="H1299">
        <v>47</v>
      </c>
      <c r="I1299">
        <v>68</v>
      </c>
      <c r="J1299">
        <v>140</v>
      </c>
      <c r="K1299">
        <v>127</v>
      </c>
      <c r="L1299">
        <v>124</v>
      </c>
      <c r="M1299">
        <v>31</v>
      </c>
      <c r="N1299">
        <v>23</v>
      </c>
      <c r="O1299">
        <v>140</v>
      </c>
      <c r="P1299">
        <v>63</v>
      </c>
      <c r="Q1299">
        <v>84</v>
      </c>
      <c r="R1299">
        <v>49</v>
      </c>
      <c r="S1299">
        <v>48</v>
      </c>
      <c r="T1299">
        <v>38</v>
      </c>
      <c r="U1299">
        <v>90</v>
      </c>
      <c r="V1299">
        <v>104</v>
      </c>
      <c r="W1299">
        <v>38</v>
      </c>
      <c r="X1299">
        <v>65</v>
      </c>
      <c r="Y1299">
        <v>92</v>
      </c>
      <c r="Z1299">
        <v>73</v>
      </c>
      <c r="AA1299">
        <v>58</v>
      </c>
    </row>
    <row r="1300" spans="1:27" x14ac:dyDescent="0.35">
      <c r="A1300" s="1">
        <v>44166</v>
      </c>
      <c r="B1300" t="s">
        <v>42</v>
      </c>
      <c r="C1300">
        <v>132</v>
      </c>
      <c r="D1300">
        <v>114</v>
      </c>
      <c r="E1300">
        <v>81</v>
      </c>
      <c r="F1300">
        <v>132</v>
      </c>
      <c r="G1300">
        <v>0</v>
      </c>
      <c r="H1300">
        <v>173</v>
      </c>
      <c r="I1300">
        <v>60</v>
      </c>
      <c r="J1300">
        <v>41</v>
      </c>
      <c r="K1300">
        <v>71</v>
      </c>
      <c r="L1300">
        <v>77</v>
      </c>
      <c r="M1300">
        <v>26</v>
      </c>
      <c r="N1300">
        <v>22</v>
      </c>
      <c r="O1300">
        <v>96</v>
      </c>
      <c r="P1300">
        <v>76</v>
      </c>
      <c r="Q1300">
        <v>245</v>
      </c>
      <c r="R1300">
        <v>111</v>
      </c>
      <c r="S1300">
        <v>62</v>
      </c>
      <c r="T1300">
        <v>40</v>
      </c>
      <c r="U1300">
        <v>142</v>
      </c>
      <c r="V1300">
        <v>126</v>
      </c>
      <c r="W1300">
        <v>58</v>
      </c>
      <c r="X1300">
        <v>84</v>
      </c>
      <c r="Y1300">
        <v>64</v>
      </c>
      <c r="Z1300">
        <v>51</v>
      </c>
      <c r="AA1300">
        <v>83</v>
      </c>
    </row>
    <row r="1301" spans="1:27" x14ac:dyDescent="0.35">
      <c r="A1301" s="1">
        <v>44166</v>
      </c>
      <c r="B1301" t="s">
        <v>43</v>
      </c>
      <c r="C1301">
        <v>196</v>
      </c>
      <c r="D1301">
        <v>179</v>
      </c>
      <c r="E1301">
        <v>152</v>
      </c>
      <c r="F1301">
        <v>460</v>
      </c>
      <c r="G1301">
        <v>229</v>
      </c>
      <c r="H1301">
        <v>189</v>
      </c>
      <c r="I1301">
        <v>140</v>
      </c>
      <c r="J1301">
        <v>244</v>
      </c>
      <c r="K1301">
        <v>185</v>
      </c>
      <c r="L1301">
        <v>210</v>
      </c>
      <c r="M1301">
        <v>46</v>
      </c>
      <c r="N1301">
        <v>153</v>
      </c>
      <c r="O1301">
        <v>224</v>
      </c>
      <c r="P1301">
        <v>160</v>
      </c>
      <c r="Q1301">
        <v>270</v>
      </c>
      <c r="R1301">
        <v>274</v>
      </c>
      <c r="S1301">
        <v>158</v>
      </c>
      <c r="T1301">
        <v>133</v>
      </c>
      <c r="U1301">
        <v>193</v>
      </c>
      <c r="V1301">
        <v>304</v>
      </c>
      <c r="W1301">
        <v>195</v>
      </c>
      <c r="X1301">
        <v>160</v>
      </c>
      <c r="Y1301">
        <v>168</v>
      </c>
      <c r="Z1301">
        <v>159</v>
      </c>
      <c r="AA1301">
        <v>160</v>
      </c>
    </row>
    <row r="1302" spans="1:27" x14ac:dyDescent="0.35">
      <c r="A1302" s="1">
        <v>44166</v>
      </c>
      <c r="B1302" t="s">
        <v>44</v>
      </c>
      <c r="C1302">
        <v>104</v>
      </c>
      <c r="D1302">
        <v>78</v>
      </c>
      <c r="E1302">
        <v>6</v>
      </c>
      <c r="F1302">
        <v>7</v>
      </c>
      <c r="G1302">
        <v>19</v>
      </c>
      <c r="H1302">
        <v>16</v>
      </c>
      <c r="I1302">
        <v>12</v>
      </c>
      <c r="J1302">
        <v>46</v>
      </c>
      <c r="K1302">
        <v>53</v>
      </c>
      <c r="L1302">
        <v>34</v>
      </c>
      <c r="M1302">
        <v>16</v>
      </c>
      <c r="N1302">
        <v>15</v>
      </c>
      <c r="O1302">
        <v>35</v>
      </c>
      <c r="P1302">
        <v>14</v>
      </c>
      <c r="Q1302">
        <v>28</v>
      </c>
      <c r="R1302">
        <v>22</v>
      </c>
      <c r="S1302">
        <v>8</v>
      </c>
      <c r="T1302">
        <v>9</v>
      </c>
      <c r="U1302">
        <v>13</v>
      </c>
      <c r="V1302">
        <v>68</v>
      </c>
      <c r="W1302">
        <v>17</v>
      </c>
      <c r="X1302">
        <v>19</v>
      </c>
      <c r="Y1302">
        <v>27</v>
      </c>
      <c r="Z1302">
        <v>2</v>
      </c>
      <c r="AA1302">
        <v>22</v>
      </c>
    </row>
    <row r="1303" spans="1:27" x14ac:dyDescent="0.35">
      <c r="A1303" s="1">
        <v>44166</v>
      </c>
      <c r="B1303" t="s">
        <v>45</v>
      </c>
      <c r="C1303">
        <v>92</v>
      </c>
      <c r="D1303">
        <v>101</v>
      </c>
      <c r="E1303">
        <v>146</v>
      </c>
      <c r="F1303">
        <v>453</v>
      </c>
      <c r="G1303">
        <v>210</v>
      </c>
      <c r="H1303">
        <v>173</v>
      </c>
      <c r="I1303">
        <v>128</v>
      </c>
      <c r="J1303">
        <v>198</v>
      </c>
      <c r="K1303">
        <v>132</v>
      </c>
      <c r="L1303">
        <v>176</v>
      </c>
      <c r="M1303">
        <v>30</v>
      </c>
      <c r="N1303">
        <v>138</v>
      </c>
      <c r="O1303">
        <v>189</v>
      </c>
      <c r="P1303">
        <v>146</v>
      </c>
      <c r="Q1303">
        <v>242</v>
      </c>
      <c r="R1303">
        <v>252</v>
      </c>
      <c r="S1303">
        <v>150</v>
      </c>
      <c r="T1303">
        <v>124</v>
      </c>
      <c r="U1303">
        <v>180</v>
      </c>
      <c r="V1303">
        <v>236</v>
      </c>
      <c r="W1303">
        <v>178</v>
      </c>
      <c r="X1303">
        <v>141</v>
      </c>
      <c r="Y1303">
        <v>141</v>
      </c>
      <c r="Z1303">
        <v>157</v>
      </c>
      <c r="AA1303">
        <v>138</v>
      </c>
    </row>
    <row r="1304" spans="1:27" x14ac:dyDescent="0.35">
      <c r="A1304" s="1">
        <v>44167</v>
      </c>
      <c r="B1304" t="s">
        <v>35</v>
      </c>
      <c r="C1304">
        <v>4749</v>
      </c>
      <c r="D1304">
        <v>2399</v>
      </c>
      <c r="E1304">
        <v>1486</v>
      </c>
      <c r="F1304">
        <v>4543</v>
      </c>
      <c r="G1304">
        <v>3847</v>
      </c>
      <c r="H1304">
        <v>2686</v>
      </c>
      <c r="I1304">
        <v>1885</v>
      </c>
      <c r="J1304">
        <v>2345</v>
      </c>
      <c r="K1304">
        <v>2942</v>
      </c>
      <c r="L1304">
        <v>2665</v>
      </c>
      <c r="M1304">
        <v>1050</v>
      </c>
      <c r="N1304">
        <v>1432</v>
      </c>
      <c r="O1304">
        <v>3665</v>
      </c>
      <c r="P1304">
        <v>1637</v>
      </c>
      <c r="Q1304">
        <v>3785</v>
      </c>
      <c r="R1304">
        <v>1809</v>
      </c>
      <c r="S1304">
        <v>1904</v>
      </c>
      <c r="T1304">
        <v>1614</v>
      </c>
      <c r="U1304">
        <v>1931</v>
      </c>
      <c r="V1304">
        <v>4188</v>
      </c>
      <c r="W1304">
        <v>2164</v>
      </c>
      <c r="X1304">
        <v>2379</v>
      </c>
      <c r="Y1304">
        <v>1560</v>
      </c>
      <c r="Z1304">
        <v>1533</v>
      </c>
      <c r="AA1304">
        <v>1476</v>
      </c>
    </row>
    <row r="1305" spans="1:27" x14ac:dyDescent="0.35">
      <c r="A1305" s="1">
        <v>44167</v>
      </c>
      <c r="B1305" t="s">
        <v>36</v>
      </c>
      <c r="C1305">
        <v>2145</v>
      </c>
      <c r="D1305">
        <v>536</v>
      </c>
      <c r="E1305">
        <v>464</v>
      </c>
      <c r="F1305">
        <v>1431</v>
      </c>
      <c r="G1305">
        <v>600</v>
      </c>
      <c r="H1305">
        <v>732</v>
      </c>
      <c r="I1305">
        <v>697</v>
      </c>
      <c r="J1305">
        <v>851</v>
      </c>
      <c r="K1305">
        <v>1106</v>
      </c>
      <c r="L1305">
        <v>907</v>
      </c>
      <c r="M1305">
        <v>334</v>
      </c>
      <c r="N1305">
        <v>243</v>
      </c>
      <c r="O1305">
        <v>1189</v>
      </c>
      <c r="P1305">
        <v>660</v>
      </c>
      <c r="Q1305">
        <v>1064</v>
      </c>
      <c r="R1305">
        <v>498</v>
      </c>
      <c r="S1305">
        <v>675</v>
      </c>
      <c r="T1305">
        <v>540</v>
      </c>
      <c r="U1305">
        <v>601</v>
      </c>
      <c r="V1305">
        <v>1292</v>
      </c>
      <c r="W1305">
        <v>504</v>
      </c>
      <c r="X1305">
        <v>895</v>
      </c>
      <c r="Y1305">
        <v>523</v>
      </c>
      <c r="Z1305">
        <v>534</v>
      </c>
      <c r="AA1305">
        <v>570</v>
      </c>
    </row>
    <row r="1306" spans="1:27" x14ac:dyDescent="0.35">
      <c r="A1306" s="1">
        <v>44167</v>
      </c>
      <c r="B1306" t="s">
        <v>37</v>
      </c>
      <c r="C1306">
        <v>365</v>
      </c>
      <c r="D1306">
        <v>464</v>
      </c>
      <c r="E1306">
        <v>177</v>
      </c>
      <c r="F1306">
        <v>769</v>
      </c>
      <c r="G1306">
        <v>645</v>
      </c>
      <c r="H1306">
        <v>286</v>
      </c>
      <c r="I1306">
        <v>212</v>
      </c>
      <c r="J1306">
        <v>494</v>
      </c>
      <c r="K1306">
        <v>197</v>
      </c>
      <c r="L1306">
        <v>282</v>
      </c>
      <c r="M1306">
        <v>52</v>
      </c>
      <c r="N1306">
        <v>126</v>
      </c>
      <c r="O1306">
        <v>482</v>
      </c>
      <c r="P1306">
        <v>343</v>
      </c>
      <c r="Q1306">
        <v>696</v>
      </c>
      <c r="R1306">
        <v>456</v>
      </c>
      <c r="S1306">
        <v>161</v>
      </c>
      <c r="T1306">
        <v>193</v>
      </c>
      <c r="U1306">
        <v>64</v>
      </c>
      <c r="V1306">
        <v>427</v>
      </c>
      <c r="W1306">
        <v>372</v>
      </c>
      <c r="X1306">
        <v>243</v>
      </c>
      <c r="Y1306">
        <v>254</v>
      </c>
      <c r="Z1306">
        <v>209</v>
      </c>
      <c r="AA1306">
        <v>263</v>
      </c>
    </row>
    <row r="1307" spans="1:27" x14ac:dyDescent="0.35">
      <c r="A1307" s="1">
        <v>44167</v>
      </c>
      <c r="B1307" t="s">
        <v>38</v>
      </c>
      <c r="C1307">
        <v>2510</v>
      </c>
      <c r="D1307">
        <v>1000</v>
      </c>
      <c r="E1307">
        <v>641</v>
      </c>
      <c r="F1307">
        <v>2200</v>
      </c>
      <c r="G1307">
        <v>1245</v>
      </c>
      <c r="H1307">
        <v>1018</v>
      </c>
      <c r="I1307">
        <v>909</v>
      </c>
      <c r="J1307">
        <v>1345</v>
      </c>
      <c r="K1307">
        <v>1303</v>
      </c>
      <c r="L1307">
        <v>1189</v>
      </c>
      <c r="M1307">
        <v>386</v>
      </c>
      <c r="N1307">
        <v>369</v>
      </c>
      <c r="O1307">
        <v>1671</v>
      </c>
      <c r="P1307">
        <v>1003</v>
      </c>
      <c r="Q1307">
        <v>1760</v>
      </c>
      <c r="R1307">
        <v>954</v>
      </c>
      <c r="S1307">
        <v>836</v>
      </c>
      <c r="T1307">
        <v>733</v>
      </c>
      <c r="U1307">
        <v>665</v>
      </c>
      <c r="V1307">
        <v>1719</v>
      </c>
      <c r="W1307">
        <v>876</v>
      </c>
      <c r="X1307">
        <v>1138</v>
      </c>
      <c r="Y1307">
        <v>777</v>
      </c>
      <c r="Z1307">
        <v>743</v>
      </c>
      <c r="AA1307">
        <v>833</v>
      </c>
    </row>
    <row r="1308" spans="1:27" x14ac:dyDescent="0.35">
      <c r="A1308" s="1">
        <v>44167</v>
      </c>
      <c r="B1308" t="s">
        <v>39</v>
      </c>
      <c r="C1308">
        <v>2239</v>
      </c>
      <c r="D1308">
        <v>1399</v>
      </c>
      <c r="E1308">
        <v>845</v>
      </c>
      <c r="F1308">
        <v>2343</v>
      </c>
      <c r="G1308">
        <v>2602</v>
      </c>
      <c r="H1308">
        <v>1668</v>
      </c>
      <c r="I1308">
        <v>976</v>
      </c>
      <c r="J1308">
        <v>1000</v>
      </c>
      <c r="K1308">
        <v>1639</v>
      </c>
      <c r="L1308">
        <v>1476</v>
      </c>
      <c r="M1308">
        <v>664</v>
      </c>
      <c r="N1308">
        <v>1063</v>
      </c>
      <c r="O1308">
        <v>1994</v>
      </c>
      <c r="P1308">
        <v>634</v>
      </c>
      <c r="Q1308">
        <v>2025</v>
      </c>
      <c r="R1308">
        <v>855</v>
      </c>
      <c r="S1308">
        <v>1068</v>
      </c>
      <c r="T1308">
        <v>881</v>
      </c>
      <c r="U1308">
        <v>1266</v>
      </c>
      <c r="V1308">
        <v>2469</v>
      </c>
      <c r="W1308">
        <v>1288</v>
      </c>
      <c r="X1308">
        <v>1241</v>
      </c>
      <c r="Y1308">
        <v>783</v>
      </c>
      <c r="Z1308">
        <v>790</v>
      </c>
      <c r="AA1308">
        <v>643</v>
      </c>
    </row>
    <row r="1309" spans="1:27" x14ac:dyDescent="0.35">
      <c r="A1309" s="1">
        <v>44167</v>
      </c>
      <c r="B1309" t="s">
        <v>2</v>
      </c>
      <c r="C1309">
        <v>1986</v>
      </c>
      <c r="D1309">
        <v>1545</v>
      </c>
      <c r="E1309">
        <v>868</v>
      </c>
      <c r="F1309">
        <v>1931</v>
      </c>
      <c r="G1309">
        <v>1149</v>
      </c>
      <c r="H1309">
        <v>1562</v>
      </c>
      <c r="I1309">
        <v>803</v>
      </c>
      <c r="J1309">
        <v>1533</v>
      </c>
      <c r="K1309">
        <v>1257</v>
      </c>
      <c r="L1309">
        <v>1659</v>
      </c>
      <c r="M1309">
        <v>363</v>
      </c>
      <c r="N1309">
        <v>316</v>
      </c>
      <c r="O1309">
        <v>2323</v>
      </c>
      <c r="P1309">
        <v>759</v>
      </c>
      <c r="Q1309">
        <v>1706</v>
      </c>
      <c r="R1309">
        <v>1087</v>
      </c>
      <c r="S1309">
        <v>608</v>
      </c>
      <c r="T1309">
        <v>1031</v>
      </c>
      <c r="U1309">
        <v>1248</v>
      </c>
      <c r="V1309">
        <v>1952</v>
      </c>
      <c r="W1309">
        <v>1311</v>
      </c>
      <c r="X1309">
        <v>1866</v>
      </c>
      <c r="Y1309">
        <v>777</v>
      </c>
      <c r="Z1309">
        <v>978</v>
      </c>
      <c r="AA1309">
        <v>606</v>
      </c>
    </row>
    <row r="1310" spans="1:27" x14ac:dyDescent="0.35">
      <c r="A1310" s="1">
        <v>44167</v>
      </c>
      <c r="B1310" t="s">
        <v>1</v>
      </c>
      <c r="C1310">
        <v>1399</v>
      </c>
      <c r="D1310">
        <v>512</v>
      </c>
      <c r="E1310">
        <v>278</v>
      </c>
      <c r="F1310">
        <v>850</v>
      </c>
      <c r="G1310">
        <v>664</v>
      </c>
      <c r="H1310">
        <v>350</v>
      </c>
      <c r="I1310">
        <v>460</v>
      </c>
      <c r="J1310">
        <v>961</v>
      </c>
      <c r="K1310">
        <v>528</v>
      </c>
      <c r="L1310">
        <v>976</v>
      </c>
      <c r="M1310">
        <v>232</v>
      </c>
      <c r="N1310">
        <v>150</v>
      </c>
      <c r="O1310">
        <v>1625</v>
      </c>
      <c r="P1310">
        <v>426</v>
      </c>
      <c r="Q1310">
        <v>1232</v>
      </c>
      <c r="R1310">
        <v>286</v>
      </c>
      <c r="S1310">
        <v>332</v>
      </c>
      <c r="T1310">
        <v>649</v>
      </c>
      <c r="U1310">
        <v>433</v>
      </c>
      <c r="V1310">
        <v>1076</v>
      </c>
      <c r="W1310">
        <v>301</v>
      </c>
      <c r="X1310">
        <v>740</v>
      </c>
      <c r="Y1310">
        <v>600</v>
      </c>
      <c r="Z1310">
        <v>344</v>
      </c>
      <c r="AA1310">
        <v>427</v>
      </c>
    </row>
    <row r="1311" spans="1:27" x14ac:dyDescent="0.35">
      <c r="A1311" s="1">
        <v>44167</v>
      </c>
      <c r="B1311" t="s">
        <v>0</v>
      </c>
      <c r="C1311">
        <v>587</v>
      </c>
      <c r="D1311">
        <v>1033</v>
      </c>
      <c r="E1311">
        <v>590</v>
      </c>
      <c r="F1311">
        <v>1081</v>
      </c>
      <c r="G1311">
        <v>485</v>
      </c>
      <c r="H1311">
        <v>1212</v>
      </c>
      <c r="I1311">
        <v>343</v>
      </c>
      <c r="J1311">
        <v>572</v>
      </c>
      <c r="K1311">
        <v>729</v>
      </c>
      <c r="L1311">
        <v>683</v>
      </c>
      <c r="M1311">
        <v>131</v>
      </c>
      <c r="N1311">
        <v>166</v>
      </c>
      <c r="O1311">
        <v>698</v>
      </c>
      <c r="P1311">
        <v>333</v>
      </c>
      <c r="Q1311">
        <v>474</v>
      </c>
      <c r="R1311">
        <v>801</v>
      </c>
      <c r="S1311">
        <v>276</v>
      </c>
      <c r="T1311">
        <v>382</v>
      </c>
      <c r="U1311">
        <v>815</v>
      </c>
      <c r="V1311">
        <v>876</v>
      </c>
      <c r="W1311">
        <v>1010</v>
      </c>
      <c r="X1311">
        <v>1126</v>
      </c>
      <c r="Y1311">
        <v>177</v>
      </c>
      <c r="Z1311">
        <v>634</v>
      </c>
      <c r="AA1311">
        <v>179</v>
      </c>
    </row>
    <row r="1312" spans="1:27" x14ac:dyDescent="0.35">
      <c r="A1312" s="1">
        <v>44167</v>
      </c>
      <c r="B1312" t="s">
        <v>40</v>
      </c>
      <c r="C1312">
        <v>333</v>
      </c>
      <c r="D1312">
        <v>187</v>
      </c>
      <c r="E1312">
        <v>136</v>
      </c>
      <c r="F1312">
        <v>214</v>
      </c>
      <c r="G1312">
        <v>176</v>
      </c>
      <c r="H1312">
        <v>222</v>
      </c>
      <c r="I1312">
        <v>128</v>
      </c>
      <c r="J1312">
        <v>181</v>
      </c>
      <c r="K1312">
        <v>198</v>
      </c>
      <c r="L1312">
        <v>201</v>
      </c>
      <c r="M1312">
        <v>63</v>
      </c>
      <c r="N1312">
        <v>45</v>
      </c>
      <c r="O1312">
        <v>236</v>
      </c>
      <c r="P1312">
        <v>146</v>
      </c>
      <c r="Q1312">
        <v>339</v>
      </c>
      <c r="R1312">
        <v>160</v>
      </c>
      <c r="S1312">
        <v>110</v>
      </c>
      <c r="T1312">
        <v>78</v>
      </c>
      <c r="U1312">
        <v>232</v>
      </c>
      <c r="V1312">
        <v>235</v>
      </c>
      <c r="W1312">
        <v>96</v>
      </c>
      <c r="X1312">
        <v>149</v>
      </c>
      <c r="Y1312">
        <v>156</v>
      </c>
      <c r="Z1312">
        <v>124</v>
      </c>
      <c r="AA1312">
        <v>141</v>
      </c>
    </row>
    <row r="1313" spans="1:27" x14ac:dyDescent="0.35">
      <c r="A1313" s="1">
        <v>44167</v>
      </c>
      <c r="B1313" t="s">
        <v>41</v>
      </c>
      <c r="C1313">
        <v>199</v>
      </c>
      <c r="D1313">
        <v>51</v>
      </c>
      <c r="E1313">
        <v>51</v>
      </c>
      <c r="F1313">
        <v>79</v>
      </c>
      <c r="G1313">
        <v>176</v>
      </c>
      <c r="H1313">
        <v>55</v>
      </c>
      <c r="I1313">
        <v>65</v>
      </c>
      <c r="J1313">
        <v>138</v>
      </c>
      <c r="K1313">
        <v>120</v>
      </c>
      <c r="L1313">
        <v>124</v>
      </c>
      <c r="M1313">
        <v>34</v>
      </c>
      <c r="N1313">
        <v>19</v>
      </c>
      <c r="O1313">
        <v>138</v>
      </c>
      <c r="P1313">
        <v>70</v>
      </c>
      <c r="Q1313">
        <v>113</v>
      </c>
      <c r="R1313">
        <v>51</v>
      </c>
      <c r="S1313">
        <v>46</v>
      </c>
      <c r="T1313">
        <v>39</v>
      </c>
      <c r="U1313">
        <v>90</v>
      </c>
      <c r="V1313">
        <v>119</v>
      </c>
      <c r="W1313">
        <v>29</v>
      </c>
      <c r="X1313">
        <v>67</v>
      </c>
      <c r="Y1313">
        <v>96</v>
      </c>
      <c r="Z1313">
        <v>76</v>
      </c>
      <c r="AA1313">
        <v>57</v>
      </c>
    </row>
    <row r="1314" spans="1:27" x14ac:dyDescent="0.35">
      <c r="A1314" s="1">
        <v>44167</v>
      </c>
      <c r="B1314" t="s">
        <v>42</v>
      </c>
      <c r="C1314">
        <v>134</v>
      </c>
      <c r="D1314">
        <v>136</v>
      </c>
      <c r="E1314">
        <v>85</v>
      </c>
      <c r="F1314">
        <v>135</v>
      </c>
      <c r="G1314">
        <v>0</v>
      </c>
      <c r="H1314">
        <v>167</v>
      </c>
      <c r="I1314">
        <v>63</v>
      </c>
      <c r="J1314">
        <v>43</v>
      </c>
      <c r="K1314">
        <v>78</v>
      </c>
      <c r="L1314">
        <v>77</v>
      </c>
      <c r="M1314">
        <v>29</v>
      </c>
      <c r="N1314">
        <v>26</v>
      </c>
      <c r="O1314">
        <v>98</v>
      </c>
      <c r="P1314">
        <v>76</v>
      </c>
      <c r="Q1314">
        <v>226</v>
      </c>
      <c r="R1314">
        <v>109</v>
      </c>
      <c r="S1314">
        <v>64</v>
      </c>
      <c r="T1314">
        <v>39</v>
      </c>
      <c r="U1314">
        <v>142</v>
      </c>
      <c r="V1314">
        <v>116</v>
      </c>
      <c r="W1314">
        <v>67</v>
      </c>
      <c r="X1314">
        <v>82</v>
      </c>
      <c r="Y1314">
        <v>60</v>
      </c>
      <c r="Z1314">
        <v>48</v>
      </c>
      <c r="AA1314">
        <v>84</v>
      </c>
    </row>
    <row r="1315" spans="1:27" x14ac:dyDescent="0.35">
      <c r="A1315" s="1">
        <v>44167</v>
      </c>
      <c r="B1315" t="s">
        <v>43</v>
      </c>
      <c r="C1315">
        <v>196</v>
      </c>
      <c r="D1315">
        <v>179</v>
      </c>
      <c r="E1315">
        <v>151</v>
      </c>
      <c r="F1315">
        <v>451</v>
      </c>
      <c r="G1315">
        <v>229</v>
      </c>
      <c r="H1315">
        <v>175</v>
      </c>
      <c r="I1315">
        <v>140</v>
      </c>
      <c r="J1315">
        <v>251</v>
      </c>
      <c r="K1315">
        <v>185</v>
      </c>
      <c r="L1315">
        <v>217</v>
      </c>
      <c r="M1315">
        <v>49</v>
      </c>
      <c r="N1315">
        <v>155</v>
      </c>
      <c r="O1315">
        <v>224</v>
      </c>
      <c r="P1315">
        <v>164</v>
      </c>
      <c r="Q1315">
        <v>276</v>
      </c>
      <c r="R1315">
        <v>274</v>
      </c>
      <c r="S1315">
        <v>104</v>
      </c>
      <c r="T1315">
        <v>134</v>
      </c>
      <c r="U1315">
        <v>193</v>
      </c>
      <c r="V1315">
        <v>304</v>
      </c>
      <c r="W1315">
        <v>195</v>
      </c>
      <c r="X1315">
        <v>160</v>
      </c>
      <c r="Y1315">
        <v>150</v>
      </c>
      <c r="Z1315">
        <v>159</v>
      </c>
      <c r="AA1315">
        <v>160</v>
      </c>
    </row>
    <row r="1316" spans="1:27" x14ac:dyDescent="0.35">
      <c r="A1316" s="1">
        <v>44167</v>
      </c>
      <c r="B1316" t="s">
        <v>44</v>
      </c>
      <c r="C1316">
        <v>104</v>
      </c>
      <c r="D1316">
        <v>67</v>
      </c>
      <c r="E1316">
        <v>7</v>
      </c>
      <c r="F1316">
        <v>13</v>
      </c>
      <c r="G1316">
        <v>21</v>
      </c>
      <c r="H1316">
        <v>17</v>
      </c>
      <c r="I1316">
        <v>18</v>
      </c>
      <c r="J1316">
        <v>44</v>
      </c>
      <c r="K1316">
        <v>51</v>
      </c>
      <c r="L1316">
        <v>31</v>
      </c>
      <c r="M1316">
        <v>18</v>
      </c>
      <c r="N1316">
        <v>14</v>
      </c>
      <c r="O1316">
        <v>35</v>
      </c>
      <c r="P1316">
        <v>18</v>
      </c>
      <c r="Q1316">
        <v>24</v>
      </c>
      <c r="R1316">
        <v>25</v>
      </c>
      <c r="S1316">
        <v>7</v>
      </c>
      <c r="T1316">
        <v>7</v>
      </c>
      <c r="U1316">
        <v>13</v>
      </c>
      <c r="V1316">
        <v>68</v>
      </c>
      <c r="W1316">
        <v>19</v>
      </c>
      <c r="X1316">
        <v>21</v>
      </c>
      <c r="Y1316">
        <v>22</v>
      </c>
      <c r="Z1316">
        <v>3</v>
      </c>
      <c r="AA1316">
        <v>21</v>
      </c>
    </row>
    <row r="1317" spans="1:27" x14ac:dyDescent="0.35">
      <c r="A1317" s="1">
        <v>44167</v>
      </c>
      <c r="B1317" t="s">
        <v>45</v>
      </c>
      <c r="C1317">
        <v>92</v>
      </c>
      <c r="D1317">
        <v>112</v>
      </c>
      <c r="E1317">
        <v>144</v>
      </c>
      <c r="F1317">
        <v>438</v>
      </c>
      <c r="G1317">
        <v>208</v>
      </c>
      <c r="H1317">
        <v>158</v>
      </c>
      <c r="I1317">
        <v>122</v>
      </c>
      <c r="J1317">
        <v>207</v>
      </c>
      <c r="K1317">
        <v>134</v>
      </c>
      <c r="L1317">
        <v>186</v>
      </c>
      <c r="M1317">
        <v>31</v>
      </c>
      <c r="N1317">
        <v>141</v>
      </c>
      <c r="O1317">
        <v>189</v>
      </c>
      <c r="P1317">
        <v>146</v>
      </c>
      <c r="Q1317">
        <v>252</v>
      </c>
      <c r="R1317">
        <v>249</v>
      </c>
      <c r="S1317">
        <v>97</v>
      </c>
      <c r="T1317">
        <v>127</v>
      </c>
      <c r="U1317">
        <v>180</v>
      </c>
      <c r="V1317">
        <v>236</v>
      </c>
      <c r="W1317">
        <v>176</v>
      </c>
      <c r="X1317">
        <v>139</v>
      </c>
      <c r="Y1317">
        <v>128</v>
      </c>
      <c r="Z1317">
        <v>156</v>
      </c>
      <c r="AA1317">
        <v>139</v>
      </c>
    </row>
    <row r="1318" spans="1:27" x14ac:dyDescent="0.35">
      <c r="A1318" s="1">
        <v>44168</v>
      </c>
      <c r="B1318" t="s">
        <v>35</v>
      </c>
      <c r="C1318">
        <v>4849</v>
      </c>
      <c r="D1318">
        <v>2399</v>
      </c>
      <c r="E1318">
        <v>1486</v>
      </c>
      <c r="F1318">
        <v>4543</v>
      </c>
      <c r="G1318">
        <v>3847</v>
      </c>
      <c r="H1318">
        <v>2686</v>
      </c>
      <c r="I1318">
        <v>1885</v>
      </c>
      <c r="J1318">
        <v>2345</v>
      </c>
      <c r="K1318">
        <v>2942</v>
      </c>
      <c r="L1318">
        <v>2665</v>
      </c>
      <c r="M1318">
        <v>1050</v>
      </c>
      <c r="N1318">
        <v>1432</v>
      </c>
      <c r="O1318">
        <v>3665</v>
      </c>
      <c r="P1318">
        <v>1637</v>
      </c>
      <c r="Q1318">
        <v>3845</v>
      </c>
      <c r="R1318">
        <v>1699</v>
      </c>
      <c r="S1318">
        <v>1904</v>
      </c>
      <c r="T1318">
        <v>1614</v>
      </c>
      <c r="U1318">
        <v>1931</v>
      </c>
      <c r="V1318">
        <v>4188</v>
      </c>
      <c r="W1318">
        <v>2164</v>
      </c>
      <c r="X1318">
        <v>2379</v>
      </c>
      <c r="Y1318">
        <v>1585</v>
      </c>
      <c r="Z1318">
        <v>1533</v>
      </c>
      <c r="AA1318">
        <v>1476</v>
      </c>
    </row>
    <row r="1319" spans="1:27" x14ac:dyDescent="0.35">
      <c r="A1319" s="1">
        <v>44168</v>
      </c>
      <c r="B1319" t="s">
        <v>36</v>
      </c>
      <c r="C1319">
        <v>2149</v>
      </c>
      <c r="D1319">
        <v>549</v>
      </c>
      <c r="E1319">
        <v>504</v>
      </c>
      <c r="F1319">
        <v>1435</v>
      </c>
      <c r="G1319">
        <v>659</v>
      </c>
      <c r="H1319">
        <v>730</v>
      </c>
      <c r="I1319">
        <v>736</v>
      </c>
      <c r="J1319">
        <v>881</v>
      </c>
      <c r="K1319">
        <v>1088</v>
      </c>
      <c r="L1319">
        <v>901</v>
      </c>
      <c r="M1319">
        <v>359</v>
      </c>
      <c r="N1319">
        <v>257</v>
      </c>
      <c r="O1319">
        <v>1178</v>
      </c>
      <c r="P1319">
        <v>684</v>
      </c>
      <c r="Q1319">
        <v>1084</v>
      </c>
      <c r="R1319">
        <v>490</v>
      </c>
      <c r="S1319">
        <v>642</v>
      </c>
      <c r="T1319">
        <v>567</v>
      </c>
      <c r="U1319">
        <v>607</v>
      </c>
      <c r="V1319">
        <v>1288</v>
      </c>
      <c r="W1319">
        <v>514</v>
      </c>
      <c r="X1319">
        <v>943</v>
      </c>
      <c r="Y1319">
        <v>524</v>
      </c>
      <c r="Z1319">
        <v>542</v>
      </c>
      <c r="AA1319">
        <v>619</v>
      </c>
    </row>
    <row r="1320" spans="1:27" x14ac:dyDescent="0.35">
      <c r="A1320" s="1">
        <v>44168</v>
      </c>
      <c r="B1320" t="s">
        <v>37</v>
      </c>
      <c r="C1320">
        <v>359</v>
      </c>
      <c r="D1320">
        <v>481</v>
      </c>
      <c r="E1320">
        <v>125</v>
      </c>
      <c r="F1320">
        <v>807</v>
      </c>
      <c r="G1320">
        <v>701</v>
      </c>
      <c r="H1320">
        <v>287</v>
      </c>
      <c r="I1320">
        <v>217</v>
      </c>
      <c r="J1320">
        <v>470</v>
      </c>
      <c r="K1320">
        <v>182</v>
      </c>
      <c r="L1320">
        <v>276</v>
      </c>
      <c r="M1320">
        <v>53</v>
      </c>
      <c r="N1320">
        <v>113</v>
      </c>
      <c r="O1320">
        <v>494</v>
      </c>
      <c r="P1320">
        <v>372</v>
      </c>
      <c r="Q1320">
        <v>694</v>
      </c>
      <c r="R1320">
        <v>480</v>
      </c>
      <c r="S1320">
        <v>156</v>
      </c>
      <c r="T1320">
        <v>175</v>
      </c>
      <c r="U1320">
        <v>62</v>
      </c>
      <c r="V1320">
        <v>367</v>
      </c>
      <c r="W1320">
        <v>380</v>
      </c>
      <c r="X1320">
        <v>212</v>
      </c>
      <c r="Y1320">
        <v>333</v>
      </c>
      <c r="Z1320">
        <v>187</v>
      </c>
      <c r="AA1320">
        <v>235</v>
      </c>
    </row>
    <row r="1321" spans="1:27" x14ac:dyDescent="0.35">
      <c r="A1321" s="1">
        <v>44168</v>
      </c>
      <c r="B1321" t="s">
        <v>38</v>
      </c>
      <c r="C1321">
        <v>2508</v>
      </c>
      <c r="D1321">
        <v>1030</v>
      </c>
      <c r="E1321">
        <v>629</v>
      </c>
      <c r="F1321">
        <v>2242</v>
      </c>
      <c r="G1321">
        <v>1360</v>
      </c>
      <c r="H1321">
        <v>1017</v>
      </c>
      <c r="I1321">
        <v>953</v>
      </c>
      <c r="J1321">
        <v>1351</v>
      </c>
      <c r="K1321">
        <v>1270</v>
      </c>
      <c r="L1321">
        <v>1177</v>
      </c>
      <c r="M1321">
        <v>412</v>
      </c>
      <c r="N1321">
        <v>370</v>
      </c>
      <c r="O1321">
        <v>1672</v>
      </c>
      <c r="P1321">
        <v>1056</v>
      </c>
      <c r="Q1321">
        <v>1778</v>
      </c>
      <c r="R1321">
        <v>970</v>
      </c>
      <c r="S1321">
        <v>798</v>
      </c>
      <c r="T1321">
        <v>742</v>
      </c>
      <c r="U1321">
        <v>669</v>
      </c>
      <c r="V1321">
        <v>1655</v>
      </c>
      <c r="W1321">
        <v>894</v>
      </c>
      <c r="X1321">
        <v>1155</v>
      </c>
      <c r="Y1321">
        <v>857</v>
      </c>
      <c r="Z1321">
        <v>729</v>
      </c>
      <c r="AA1321">
        <v>854</v>
      </c>
    </row>
    <row r="1322" spans="1:27" x14ac:dyDescent="0.35">
      <c r="A1322" s="1">
        <v>44168</v>
      </c>
      <c r="B1322" t="s">
        <v>39</v>
      </c>
      <c r="C1322">
        <v>2341</v>
      </c>
      <c r="D1322">
        <v>1369</v>
      </c>
      <c r="E1322">
        <v>857</v>
      </c>
      <c r="F1322">
        <v>2301</v>
      </c>
      <c r="G1322">
        <v>2487</v>
      </c>
      <c r="H1322">
        <v>1669</v>
      </c>
      <c r="I1322">
        <v>932</v>
      </c>
      <c r="J1322">
        <v>994</v>
      </c>
      <c r="K1322">
        <v>1672</v>
      </c>
      <c r="L1322">
        <v>1488</v>
      </c>
      <c r="M1322">
        <v>638</v>
      </c>
      <c r="N1322">
        <v>1062</v>
      </c>
      <c r="O1322">
        <v>1993</v>
      </c>
      <c r="P1322">
        <v>581</v>
      </c>
      <c r="Q1322">
        <v>2067</v>
      </c>
      <c r="R1322">
        <v>729</v>
      </c>
      <c r="S1322">
        <v>1106</v>
      </c>
      <c r="T1322">
        <v>872</v>
      </c>
      <c r="U1322">
        <v>1262</v>
      </c>
      <c r="V1322">
        <v>2533</v>
      </c>
      <c r="W1322">
        <v>1270</v>
      </c>
      <c r="X1322">
        <v>1224</v>
      </c>
      <c r="Y1322">
        <v>728</v>
      </c>
      <c r="Z1322">
        <v>804</v>
      </c>
      <c r="AA1322">
        <v>622</v>
      </c>
    </row>
    <row r="1323" spans="1:27" x14ac:dyDescent="0.35">
      <c r="A1323" s="1">
        <v>44168</v>
      </c>
      <c r="B1323" t="s">
        <v>2</v>
      </c>
      <c r="C1323">
        <v>1986</v>
      </c>
      <c r="D1323">
        <v>1545</v>
      </c>
      <c r="E1323">
        <v>877</v>
      </c>
      <c r="F1323">
        <v>1934</v>
      </c>
      <c r="G1323">
        <v>1149</v>
      </c>
      <c r="H1323">
        <v>1546</v>
      </c>
      <c r="I1323">
        <v>803</v>
      </c>
      <c r="J1323">
        <v>1533</v>
      </c>
      <c r="K1323">
        <v>1295</v>
      </c>
      <c r="L1323">
        <v>1784</v>
      </c>
      <c r="M1323">
        <v>364</v>
      </c>
      <c r="N1323">
        <v>386</v>
      </c>
      <c r="O1323">
        <v>2328</v>
      </c>
      <c r="P1323">
        <v>778</v>
      </c>
      <c r="Q1323">
        <v>1737</v>
      </c>
      <c r="R1323">
        <v>1137</v>
      </c>
      <c r="S1323">
        <v>655</v>
      </c>
      <c r="T1323">
        <v>1072</v>
      </c>
      <c r="U1323">
        <v>1310</v>
      </c>
      <c r="V1323">
        <v>1982</v>
      </c>
      <c r="W1323">
        <v>1361</v>
      </c>
      <c r="X1323">
        <v>1877</v>
      </c>
      <c r="Y1323">
        <v>805</v>
      </c>
      <c r="Z1323">
        <v>978</v>
      </c>
      <c r="AA1323">
        <v>654</v>
      </c>
    </row>
    <row r="1324" spans="1:27" x14ac:dyDescent="0.35">
      <c r="A1324" s="1">
        <v>44168</v>
      </c>
      <c r="B1324" t="s">
        <v>1</v>
      </c>
      <c r="C1324">
        <v>1398</v>
      </c>
      <c r="D1324">
        <v>490</v>
      </c>
      <c r="E1324">
        <v>287</v>
      </c>
      <c r="F1324">
        <v>864</v>
      </c>
      <c r="G1324">
        <v>637</v>
      </c>
      <c r="H1324">
        <v>337</v>
      </c>
      <c r="I1324">
        <v>371</v>
      </c>
      <c r="J1324">
        <v>976</v>
      </c>
      <c r="K1324">
        <v>509</v>
      </c>
      <c r="L1324">
        <v>975</v>
      </c>
      <c r="M1324">
        <v>245</v>
      </c>
      <c r="N1324">
        <v>143</v>
      </c>
      <c r="O1324">
        <v>1358</v>
      </c>
      <c r="P1324">
        <v>436</v>
      </c>
      <c r="Q1324">
        <v>1275</v>
      </c>
      <c r="R1324">
        <v>436</v>
      </c>
      <c r="S1324">
        <v>323</v>
      </c>
      <c r="T1324">
        <v>680</v>
      </c>
      <c r="U1324">
        <v>293</v>
      </c>
      <c r="V1324">
        <v>1050</v>
      </c>
      <c r="W1324">
        <v>434</v>
      </c>
      <c r="X1324">
        <v>662</v>
      </c>
      <c r="Y1324">
        <v>555</v>
      </c>
      <c r="Z1324">
        <v>343</v>
      </c>
      <c r="AA1324">
        <v>395</v>
      </c>
    </row>
    <row r="1325" spans="1:27" x14ac:dyDescent="0.35">
      <c r="A1325" s="1">
        <v>44168</v>
      </c>
      <c r="B1325" t="s">
        <v>0</v>
      </c>
      <c r="C1325">
        <v>588</v>
      </c>
      <c r="D1325">
        <v>1055</v>
      </c>
      <c r="E1325">
        <v>590</v>
      </c>
      <c r="F1325">
        <v>1070</v>
      </c>
      <c r="G1325">
        <v>512</v>
      </c>
      <c r="H1325">
        <v>1209</v>
      </c>
      <c r="I1325">
        <v>432</v>
      </c>
      <c r="J1325">
        <v>557</v>
      </c>
      <c r="K1325">
        <v>786</v>
      </c>
      <c r="L1325">
        <v>809</v>
      </c>
      <c r="M1325">
        <v>119</v>
      </c>
      <c r="N1325">
        <v>243</v>
      </c>
      <c r="O1325">
        <v>970</v>
      </c>
      <c r="P1325">
        <v>342</v>
      </c>
      <c r="Q1325">
        <v>462</v>
      </c>
      <c r="R1325">
        <v>701</v>
      </c>
      <c r="S1325">
        <v>332</v>
      </c>
      <c r="T1325">
        <v>392</v>
      </c>
      <c r="U1325">
        <v>1017</v>
      </c>
      <c r="V1325">
        <v>932</v>
      </c>
      <c r="W1325">
        <v>927</v>
      </c>
      <c r="X1325">
        <v>1215</v>
      </c>
      <c r="Y1325">
        <v>250</v>
      </c>
      <c r="Z1325">
        <v>635</v>
      </c>
      <c r="AA1325">
        <v>259</v>
      </c>
    </row>
    <row r="1326" spans="1:27" x14ac:dyDescent="0.35">
      <c r="A1326" s="1">
        <v>44168</v>
      </c>
      <c r="B1326" t="s">
        <v>40</v>
      </c>
      <c r="C1326">
        <v>333</v>
      </c>
      <c r="D1326">
        <v>187</v>
      </c>
      <c r="E1326">
        <v>136</v>
      </c>
      <c r="F1326">
        <v>216</v>
      </c>
      <c r="G1326">
        <v>176</v>
      </c>
      <c r="H1326">
        <v>224</v>
      </c>
      <c r="I1326">
        <v>167</v>
      </c>
      <c r="J1326">
        <v>181</v>
      </c>
      <c r="K1326">
        <v>198</v>
      </c>
      <c r="L1326">
        <v>197</v>
      </c>
      <c r="M1326">
        <v>67</v>
      </c>
      <c r="N1326">
        <v>45</v>
      </c>
      <c r="O1326">
        <v>236</v>
      </c>
      <c r="P1326">
        <v>148</v>
      </c>
      <c r="Q1326">
        <v>376</v>
      </c>
      <c r="R1326">
        <v>167</v>
      </c>
      <c r="S1326">
        <v>110</v>
      </c>
      <c r="T1326">
        <v>79</v>
      </c>
      <c r="U1326">
        <v>232</v>
      </c>
      <c r="V1326">
        <v>235</v>
      </c>
      <c r="W1326">
        <v>136</v>
      </c>
      <c r="X1326">
        <v>149</v>
      </c>
      <c r="Y1326">
        <v>144</v>
      </c>
      <c r="Z1326">
        <v>124</v>
      </c>
      <c r="AA1326">
        <v>137</v>
      </c>
    </row>
    <row r="1327" spans="1:27" x14ac:dyDescent="0.35">
      <c r="A1327" s="1">
        <v>44168</v>
      </c>
      <c r="B1327" t="s">
        <v>41</v>
      </c>
      <c r="C1327">
        <v>212</v>
      </c>
      <c r="D1327">
        <v>58</v>
      </c>
      <c r="E1327">
        <v>44</v>
      </c>
      <c r="F1327">
        <v>107</v>
      </c>
      <c r="G1327">
        <v>176</v>
      </c>
      <c r="H1327">
        <v>50</v>
      </c>
      <c r="I1327">
        <v>68</v>
      </c>
      <c r="J1327">
        <v>139</v>
      </c>
      <c r="K1327">
        <v>113</v>
      </c>
      <c r="L1327">
        <v>122</v>
      </c>
      <c r="M1327">
        <v>33</v>
      </c>
      <c r="N1327">
        <v>20</v>
      </c>
      <c r="O1327">
        <v>116</v>
      </c>
      <c r="P1327">
        <v>60</v>
      </c>
      <c r="Q1327">
        <v>90</v>
      </c>
      <c r="R1327">
        <v>48</v>
      </c>
      <c r="S1327">
        <v>45</v>
      </c>
      <c r="T1327">
        <v>39</v>
      </c>
      <c r="U1327">
        <v>88</v>
      </c>
      <c r="V1327">
        <v>121</v>
      </c>
      <c r="W1327">
        <v>30</v>
      </c>
      <c r="X1327">
        <v>65</v>
      </c>
      <c r="Y1327">
        <v>60</v>
      </c>
      <c r="Z1327">
        <v>76</v>
      </c>
      <c r="AA1327">
        <v>55</v>
      </c>
    </row>
    <row r="1328" spans="1:27" x14ac:dyDescent="0.35">
      <c r="A1328" s="1">
        <v>44168</v>
      </c>
      <c r="B1328" t="s">
        <v>42</v>
      </c>
      <c r="C1328">
        <v>121</v>
      </c>
      <c r="D1328">
        <v>129</v>
      </c>
      <c r="E1328">
        <v>92</v>
      </c>
      <c r="F1328">
        <v>109</v>
      </c>
      <c r="G1328">
        <v>0</v>
      </c>
      <c r="H1328">
        <v>174</v>
      </c>
      <c r="I1328">
        <v>99</v>
      </c>
      <c r="J1328">
        <v>42</v>
      </c>
      <c r="K1328">
        <v>85</v>
      </c>
      <c r="L1328">
        <v>75</v>
      </c>
      <c r="M1328">
        <v>34</v>
      </c>
      <c r="N1328">
        <v>25</v>
      </c>
      <c r="O1328">
        <v>120</v>
      </c>
      <c r="P1328">
        <v>88</v>
      </c>
      <c r="Q1328">
        <v>286</v>
      </c>
      <c r="R1328">
        <v>119</v>
      </c>
      <c r="S1328">
        <v>65</v>
      </c>
      <c r="T1328">
        <v>40</v>
      </c>
      <c r="U1328">
        <v>144</v>
      </c>
      <c r="V1328">
        <v>114</v>
      </c>
      <c r="W1328">
        <v>106</v>
      </c>
      <c r="X1328">
        <v>84</v>
      </c>
      <c r="Y1328">
        <v>84</v>
      </c>
      <c r="Z1328">
        <v>48</v>
      </c>
      <c r="AA1328">
        <v>82</v>
      </c>
    </row>
    <row r="1329" spans="1:27" x14ac:dyDescent="0.35">
      <c r="A1329" s="1">
        <v>44168</v>
      </c>
      <c r="B1329" t="s">
        <v>43</v>
      </c>
      <c r="C1329">
        <v>196</v>
      </c>
      <c r="D1329">
        <v>179</v>
      </c>
      <c r="E1329">
        <v>150</v>
      </c>
      <c r="F1329">
        <v>459</v>
      </c>
      <c r="G1329">
        <v>223</v>
      </c>
      <c r="H1329">
        <v>167</v>
      </c>
      <c r="I1329">
        <v>203</v>
      </c>
      <c r="J1329">
        <v>244</v>
      </c>
      <c r="K1329">
        <v>185</v>
      </c>
      <c r="L1329">
        <v>218</v>
      </c>
      <c r="M1329">
        <v>52</v>
      </c>
      <c r="N1329">
        <v>155</v>
      </c>
      <c r="O1329">
        <v>224</v>
      </c>
      <c r="P1329">
        <v>165</v>
      </c>
      <c r="Q1329">
        <v>381</v>
      </c>
      <c r="R1329">
        <v>275</v>
      </c>
      <c r="S1329">
        <v>113</v>
      </c>
      <c r="T1329">
        <v>132</v>
      </c>
      <c r="U1329">
        <v>196</v>
      </c>
      <c r="V1329">
        <v>326</v>
      </c>
      <c r="W1329">
        <v>195</v>
      </c>
      <c r="X1329">
        <v>160</v>
      </c>
      <c r="Y1329">
        <v>144</v>
      </c>
      <c r="Z1329">
        <v>159</v>
      </c>
      <c r="AA1329">
        <v>156</v>
      </c>
    </row>
    <row r="1330" spans="1:27" x14ac:dyDescent="0.35">
      <c r="A1330" s="1">
        <v>44168</v>
      </c>
      <c r="B1330" t="s">
        <v>44</v>
      </c>
      <c r="C1330">
        <v>119</v>
      </c>
      <c r="D1330">
        <v>58</v>
      </c>
      <c r="E1330">
        <v>7</v>
      </c>
      <c r="F1330">
        <v>14</v>
      </c>
      <c r="G1330">
        <v>25</v>
      </c>
      <c r="H1330">
        <v>20</v>
      </c>
      <c r="I1330">
        <v>23</v>
      </c>
      <c r="J1330">
        <v>41</v>
      </c>
      <c r="K1330">
        <v>45</v>
      </c>
      <c r="L1330">
        <v>30</v>
      </c>
      <c r="M1330">
        <v>19</v>
      </c>
      <c r="N1330">
        <v>15</v>
      </c>
      <c r="O1330">
        <v>33</v>
      </c>
      <c r="P1330">
        <v>19</v>
      </c>
      <c r="Q1330">
        <v>23</v>
      </c>
      <c r="R1330">
        <v>32</v>
      </c>
      <c r="S1330">
        <v>17</v>
      </c>
      <c r="T1330">
        <v>8</v>
      </c>
      <c r="U1330">
        <v>15</v>
      </c>
      <c r="V1330">
        <v>70</v>
      </c>
      <c r="W1330">
        <v>15</v>
      </c>
      <c r="X1330">
        <v>21</v>
      </c>
      <c r="Y1330">
        <v>23</v>
      </c>
      <c r="Z1330">
        <v>3</v>
      </c>
      <c r="AA1330">
        <v>16</v>
      </c>
    </row>
    <row r="1331" spans="1:27" x14ac:dyDescent="0.35">
      <c r="A1331" s="1">
        <v>44168</v>
      </c>
      <c r="B1331" t="s">
        <v>45</v>
      </c>
      <c r="C1331">
        <v>77</v>
      </c>
      <c r="D1331">
        <v>121</v>
      </c>
      <c r="E1331">
        <v>143</v>
      </c>
      <c r="F1331">
        <v>445</v>
      </c>
      <c r="G1331">
        <v>198</v>
      </c>
      <c r="H1331">
        <v>147</v>
      </c>
      <c r="I1331">
        <v>180</v>
      </c>
      <c r="J1331">
        <v>203</v>
      </c>
      <c r="K1331">
        <v>140</v>
      </c>
      <c r="L1331">
        <v>188</v>
      </c>
      <c r="M1331">
        <v>33</v>
      </c>
      <c r="N1331">
        <v>140</v>
      </c>
      <c r="O1331">
        <v>191</v>
      </c>
      <c r="P1331">
        <v>146</v>
      </c>
      <c r="Q1331">
        <v>358</v>
      </c>
      <c r="R1331">
        <v>243</v>
      </c>
      <c r="S1331">
        <v>96</v>
      </c>
      <c r="T1331">
        <v>124</v>
      </c>
      <c r="U1331">
        <v>181</v>
      </c>
      <c r="V1331">
        <v>256</v>
      </c>
      <c r="W1331">
        <v>180</v>
      </c>
      <c r="X1331">
        <v>139</v>
      </c>
      <c r="Y1331">
        <v>121</v>
      </c>
      <c r="Z1331">
        <v>156</v>
      </c>
      <c r="AA1331">
        <v>140</v>
      </c>
    </row>
    <row r="1332" spans="1:27" x14ac:dyDescent="0.35">
      <c r="A1332" s="1">
        <v>44169</v>
      </c>
      <c r="B1332" t="s">
        <v>35</v>
      </c>
      <c r="C1332">
        <v>4849</v>
      </c>
      <c r="D1332">
        <v>2459</v>
      </c>
      <c r="E1332">
        <v>1486</v>
      </c>
      <c r="F1332">
        <v>4543</v>
      </c>
      <c r="G1332">
        <v>3847</v>
      </c>
      <c r="H1332">
        <v>2686</v>
      </c>
      <c r="I1332">
        <v>1885</v>
      </c>
      <c r="J1332">
        <v>2345</v>
      </c>
      <c r="K1332">
        <v>2942</v>
      </c>
      <c r="L1332">
        <v>2665</v>
      </c>
      <c r="M1332">
        <v>1050</v>
      </c>
      <c r="N1332">
        <v>1432</v>
      </c>
      <c r="O1332">
        <v>3695</v>
      </c>
      <c r="P1332">
        <v>1637</v>
      </c>
      <c r="Q1332">
        <v>3845</v>
      </c>
      <c r="R1332">
        <v>1934</v>
      </c>
      <c r="S1332">
        <v>1904</v>
      </c>
      <c r="T1332">
        <v>1614</v>
      </c>
      <c r="U1332">
        <v>1931</v>
      </c>
      <c r="V1332">
        <v>4188</v>
      </c>
      <c r="W1332">
        <v>2164</v>
      </c>
      <c r="X1332">
        <v>2379</v>
      </c>
      <c r="Y1332">
        <v>1585</v>
      </c>
      <c r="Z1332">
        <v>1533</v>
      </c>
      <c r="AA1332">
        <v>1476</v>
      </c>
    </row>
    <row r="1333" spans="1:27" x14ac:dyDescent="0.35">
      <c r="A1333" s="1">
        <v>44169</v>
      </c>
      <c r="B1333" t="s">
        <v>36</v>
      </c>
      <c r="C1333">
        <v>2131</v>
      </c>
      <c r="D1333">
        <v>524</v>
      </c>
      <c r="E1333">
        <v>498</v>
      </c>
      <c r="F1333">
        <v>1469</v>
      </c>
      <c r="G1333">
        <v>691</v>
      </c>
      <c r="H1333">
        <v>756</v>
      </c>
      <c r="I1333">
        <v>701</v>
      </c>
      <c r="J1333">
        <v>909</v>
      </c>
      <c r="K1333">
        <v>1076</v>
      </c>
      <c r="L1333">
        <v>900</v>
      </c>
      <c r="M1333">
        <v>365</v>
      </c>
      <c r="N1333">
        <v>262</v>
      </c>
      <c r="O1333">
        <v>1175</v>
      </c>
      <c r="P1333">
        <v>707</v>
      </c>
      <c r="Q1333">
        <v>1078</v>
      </c>
      <c r="R1333">
        <v>508</v>
      </c>
      <c r="S1333">
        <v>670</v>
      </c>
      <c r="T1333">
        <v>604</v>
      </c>
      <c r="U1333">
        <v>610</v>
      </c>
      <c r="V1333">
        <v>1350</v>
      </c>
      <c r="W1333">
        <v>530</v>
      </c>
      <c r="X1333">
        <v>941</v>
      </c>
      <c r="Y1333">
        <v>528</v>
      </c>
      <c r="Z1333">
        <v>534</v>
      </c>
      <c r="AA1333">
        <v>696</v>
      </c>
    </row>
    <row r="1334" spans="1:27" x14ac:dyDescent="0.35">
      <c r="A1334" s="1">
        <v>44169</v>
      </c>
      <c r="B1334" t="s">
        <v>37</v>
      </c>
      <c r="C1334">
        <v>385</v>
      </c>
      <c r="D1334">
        <v>484</v>
      </c>
      <c r="E1334">
        <v>119</v>
      </c>
      <c r="F1334">
        <v>775</v>
      </c>
      <c r="G1334">
        <v>709</v>
      </c>
      <c r="H1334">
        <v>269</v>
      </c>
      <c r="I1334">
        <v>189</v>
      </c>
      <c r="J1334">
        <v>523</v>
      </c>
      <c r="K1334">
        <v>180</v>
      </c>
      <c r="L1334">
        <v>280</v>
      </c>
      <c r="M1334">
        <v>42</v>
      </c>
      <c r="N1334">
        <v>113</v>
      </c>
      <c r="O1334">
        <v>482</v>
      </c>
      <c r="P1334">
        <v>362</v>
      </c>
      <c r="Q1334">
        <v>728</v>
      </c>
      <c r="R1334">
        <v>445</v>
      </c>
      <c r="S1334">
        <v>158</v>
      </c>
      <c r="T1334">
        <v>162</v>
      </c>
      <c r="U1334">
        <v>59</v>
      </c>
      <c r="V1334">
        <v>312</v>
      </c>
      <c r="W1334">
        <v>416</v>
      </c>
      <c r="X1334">
        <v>225</v>
      </c>
      <c r="Y1334">
        <v>374</v>
      </c>
      <c r="Z1334">
        <v>199</v>
      </c>
      <c r="AA1334">
        <v>200</v>
      </c>
    </row>
    <row r="1335" spans="1:27" x14ac:dyDescent="0.35">
      <c r="A1335" s="1">
        <v>44169</v>
      </c>
      <c r="B1335" t="s">
        <v>38</v>
      </c>
      <c r="C1335">
        <v>2516</v>
      </c>
      <c r="D1335">
        <v>1008</v>
      </c>
      <c r="E1335">
        <v>617</v>
      </c>
      <c r="F1335">
        <v>2244</v>
      </c>
      <c r="G1335">
        <v>1400</v>
      </c>
      <c r="H1335">
        <v>1025</v>
      </c>
      <c r="I1335">
        <v>890</v>
      </c>
      <c r="J1335">
        <v>1432</v>
      </c>
      <c r="K1335">
        <v>1256</v>
      </c>
      <c r="L1335">
        <v>1180</v>
      </c>
      <c r="M1335">
        <v>407</v>
      </c>
      <c r="N1335">
        <v>375</v>
      </c>
      <c r="O1335">
        <v>1657</v>
      </c>
      <c r="P1335">
        <v>1069</v>
      </c>
      <c r="Q1335">
        <v>1806</v>
      </c>
      <c r="R1335">
        <v>953</v>
      </c>
      <c r="S1335">
        <v>828</v>
      </c>
      <c r="T1335">
        <v>766</v>
      </c>
      <c r="U1335">
        <v>669</v>
      </c>
      <c r="V1335">
        <v>1662</v>
      </c>
      <c r="W1335">
        <v>946</v>
      </c>
      <c r="X1335">
        <v>1166</v>
      </c>
      <c r="Y1335">
        <v>902</v>
      </c>
      <c r="Z1335">
        <v>733</v>
      </c>
      <c r="AA1335">
        <v>896</v>
      </c>
    </row>
    <row r="1336" spans="1:27" x14ac:dyDescent="0.35">
      <c r="A1336" s="1">
        <v>44169</v>
      </c>
      <c r="B1336" t="s">
        <v>39</v>
      </c>
      <c r="C1336">
        <v>2333</v>
      </c>
      <c r="D1336">
        <v>1451</v>
      </c>
      <c r="E1336">
        <v>869</v>
      </c>
      <c r="F1336">
        <v>2299</v>
      </c>
      <c r="G1336">
        <v>2447</v>
      </c>
      <c r="H1336">
        <v>1661</v>
      </c>
      <c r="I1336">
        <v>995</v>
      </c>
      <c r="J1336">
        <v>913</v>
      </c>
      <c r="K1336">
        <v>1686</v>
      </c>
      <c r="L1336">
        <v>1485</v>
      </c>
      <c r="M1336">
        <v>643</v>
      </c>
      <c r="N1336">
        <v>1057</v>
      </c>
      <c r="O1336">
        <v>2038</v>
      </c>
      <c r="P1336">
        <v>568</v>
      </c>
      <c r="Q1336">
        <v>2039</v>
      </c>
      <c r="R1336">
        <v>981</v>
      </c>
      <c r="S1336">
        <v>1076</v>
      </c>
      <c r="T1336">
        <v>848</v>
      </c>
      <c r="U1336">
        <v>1262</v>
      </c>
      <c r="V1336">
        <v>2526</v>
      </c>
      <c r="W1336">
        <v>1218</v>
      </c>
      <c r="X1336">
        <v>1213</v>
      </c>
      <c r="Y1336">
        <v>683</v>
      </c>
      <c r="Z1336">
        <v>800</v>
      </c>
      <c r="AA1336">
        <v>580</v>
      </c>
    </row>
    <row r="1337" spans="1:27" x14ac:dyDescent="0.35">
      <c r="A1337" s="1">
        <v>44169</v>
      </c>
      <c r="B1337" t="s">
        <v>2</v>
      </c>
      <c r="C1337">
        <v>2112</v>
      </c>
      <c r="D1337">
        <v>1590</v>
      </c>
      <c r="E1337">
        <v>877</v>
      </c>
      <c r="F1337">
        <v>1939</v>
      </c>
      <c r="G1337">
        <v>1149</v>
      </c>
      <c r="H1337">
        <v>1559</v>
      </c>
      <c r="I1337">
        <v>803</v>
      </c>
      <c r="J1337">
        <v>1533</v>
      </c>
      <c r="K1337">
        <v>1320</v>
      </c>
      <c r="L1337">
        <v>1784</v>
      </c>
      <c r="M1337">
        <v>364</v>
      </c>
      <c r="N1337">
        <v>386</v>
      </c>
      <c r="O1337">
        <v>2386</v>
      </c>
      <c r="P1337">
        <v>782</v>
      </c>
      <c r="Q1337">
        <v>1739</v>
      </c>
      <c r="R1337">
        <v>1230</v>
      </c>
      <c r="S1337">
        <v>756</v>
      </c>
      <c r="T1337">
        <v>1086</v>
      </c>
      <c r="U1337">
        <v>1330</v>
      </c>
      <c r="V1337">
        <v>1987</v>
      </c>
      <c r="W1337">
        <v>1364</v>
      </c>
      <c r="X1337">
        <v>1885</v>
      </c>
      <c r="Y1337">
        <v>370</v>
      </c>
      <c r="Z1337">
        <v>978</v>
      </c>
      <c r="AA1337">
        <v>705</v>
      </c>
    </row>
    <row r="1338" spans="1:27" x14ac:dyDescent="0.35">
      <c r="A1338" s="1">
        <v>44169</v>
      </c>
      <c r="B1338" t="s">
        <v>1</v>
      </c>
      <c r="C1338">
        <v>1401</v>
      </c>
      <c r="D1338">
        <v>483</v>
      </c>
      <c r="E1338">
        <v>290</v>
      </c>
      <c r="F1338">
        <v>881</v>
      </c>
      <c r="G1338">
        <v>602</v>
      </c>
      <c r="H1338">
        <v>354</v>
      </c>
      <c r="I1338">
        <v>316</v>
      </c>
      <c r="J1338">
        <v>976</v>
      </c>
      <c r="K1338">
        <v>484</v>
      </c>
      <c r="L1338">
        <v>988</v>
      </c>
      <c r="M1338">
        <v>240</v>
      </c>
      <c r="N1338">
        <v>149</v>
      </c>
      <c r="O1338">
        <v>1369</v>
      </c>
      <c r="P1338">
        <v>451</v>
      </c>
      <c r="Q1338">
        <v>1359</v>
      </c>
      <c r="R1338">
        <v>474</v>
      </c>
      <c r="S1338">
        <v>356</v>
      </c>
      <c r="T1338">
        <v>705</v>
      </c>
      <c r="U1338">
        <v>387</v>
      </c>
      <c r="V1338">
        <v>1082</v>
      </c>
      <c r="W1338">
        <v>448</v>
      </c>
      <c r="X1338">
        <v>645</v>
      </c>
      <c r="Y1338">
        <v>93</v>
      </c>
      <c r="Z1338">
        <v>339</v>
      </c>
      <c r="AA1338">
        <v>397</v>
      </c>
    </row>
    <row r="1339" spans="1:27" x14ac:dyDescent="0.35">
      <c r="A1339" s="1">
        <v>44169</v>
      </c>
      <c r="B1339" t="s">
        <v>0</v>
      </c>
      <c r="C1339">
        <v>711</v>
      </c>
      <c r="D1339">
        <v>1107</v>
      </c>
      <c r="E1339">
        <v>587</v>
      </c>
      <c r="F1339">
        <v>1058</v>
      </c>
      <c r="G1339">
        <v>547</v>
      </c>
      <c r="H1339">
        <v>1205</v>
      </c>
      <c r="I1339">
        <v>487</v>
      </c>
      <c r="J1339">
        <v>557</v>
      </c>
      <c r="K1339">
        <v>836</v>
      </c>
      <c r="L1339">
        <v>796</v>
      </c>
      <c r="M1339">
        <v>124</v>
      </c>
      <c r="N1339">
        <v>237</v>
      </c>
      <c r="O1339">
        <v>1017</v>
      </c>
      <c r="P1339">
        <v>331</v>
      </c>
      <c r="Q1339">
        <v>380</v>
      </c>
      <c r="R1339">
        <v>756</v>
      </c>
      <c r="S1339">
        <v>400</v>
      </c>
      <c r="T1339">
        <v>381</v>
      </c>
      <c r="U1339">
        <v>943</v>
      </c>
      <c r="V1339">
        <v>905</v>
      </c>
      <c r="W1339">
        <v>916</v>
      </c>
      <c r="X1339">
        <v>1240</v>
      </c>
      <c r="Y1339">
        <v>277</v>
      </c>
      <c r="Z1339">
        <v>639</v>
      </c>
      <c r="AA1339">
        <v>308</v>
      </c>
    </row>
    <row r="1340" spans="1:27" x14ac:dyDescent="0.35">
      <c r="A1340" s="1">
        <v>44169</v>
      </c>
      <c r="B1340" t="s">
        <v>40</v>
      </c>
      <c r="C1340">
        <v>337</v>
      </c>
      <c r="D1340">
        <v>191</v>
      </c>
      <c r="E1340">
        <v>136</v>
      </c>
      <c r="F1340">
        <v>216</v>
      </c>
      <c r="G1340">
        <v>176</v>
      </c>
      <c r="H1340">
        <v>222</v>
      </c>
      <c r="I1340">
        <v>138</v>
      </c>
      <c r="J1340">
        <v>181</v>
      </c>
      <c r="K1340">
        <v>198</v>
      </c>
      <c r="L1340">
        <v>196</v>
      </c>
      <c r="M1340">
        <v>63</v>
      </c>
      <c r="N1340">
        <v>46</v>
      </c>
      <c r="O1340">
        <v>243</v>
      </c>
      <c r="P1340">
        <v>148</v>
      </c>
      <c r="Q1340">
        <v>376</v>
      </c>
      <c r="R1340">
        <v>167</v>
      </c>
      <c r="S1340">
        <v>110</v>
      </c>
      <c r="T1340">
        <v>78</v>
      </c>
      <c r="U1340">
        <v>232</v>
      </c>
      <c r="V1340">
        <v>235</v>
      </c>
      <c r="W1340">
        <v>136</v>
      </c>
      <c r="X1340">
        <v>149</v>
      </c>
      <c r="Y1340">
        <v>156</v>
      </c>
      <c r="Z1340">
        <v>124</v>
      </c>
      <c r="AA1340">
        <v>141</v>
      </c>
    </row>
    <row r="1341" spans="1:27" x14ac:dyDescent="0.35">
      <c r="A1341" s="1">
        <v>44169</v>
      </c>
      <c r="B1341" t="s">
        <v>41</v>
      </c>
      <c r="C1341">
        <v>205</v>
      </c>
      <c r="D1341">
        <v>57</v>
      </c>
      <c r="E1341">
        <v>46</v>
      </c>
      <c r="F1341">
        <v>102</v>
      </c>
      <c r="G1341">
        <v>176</v>
      </c>
      <c r="H1341">
        <v>58</v>
      </c>
      <c r="I1341">
        <v>63</v>
      </c>
      <c r="J1341">
        <v>139</v>
      </c>
      <c r="K1341">
        <v>113</v>
      </c>
      <c r="L1341">
        <v>115</v>
      </c>
      <c r="M1341">
        <v>35</v>
      </c>
      <c r="N1341">
        <v>22</v>
      </c>
      <c r="O1341">
        <v>112</v>
      </c>
      <c r="P1341">
        <v>54</v>
      </c>
      <c r="Q1341">
        <v>91</v>
      </c>
      <c r="R1341">
        <v>47</v>
      </c>
      <c r="S1341">
        <v>48</v>
      </c>
      <c r="T1341">
        <v>46</v>
      </c>
      <c r="U1341">
        <v>84</v>
      </c>
      <c r="V1341">
        <v>124</v>
      </c>
      <c r="W1341">
        <v>34</v>
      </c>
      <c r="X1341">
        <v>67</v>
      </c>
      <c r="Y1341">
        <v>57</v>
      </c>
      <c r="Z1341">
        <v>74</v>
      </c>
      <c r="AA1341">
        <v>57</v>
      </c>
    </row>
    <row r="1342" spans="1:27" x14ac:dyDescent="0.35">
      <c r="A1342" s="1">
        <v>44169</v>
      </c>
      <c r="B1342" t="s">
        <v>42</v>
      </c>
      <c r="C1342">
        <v>132</v>
      </c>
      <c r="D1342">
        <v>134</v>
      </c>
      <c r="E1342">
        <v>90</v>
      </c>
      <c r="F1342">
        <v>114</v>
      </c>
      <c r="G1342">
        <v>0</v>
      </c>
      <c r="H1342">
        <v>164</v>
      </c>
      <c r="I1342">
        <v>75</v>
      </c>
      <c r="J1342">
        <v>42</v>
      </c>
      <c r="K1342">
        <v>85</v>
      </c>
      <c r="L1342">
        <v>81</v>
      </c>
      <c r="M1342">
        <v>28</v>
      </c>
      <c r="N1342">
        <v>24</v>
      </c>
      <c r="O1342">
        <v>131</v>
      </c>
      <c r="P1342">
        <v>94</v>
      </c>
      <c r="Q1342">
        <v>285</v>
      </c>
      <c r="R1342">
        <v>120</v>
      </c>
      <c r="S1342">
        <v>62</v>
      </c>
      <c r="T1342">
        <v>32</v>
      </c>
      <c r="U1342">
        <v>148</v>
      </c>
      <c r="V1342">
        <v>111</v>
      </c>
      <c r="W1342">
        <v>102</v>
      </c>
      <c r="X1342">
        <v>82</v>
      </c>
      <c r="Y1342">
        <v>99</v>
      </c>
      <c r="Z1342">
        <v>50</v>
      </c>
      <c r="AA1342">
        <v>84</v>
      </c>
    </row>
    <row r="1343" spans="1:27" x14ac:dyDescent="0.35">
      <c r="A1343" s="1">
        <v>44169</v>
      </c>
      <c r="B1343" t="s">
        <v>43</v>
      </c>
      <c r="C1343">
        <v>460</v>
      </c>
      <c r="D1343">
        <v>185</v>
      </c>
      <c r="E1343">
        <v>151</v>
      </c>
      <c r="F1343">
        <v>459</v>
      </c>
      <c r="G1343">
        <v>232</v>
      </c>
      <c r="H1343">
        <v>170</v>
      </c>
      <c r="I1343">
        <v>204</v>
      </c>
      <c r="J1343">
        <v>244</v>
      </c>
      <c r="K1343">
        <v>185</v>
      </c>
      <c r="L1343">
        <v>217</v>
      </c>
      <c r="M1343">
        <v>50</v>
      </c>
      <c r="N1343">
        <v>155</v>
      </c>
      <c r="O1343">
        <v>245</v>
      </c>
      <c r="P1343">
        <v>168</v>
      </c>
      <c r="Q1343">
        <v>376</v>
      </c>
      <c r="R1343">
        <v>275</v>
      </c>
      <c r="S1343">
        <v>113</v>
      </c>
      <c r="T1343">
        <v>136</v>
      </c>
      <c r="U1343">
        <v>197</v>
      </c>
      <c r="V1343">
        <v>319</v>
      </c>
      <c r="W1343">
        <v>195</v>
      </c>
      <c r="X1343">
        <v>160</v>
      </c>
      <c r="Y1343">
        <v>147</v>
      </c>
      <c r="Z1343">
        <v>163</v>
      </c>
      <c r="AA1343">
        <v>156</v>
      </c>
    </row>
    <row r="1344" spans="1:27" x14ac:dyDescent="0.35">
      <c r="A1344" s="1">
        <v>44169</v>
      </c>
      <c r="B1344" t="s">
        <v>44</v>
      </c>
      <c r="C1344">
        <v>120</v>
      </c>
      <c r="D1344">
        <v>57</v>
      </c>
      <c r="E1344">
        <v>7</v>
      </c>
      <c r="F1344">
        <v>24</v>
      </c>
      <c r="G1344">
        <v>20</v>
      </c>
      <c r="H1344">
        <v>20</v>
      </c>
      <c r="I1344">
        <v>16</v>
      </c>
      <c r="J1344">
        <v>41</v>
      </c>
      <c r="K1344">
        <v>45</v>
      </c>
      <c r="L1344">
        <v>29</v>
      </c>
      <c r="M1344">
        <v>17</v>
      </c>
      <c r="N1344">
        <v>13</v>
      </c>
      <c r="O1344">
        <v>34</v>
      </c>
      <c r="P1344">
        <v>14</v>
      </c>
      <c r="Q1344">
        <v>32</v>
      </c>
      <c r="R1344">
        <v>23</v>
      </c>
      <c r="S1344">
        <v>18</v>
      </c>
      <c r="T1344">
        <v>6</v>
      </c>
      <c r="U1344">
        <v>14</v>
      </c>
      <c r="V1344">
        <v>78</v>
      </c>
      <c r="W1344">
        <v>15</v>
      </c>
      <c r="X1344">
        <v>24</v>
      </c>
      <c r="Y1344">
        <v>18</v>
      </c>
      <c r="Z1344">
        <v>3</v>
      </c>
      <c r="AA1344">
        <v>16</v>
      </c>
    </row>
    <row r="1345" spans="1:27" x14ac:dyDescent="0.35">
      <c r="A1345" s="1">
        <v>44169</v>
      </c>
      <c r="B1345" t="s">
        <v>45</v>
      </c>
      <c r="C1345">
        <v>340</v>
      </c>
      <c r="D1345">
        <v>128</v>
      </c>
      <c r="E1345">
        <v>144</v>
      </c>
      <c r="F1345">
        <v>435</v>
      </c>
      <c r="G1345">
        <v>212</v>
      </c>
      <c r="H1345">
        <v>150</v>
      </c>
      <c r="I1345">
        <v>188</v>
      </c>
      <c r="J1345">
        <v>203</v>
      </c>
      <c r="K1345">
        <v>140</v>
      </c>
      <c r="L1345">
        <v>188</v>
      </c>
      <c r="M1345">
        <v>33</v>
      </c>
      <c r="N1345">
        <v>142</v>
      </c>
      <c r="O1345">
        <v>211</v>
      </c>
      <c r="P1345">
        <v>154</v>
      </c>
      <c r="Q1345">
        <v>344</v>
      </c>
      <c r="R1345">
        <v>252</v>
      </c>
      <c r="S1345">
        <v>95</v>
      </c>
      <c r="T1345">
        <v>130</v>
      </c>
      <c r="U1345">
        <v>183</v>
      </c>
      <c r="V1345">
        <v>241</v>
      </c>
      <c r="W1345">
        <v>180</v>
      </c>
      <c r="X1345">
        <v>136</v>
      </c>
      <c r="Y1345">
        <v>129</v>
      </c>
      <c r="Z1345">
        <v>160</v>
      </c>
      <c r="AA1345">
        <v>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57"/>
  <sheetViews>
    <sheetView topLeftCell="A1003" workbookViewId="0">
      <selection activeCell="A1047" sqref="A1047:AA1057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  <row r="970" spans="1:27" x14ac:dyDescent="0.35">
      <c r="A970" s="1">
        <v>44162</v>
      </c>
      <c r="B970" t="s">
        <v>30</v>
      </c>
      <c r="C970">
        <v>0.46164050409020563</v>
      </c>
      <c r="D970">
        <v>0.29018286814244465</v>
      </c>
      <c r="E970">
        <v>0.31947331947331947</v>
      </c>
      <c r="F970">
        <v>0.32719318443472256</v>
      </c>
      <c r="G970">
        <v>0.1791512389632583</v>
      </c>
      <c r="H970">
        <v>0.31506849315068491</v>
      </c>
      <c r="I970">
        <v>0.41084010840108404</v>
      </c>
      <c r="J970">
        <v>0.37585733882030176</v>
      </c>
      <c r="K970">
        <v>0.41197059852992651</v>
      </c>
      <c r="L970">
        <v>0.37303822937625752</v>
      </c>
      <c r="M970">
        <v>0.52743362831858409</v>
      </c>
      <c r="N970">
        <v>0.1900355871886121</v>
      </c>
      <c r="O970">
        <v>0.34412171507607192</v>
      </c>
      <c r="P970">
        <v>0.42255434782608697</v>
      </c>
      <c r="Q970">
        <v>0.29260651629072681</v>
      </c>
      <c r="R970">
        <v>0.36937590711175616</v>
      </c>
      <c r="S970">
        <v>0.38372093023255816</v>
      </c>
      <c r="T970">
        <v>0.33858807402330365</v>
      </c>
      <c r="U970">
        <v>0.34963868816008892</v>
      </c>
      <c r="V970">
        <v>0.38554216867469882</v>
      </c>
      <c r="W970">
        <v>0.19045346062052507</v>
      </c>
      <c r="X970">
        <v>0.40101522842639592</v>
      </c>
      <c r="Y970">
        <v>0.36943111720356403</v>
      </c>
      <c r="Z970">
        <v>0.41422048271363338</v>
      </c>
      <c r="AA970">
        <v>0.45966514459665142</v>
      </c>
    </row>
    <row r="971" spans="1:27" x14ac:dyDescent="0.35">
      <c r="A971" s="1">
        <v>44162</v>
      </c>
      <c r="B971" t="s">
        <v>31</v>
      </c>
      <c r="C971">
        <v>0.10435551625027639</v>
      </c>
      <c r="D971">
        <v>0.19538017324350337</v>
      </c>
      <c r="E971">
        <v>0.20443520443520447</v>
      </c>
      <c r="F971">
        <v>0.1542712410775961</v>
      </c>
      <c r="G971">
        <v>0.19481629165479925</v>
      </c>
      <c r="H971">
        <v>0.12837573385518591</v>
      </c>
      <c r="I971">
        <v>0.11436314363143624</v>
      </c>
      <c r="J971">
        <v>0.22130772748056698</v>
      </c>
      <c r="K971">
        <v>7.0003500175008726E-2</v>
      </c>
      <c r="L971">
        <v>0.12434607645875256</v>
      </c>
      <c r="M971">
        <v>6.3716814159291979E-2</v>
      </c>
      <c r="N971">
        <v>7.4021352313167282E-2</v>
      </c>
      <c r="O971">
        <v>0.16431535269709541</v>
      </c>
      <c r="P971">
        <v>0.23845108695652167</v>
      </c>
      <c r="Q971">
        <v>0.20332080200501251</v>
      </c>
      <c r="R971">
        <v>0.34542815674891147</v>
      </c>
      <c r="S971">
        <v>0.10930232558139535</v>
      </c>
      <c r="T971">
        <v>0.1124057573680603</v>
      </c>
      <c r="U971">
        <v>4.3357420789327472E-2</v>
      </c>
      <c r="V971">
        <v>8.8554216867469782E-2</v>
      </c>
      <c r="W971">
        <v>0</v>
      </c>
      <c r="X971">
        <v>9.771573604060918E-2</v>
      </c>
      <c r="Y971">
        <v>0.20082248115147372</v>
      </c>
      <c r="Z971">
        <v>0.13894324853228962</v>
      </c>
      <c r="AA971">
        <v>0.15296803652968038</v>
      </c>
    </row>
    <row r="972" spans="1:27" x14ac:dyDescent="0.35">
      <c r="A972" s="1">
        <v>44162</v>
      </c>
      <c r="B972" t="s">
        <v>32</v>
      </c>
      <c r="C972">
        <v>0.56599602034048202</v>
      </c>
      <c r="D972">
        <v>0.48556304138594802</v>
      </c>
      <c r="E972">
        <v>0.52390852390852394</v>
      </c>
      <c r="F972">
        <v>0.48146442551231866</v>
      </c>
      <c r="G972">
        <v>0.37396753061805754</v>
      </c>
      <c r="H972">
        <v>0.44344422700587083</v>
      </c>
      <c r="I972">
        <v>0.52520325203252027</v>
      </c>
      <c r="J972">
        <v>0.59716506630086874</v>
      </c>
      <c r="K972">
        <v>0.48197409870493524</v>
      </c>
      <c r="L972">
        <v>0.49738430583501009</v>
      </c>
      <c r="M972">
        <v>0.59115044247787607</v>
      </c>
      <c r="N972">
        <v>0.26405693950177939</v>
      </c>
      <c r="O972">
        <v>0.50843706777316733</v>
      </c>
      <c r="P972">
        <v>0.66100543478260865</v>
      </c>
      <c r="Q972">
        <v>0.49592731829573933</v>
      </c>
      <c r="R972">
        <v>0.71480406386066764</v>
      </c>
      <c r="S972">
        <v>0.49302325581395351</v>
      </c>
      <c r="T972">
        <v>0.45099383139136395</v>
      </c>
      <c r="U972">
        <v>0.39299610894941639</v>
      </c>
      <c r="V972">
        <v>0.4740963855421686</v>
      </c>
      <c r="W972">
        <v>0.19045346062052507</v>
      </c>
      <c r="X972">
        <v>0.4987309644670051</v>
      </c>
      <c r="Y972">
        <v>0.57025359835503775</v>
      </c>
      <c r="Z972">
        <v>0.553163731245923</v>
      </c>
      <c r="AA972">
        <v>0.61263318112633181</v>
      </c>
    </row>
    <row r="973" spans="1:27" x14ac:dyDescent="0.35">
      <c r="A973" s="1">
        <v>44162</v>
      </c>
      <c r="B973" t="s">
        <v>33</v>
      </c>
      <c r="C973">
        <v>0.43400397965951798</v>
      </c>
      <c r="D973">
        <v>0.51443695861405203</v>
      </c>
      <c r="E973">
        <v>0.47609147609147606</v>
      </c>
      <c r="F973">
        <v>0.51853557448768139</v>
      </c>
      <c r="G973">
        <v>0.62603246938194246</v>
      </c>
      <c r="H973">
        <v>0.55655577299412917</v>
      </c>
      <c r="I973">
        <v>0.47479674796747973</v>
      </c>
      <c r="J973">
        <v>0.40283493369913126</v>
      </c>
      <c r="K973">
        <v>0.51802590129506476</v>
      </c>
      <c r="L973">
        <v>0.50261569416498997</v>
      </c>
      <c r="M973">
        <v>0.40884955752212393</v>
      </c>
      <c r="N973">
        <v>0.73594306049822067</v>
      </c>
      <c r="O973">
        <v>0.49156293222683267</v>
      </c>
      <c r="P973">
        <v>0.33899456521739135</v>
      </c>
      <c r="Q973">
        <v>0.50407268170426067</v>
      </c>
      <c r="R973">
        <v>0.28519593613933236</v>
      </c>
      <c r="S973">
        <v>0.50697674418604644</v>
      </c>
      <c r="T973">
        <v>0.54900616860863605</v>
      </c>
      <c r="U973">
        <v>0.60700389105058361</v>
      </c>
      <c r="V973">
        <v>0.5259036144578314</v>
      </c>
      <c r="W973">
        <v>0.80954653937947496</v>
      </c>
      <c r="X973">
        <v>0.50126903553299496</v>
      </c>
      <c r="Y973">
        <v>0.42974640164496225</v>
      </c>
      <c r="Z973">
        <v>0.446836268754077</v>
      </c>
      <c r="AA973">
        <v>0.38736681887366819</v>
      </c>
    </row>
    <row r="974" spans="1:27" x14ac:dyDescent="0.35">
      <c r="A974" s="1">
        <v>44162</v>
      </c>
      <c r="B974" t="s">
        <v>46</v>
      </c>
      <c r="C974">
        <v>0.37642503764250379</v>
      </c>
      <c r="D974">
        <v>0.65949485500467731</v>
      </c>
      <c r="E974">
        <v>0.57873485868102292</v>
      </c>
      <c r="F974">
        <v>0.40039361469494866</v>
      </c>
      <c r="G974">
        <v>0.2986742916558357</v>
      </c>
      <c r="H974">
        <v>0.58227848101265822</v>
      </c>
      <c r="I974">
        <v>0.36445623342175071</v>
      </c>
      <c r="J974">
        <v>0.65077951002227186</v>
      </c>
      <c r="K974">
        <v>0.39666893269884435</v>
      </c>
      <c r="L974">
        <v>0.61663366336633663</v>
      </c>
      <c r="M974">
        <v>0.59966499162479059</v>
      </c>
      <c r="N974">
        <v>0.19203910614525144</v>
      </c>
      <c r="O974">
        <v>0.61527967257844474</v>
      </c>
      <c r="P974">
        <v>0.46435452793834303</v>
      </c>
      <c r="Q974">
        <v>0.39071038251366119</v>
      </c>
      <c r="R974">
        <v>0.62458691341705219</v>
      </c>
      <c r="S974">
        <v>0.3730027548209367</v>
      </c>
      <c r="T974">
        <v>0.53748411689961884</v>
      </c>
      <c r="U974">
        <v>0.61833247022268256</v>
      </c>
      <c r="V974">
        <v>0.43224002034070685</v>
      </c>
      <c r="W974">
        <v>0.53974121996303137</v>
      </c>
      <c r="X974">
        <v>0.70029424127784778</v>
      </c>
      <c r="Y974">
        <v>0.43654485049833885</v>
      </c>
      <c r="Z974">
        <v>0.54729288975864321</v>
      </c>
      <c r="AA974">
        <v>0.40810419681620841</v>
      </c>
    </row>
    <row r="975" spans="1:27" x14ac:dyDescent="0.35">
      <c r="A975" s="1">
        <v>44162</v>
      </c>
      <c r="B975" t="s">
        <v>47</v>
      </c>
      <c r="C975">
        <v>0.70457142857142863</v>
      </c>
      <c r="D975">
        <v>0.32056737588652484</v>
      </c>
      <c r="E975">
        <v>0.34302325581395349</v>
      </c>
      <c r="F975">
        <v>0.44128891316220642</v>
      </c>
      <c r="G975">
        <v>0.56048738033072232</v>
      </c>
      <c r="H975">
        <v>0.26982097186700765</v>
      </c>
      <c r="I975">
        <v>0.54876273653566232</v>
      </c>
      <c r="J975">
        <v>0.60711841204654349</v>
      </c>
      <c r="K975">
        <v>0.48414738646101113</v>
      </c>
      <c r="L975">
        <v>0.6140012845215157</v>
      </c>
      <c r="M975">
        <v>0.56145251396648044</v>
      </c>
      <c r="N975">
        <v>0.37090909090909091</v>
      </c>
      <c r="O975">
        <v>0.67893569844789359</v>
      </c>
      <c r="P975">
        <v>0.6113416320885201</v>
      </c>
      <c r="Q975">
        <v>0.61118881118881119</v>
      </c>
      <c r="R975">
        <v>0.29312169312169312</v>
      </c>
      <c r="S975">
        <v>0.58050221565731164</v>
      </c>
      <c r="T975">
        <v>0.60520094562647753</v>
      </c>
      <c r="U975">
        <v>0.39195979899497485</v>
      </c>
      <c r="V975">
        <v>0.52117647058823524</v>
      </c>
      <c r="W975">
        <v>0.15068493150684931</v>
      </c>
      <c r="X975">
        <v>0.35354141656662663</v>
      </c>
      <c r="Y975">
        <v>0.80669710806697104</v>
      </c>
      <c r="Z975">
        <v>0.43742550655542312</v>
      </c>
      <c r="AA975">
        <v>0.57978723404255317</v>
      </c>
    </row>
    <row r="976" spans="1:27" x14ac:dyDescent="0.35">
      <c r="A976" s="1">
        <v>44162</v>
      </c>
      <c r="B976" t="s">
        <v>48</v>
      </c>
      <c r="C976">
        <v>0.29542857142857143</v>
      </c>
      <c r="D976">
        <v>0.67943262411347516</v>
      </c>
      <c r="E976">
        <v>0.65697674418604646</v>
      </c>
      <c r="F976">
        <v>0.55871108683779358</v>
      </c>
      <c r="G976">
        <v>0.43951261966927763</v>
      </c>
      <c r="H976">
        <v>0.73017902813299229</v>
      </c>
      <c r="I976">
        <v>0.45123726346433768</v>
      </c>
      <c r="J976">
        <v>0.39288158795345651</v>
      </c>
      <c r="K976">
        <v>0.51585261353898881</v>
      </c>
      <c r="L976">
        <v>0.38599871547848424</v>
      </c>
      <c r="M976">
        <v>0.43854748603351956</v>
      </c>
      <c r="N976">
        <v>0.62909090909090915</v>
      </c>
      <c r="O976">
        <v>0.32106430155210641</v>
      </c>
      <c r="P976">
        <v>0.38865836791147995</v>
      </c>
      <c r="Q976">
        <v>0.38881118881118881</v>
      </c>
      <c r="R976">
        <v>0.70687830687830688</v>
      </c>
      <c r="S976">
        <v>0.41949778434268831</v>
      </c>
      <c r="T976">
        <v>0.39479905437352247</v>
      </c>
      <c r="U976">
        <v>0.60804020100502509</v>
      </c>
      <c r="V976">
        <v>0.4788235294117647</v>
      </c>
      <c r="W976">
        <v>0.84931506849315064</v>
      </c>
      <c r="X976">
        <v>0.64645858343337337</v>
      </c>
      <c r="Y976">
        <v>0.19330289193302891</v>
      </c>
      <c r="Z976">
        <v>0.56257449344457688</v>
      </c>
      <c r="AA976">
        <v>0.42021276595744683</v>
      </c>
    </row>
    <row r="977" spans="1:27" x14ac:dyDescent="0.35">
      <c r="A977" s="1">
        <v>44162</v>
      </c>
      <c r="B977" t="s">
        <v>49</v>
      </c>
      <c r="C977">
        <v>0.55722891566265065</v>
      </c>
      <c r="D977">
        <v>0.38857142857142857</v>
      </c>
      <c r="E977">
        <v>0.40151515151515149</v>
      </c>
      <c r="F977">
        <v>0.42307692307692307</v>
      </c>
      <c r="G977">
        <v>0.90909090909090906</v>
      </c>
      <c r="H977">
        <v>0.28240740740740738</v>
      </c>
      <c r="I977">
        <v>0.5078125</v>
      </c>
      <c r="J977">
        <v>0.64772727272727271</v>
      </c>
      <c r="K977">
        <v>0.72916666666666663</v>
      </c>
      <c r="L977">
        <v>0.63076923076923075</v>
      </c>
      <c r="M977">
        <v>0.46153846153846156</v>
      </c>
      <c r="N977">
        <v>0.48888888888888887</v>
      </c>
      <c r="O977">
        <v>0.60593220338983056</v>
      </c>
      <c r="P977">
        <v>0.5539568345323741</v>
      </c>
      <c r="Q977">
        <v>0.26006191950464397</v>
      </c>
      <c r="R977">
        <v>0.46250000000000002</v>
      </c>
      <c r="S977">
        <v>0.45454545454545453</v>
      </c>
      <c r="T977">
        <v>0.53846153846153844</v>
      </c>
      <c r="U977">
        <v>0.41810344827586204</v>
      </c>
      <c r="V977">
        <v>0.48484848484848486</v>
      </c>
      <c r="W977">
        <v>0.42708333333333331</v>
      </c>
      <c r="X977">
        <v>0.43624161073825501</v>
      </c>
      <c r="Y977">
        <v>0.70769230769230773</v>
      </c>
      <c r="Z977">
        <v>0.64516129032258063</v>
      </c>
      <c r="AA977">
        <v>0.45</v>
      </c>
    </row>
    <row r="978" spans="1:27" x14ac:dyDescent="0.35">
      <c r="A978" s="1">
        <v>44162</v>
      </c>
      <c r="B978" t="s">
        <v>50</v>
      </c>
      <c r="C978">
        <v>0.44277108433734941</v>
      </c>
      <c r="D978">
        <v>0.61142857142857143</v>
      </c>
      <c r="E978">
        <v>0.59848484848484851</v>
      </c>
      <c r="F978">
        <v>0.57692307692307687</v>
      </c>
      <c r="G978">
        <v>9.0909090909090912E-2</v>
      </c>
      <c r="H978">
        <v>0.71759259259259256</v>
      </c>
      <c r="I978">
        <v>0.4921875</v>
      </c>
      <c r="J978">
        <v>0.35227272727272729</v>
      </c>
      <c r="K978">
        <v>0.27083333333333331</v>
      </c>
      <c r="L978">
        <v>0.36923076923076925</v>
      </c>
      <c r="M978">
        <v>0.53846153846153844</v>
      </c>
      <c r="N978">
        <v>0.51111111111111107</v>
      </c>
      <c r="O978">
        <v>0.3940677966101695</v>
      </c>
      <c r="P978">
        <v>0.4460431654676259</v>
      </c>
      <c r="Q978">
        <v>0.73993808049535603</v>
      </c>
      <c r="R978">
        <v>0.53749999999999998</v>
      </c>
      <c r="S978">
        <v>0.54545454545454541</v>
      </c>
      <c r="T978">
        <v>0.46153846153846156</v>
      </c>
      <c r="U978">
        <v>0.5818965517241379</v>
      </c>
      <c r="V978">
        <v>0.51515151515151514</v>
      </c>
      <c r="W978">
        <v>0.57291666666666663</v>
      </c>
      <c r="X978">
        <v>0.56375838926174493</v>
      </c>
      <c r="Y978">
        <v>0.29230769230769232</v>
      </c>
      <c r="Z978">
        <v>0.35483870967741937</v>
      </c>
      <c r="AA978">
        <v>0.55000000000000004</v>
      </c>
    </row>
    <row r="979" spans="1:27" x14ac:dyDescent="0.35">
      <c r="A979" s="1">
        <v>44162</v>
      </c>
      <c r="B979" t="s">
        <v>51</v>
      </c>
      <c r="C979">
        <v>0.15306122448979592</v>
      </c>
      <c r="D979">
        <v>0.5027932960893855</v>
      </c>
      <c r="E979">
        <v>6.8322981366459631E-2</v>
      </c>
      <c r="F979">
        <v>1.5217391304347827E-2</v>
      </c>
      <c r="G979">
        <v>6.9868995633187769E-2</v>
      </c>
      <c r="H979">
        <v>0.1111111111111111</v>
      </c>
      <c r="I979">
        <v>9.285714285714286E-2</v>
      </c>
      <c r="J979">
        <v>0.19658119658119658</v>
      </c>
      <c r="K979">
        <v>0.32203389830508472</v>
      </c>
      <c r="L979">
        <v>0.13725490196078433</v>
      </c>
      <c r="M979">
        <v>0.26785714285714285</v>
      </c>
      <c r="N979">
        <v>9.8039215686274508E-2</v>
      </c>
      <c r="O979">
        <v>0.20089285714285715</v>
      </c>
      <c r="P979">
        <v>7.6923076923076927E-2</v>
      </c>
      <c r="Q979">
        <v>8.0459770114942528E-2</v>
      </c>
      <c r="R979">
        <v>0.11</v>
      </c>
      <c r="S979">
        <v>6.9620253164556958E-2</v>
      </c>
      <c r="T979">
        <v>6.8181818181818177E-2</v>
      </c>
      <c r="U979">
        <v>0.10471204188481675</v>
      </c>
      <c r="V979">
        <v>0.28923076923076924</v>
      </c>
      <c r="W979">
        <v>9.7435897435897437E-2</v>
      </c>
      <c r="X979">
        <v>0.17499999999999999</v>
      </c>
      <c r="Y979">
        <v>0.19685039370078741</v>
      </c>
      <c r="Z979">
        <v>2.5157232704402517E-2</v>
      </c>
      <c r="AA979">
        <v>0.15</v>
      </c>
    </row>
    <row r="980" spans="1:27" x14ac:dyDescent="0.35">
      <c r="A980" s="1">
        <v>44162</v>
      </c>
      <c r="B980" t="s">
        <v>52</v>
      </c>
      <c r="C980">
        <v>0.84693877551020413</v>
      </c>
      <c r="D980">
        <v>0.4972067039106145</v>
      </c>
      <c r="E980">
        <v>0.93167701863354035</v>
      </c>
      <c r="F980">
        <v>0.98478260869565215</v>
      </c>
      <c r="G980">
        <v>0.93013100436681218</v>
      </c>
      <c r="H980">
        <v>0.88888888888888884</v>
      </c>
      <c r="I980">
        <v>0.90714285714285714</v>
      </c>
      <c r="J980">
        <v>0.80341880341880345</v>
      </c>
      <c r="K980">
        <v>0.67796610169491522</v>
      </c>
      <c r="L980">
        <v>0.86274509803921573</v>
      </c>
      <c r="M980">
        <v>0.7321428571428571</v>
      </c>
      <c r="N980">
        <v>0.90196078431372551</v>
      </c>
      <c r="O980">
        <v>0.7991071428571429</v>
      </c>
      <c r="P980">
        <v>0.92307692307692313</v>
      </c>
      <c r="Q980">
        <v>0.91954022988505746</v>
      </c>
      <c r="R980">
        <v>0.89</v>
      </c>
      <c r="S980">
        <v>0.930379746835443</v>
      </c>
      <c r="T980">
        <v>0.93181818181818177</v>
      </c>
      <c r="U980">
        <v>0.89528795811518325</v>
      </c>
      <c r="V980">
        <v>0.71076923076923082</v>
      </c>
      <c r="W980">
        <v>0.90256410256410258</v>
      </c>
      <c r="X980">
        <v>0.82499999999999996</v>
      </c>
      <c r="Y980">
        <v>0.80314960629921262</v>
      </c>
      <c r="Z980">
        <v>0.97484276729559749</v>
      </c>
      <c r="AA980">
        <v>0.85</v>
      </c>
    </row>
    <row r="981" spans="1:27" x14ac:dyDescent="0.35">
      <c r="A981" s="1">
        <v>44163</v>
      </c>
      <c r="B981" t="s">
        <v>30</v>
      </c>
      <c r="C981">
        <v>0.44174220650011053</v>
      </c>
      <c r="D981">
        <v>0.2714148219441771</v>
      </c>
      <c r="E981">
        <v>0.306999306999307</v>
      </c>
      <c r="F981">
        <v>0.3166014275846189</v>
      </c>
      <c r="G981">
        <v>0.17089148390771861</v>
      </c>
      <c r="H981">
        <v>0.31272015655577301</v>
      </c>
      <c r="I981">
        <v>0.39891598915989163</v>
      </c>
      <c r="J981">
        <v>0.36913973600364131</v>
      </c>
      <c r="K981">
        <v>0.40462023101155059</v>
      </c>
      <c r="L981">
        <v>0.37223340040241448</v>
      </c>
      <c r="M981">
        <v>0.59646017699115039</v>
      </c>
      <c r="N981">
        <v>0.18790035587188611</v>
      </c>
      <c r="O981">
        <v>0.3103734439834025</v>
      </c>
      <c r="P981">
        <v>0.42255434782608697</v>
      </c>
      <c r="Q981">
        <v>0.28383458646616544</v>
      </c>
      <c r="R981">
        <v>0.35413642960812775</v>
      </c>
      <c r="S981">
        <v>0.36453488372093029</v>
      </c>
      <c r="T981">
        <v>0.32350925291295402</v>
      </c>
      <c r="U981">
        <v>0.34018899388549195</v>
      </c>
      <c r="V981">
        <v>0.37469879518072291</v>
      </c>
      <c r="W981">
        <v>0.19665871121718376</v>
      </c>
      <c r="X981">
        <v>0.38494077834179358</v>
      </c>
      <c r="Y981">
        <v>0.37834132967786155</v>
      </c>
      <c r="Z981">
        <v>0.40117416829745595</v>
      </c>
      <c r="AA981">
        <v>0.4178082191780822</v>
      </c>
    </row>
    <row r="982" spans="1:27" x14ac:dyDescent="0.35">
      <c r="A982" s="1">
        <v>44163</v>
      </c>
      <c r="B982" t="s">
        <v>31</v>
      </c>
      <c r="C982">
        <v>9.5954012823347368E-2</v>
      </c>
      <c r="D982">
        <v>0.22473532242540906</v>
      </c>
      <c r="E982">
        <v>0.10602910602910603</v>
      </c>
      <c r="F982">
        <v>0.16532350909509558</v>
      </c>
      <c r="G982">
        <v>0.18798063229849052</v>
      </c>
      <c r="H982">
        <v>0.11898238747553808</v>
      </c>
      <c r="I982">
        <v>9.5934959349593452E-2</v>
      </c>
      <c r="J982">
        <v>0.23350022758306782</v>
      </c>
      <c r="K982">
        <v>0.1057052852642632</v>
      </c>
      <c r="L982">
        <v>0.11670020120724345</v>
      </c>
      <c r="M982">
        <v>5.4867256637168182E-2</v>
      </c>
      <c r="N982">
        <v>7.4733096085409262E-2</v>
      </c>
      <c r="O982">
        <v>0.17897648686030426</v>
      </c>
      <c r="P982">
        <v>0.23369565217391303</v>
      </c>
      <c r="Q982">
        <v>0.16510025062656641</v>
      </c>
      <c r="R982">
        <v>0.28592162554426703</v>
      </c>
      <c r="S982">
        <v>9.1279069767441823E-2</v>
      </c>
      <c r="T982">
        <v>0.12748457847840994</v>
      </c>
      <c r="U982">
        <v>3.6687048360200092E-2</v>
      </c>
      <c r="V982">
        <v>9.6385542168674676E-2</v>
      </c>
      <c r="W982">
        <v>0</v>
      </c>
      <c r="X982">
        <v>8.9678510998307981E-2</v>
      </c>
      <c r="Y982">
        <v>0.19054146675805345</v>
      </c>
      <c r="Z982">
        <v>0.11545988258317025</v>
      </c>
      <c r="AA982">
        <v>0.17808219178082196</v>
      </c>
    </row>
    <row r="983" spans="1:27" x14ac:dyDescent="0.35">
      <c r="A983" s="1">
        <v>44163</v>
      </c>
      <c r="B983" t="s">
        <v>32</v>
      </c>
      <c r="C983">
        <v>0.5376962193234579</v>
      </c>
      <c r="D983">
        <v>0.49615014436958615</v>
      </c>
      <c r="E983">
        <v>0.41302841302841303</v>
      </c>
      <c r="F983">
        <v>0.48192493667971448</v>
      </c>
      <c r="G983">
        <v>0.35887211620620912</v>
      </c>
      <c r="H983">
        <v>0.43170254403131109</v>
      </c>
      <c r="I983">
        <v>0.49485094850948508</v>
      </c>
      <c r="J983">
        <v>0.60263996358670913</v>
      </c>
      <c r="K983">
        <v>0.5103255162758138</v>
      </c>
      <c r="L983">
        <v>0.48893360160965793</v>
      </c>
      <c r="M983">
        <v>0.65132743362831858</v>
      </c>
      <c r="N983">
        <v>0.26263345195729537</v>
      </c>
      <c r="O983">
        <v>0.48934993084370676</v>
      </c>
      <c r="P983">
        <v>0.65625</v>
      </c>
      <c r="Q983">
        <v>0.44893483709273185</v>
      </c>
      <c r="R983">
        <v>0.64005805515239478</v>
      </c>
      <c r="S983">
        <v>0.45581395348837211</v>
      </c>
      <c r="T983">
        <v>0.45099383139136395</v>
      </c>
      <c r="U983">
        <v>0.37687604224569204</v>
      </c>
      <c r="V983">
        <v>0.47108433734939759</v>
      </c>
      <c r="W983">
        <v>0.19665871121718376</v>
      </c>
      <c r="X983">
        <v>0.47461928934010156</v>
      </c>
      <c r="Y983">
        <v>0.56888279643591499</v>
      </c>
      <c r="Z983">
        <v>0.51663405088062619</v>
      </c>
      <c r="AA983">
        <v>0.59589041095890416</v>
      </c>
    </row>
    <row r="984" spans="1:27" x14ac:dyDescent="0.35">
      <c r="A984" s="1">
        <v>44163</v>
      </c>
      <c r="B984" t="s">
        <v>33</v>
      </c>
      <c r="C984">
        <v>0.4623037806765421</v>
      </c>
      <c r="D984">
        <v>0.50384985563041385</v>
      </c>
      <c r="E984">
        <v>0.58697158697158702</v>
      </c>
      <c r="F984">
        <v>0.51807506332028552</v>
      </c>
      <c r="G984">
        <v>0.64112788379379082</v>
      </c>
      <c r="H984">
        <v>0.56829745596868886</v>
      </c>
      <c r="I984">
        <v>0.50514905149051492</v>
      </c>
      <c r="J984">
        <v>0.39736003641329087</v>
      </c>
      <c r="K984">
        <v>0.4896744837241862</v>
      </c>
      <c r="L984">
        <v>0.51106639839034207</v>
      </c>
      <c r="M984">
        <v>0.34867256637168142</v>
      </c>
      <c r="N984">
        <v>0.73736654804270463</v>
      </c>
      <c r="O984">
        <v>0.51065006915629318</v>
      </c>
      <c r="P984">
        <v>0.34375</v>
      </c>
      <c r="Q984">
        <v>0.55106516290726815</v>
      </c>
      <c r="R984">
        <v>0.35994194484760522</v>
      </c>
      <c r="S984">
        <v>0.54418604651162794</v>
      </c>
      <c r="T984">
        <v>0.54900616860863605</v>
      </c>
      <c r="U984">
        <v>0.62312395775430796</v>
      </c>
      <c r="V984">
        <v>0.52891566265060241</v>
      </c>
      <c r="W984">
        <v>0.80334128878281619</v>
      </c>
      <c r="X984">
        <v>0.52538071065989844</v>
      </c>
      <c r="Y984">
        <v>0.43111720356408501</v>
      </c>
      <c r="Z984">
        <v>0.48336594911937381</v>
      </c>
      <c r="AA984">
        <v>0.40410958904109584</v>
      </c>
    </row>
    <row r="985" spans="1:27" x14ac:dyDescent="0.35">
      <c r="A985" s="1">
        <v>44163</v>
      </c>
      <c r="B985" t="s">
        <v>46</v>
      </c>
      <c r="C985">
        <v>0.41213164121316415</v>
      </c>
      <c r="D985">
        <v>0.66136576239476141</v>
      </c>
      <c r="E985">
        <v>0.57873485868102292</v>
      </c>
      <c r="F985">
        <v>0.40039361469494866</v>
      </c>
      <c r="G985">
        <v>0.2986742916558357</v>
      </c>
      <c r="H985">
        <v>0.58227848101265822</v>
      </c>
      <c r="I985">
        <v>0.36445623342175071</v>
      </c>
      <c r="J985">
        <v>0.65942350332594235</v>
      </c>
      <c r="K985">
        <v>0.41502379333786538</v>
      </c>
      <c r="L985">
        <v>0.63722772277227724</v>
      </c>
      <c r="M985">
        <v>0.59966499162479059</v>
      </c>
      <c r="N985">
        <v>0.22625698324022347</v>
      </c>
      <c r="O985">
        <v>0.61527967257844474</v>
      </c>
      <c r="P985">
        <v>0.46435452793834303</v>
      </c>
      <c r="Q985">
        <v>0.40710382513661203</v>
      </c>
      <c r="R985">
        <v>0.62458691341705219</v>
      </c>
      <c r="S985">
        <v>0.3730027548209367</v>
      </c>
      <c r="T985">
        <v>0.53748411689961884</v>
      </c>
      <c r="U985">
        <v>0.62040393578456754</v>
      </c>
      <c r="V985">
        <v>0.44368166793796088</v>
      </c>
      <c r="W985">
        <v>0.53974121996303137</v>
      </c>
      <c r="X985">
        <v>0.70029424127784778</v>
      </c>
      <c r="Y985">
        <v>0.43654485049833885</v>
      </c>
      <c r="Z985">
        <v>0.5622961513372472</v>
      </c>
      <c r="AA985">
        <v>0.43704775687409553</v>
      </c>
    </row>
    <row r="986" spans="1:27" x14ac:dyDescent="0.35">
      <c r="A986" s="1">
        <v>44163</v>
      </c>
      <c r="B986" t="s">
        <v>47</v>
      </c>
      <c r="C986">
        <v>0.64405010438413357</v>
      </c>
      <c r="D986">
        <v>0.35148514851485146</v>
      </c>
      <c r="E986">
        <v>0.35465116279069769</v>
      </c>
      <c r="F986">
        <v>0.46750409612233751</v>
      </c>
      <c r="G986">
        <v>0.64229765013054829</v>
      </c>
      <c r="H986">
        <v>0.25895140664961636</v>
      </c>
      <c r="I986">
        <v>0.54439592430858808</v>
      </c>
      <c r="J986">
        <v>0.50302622730329527</v>
      </c>
      <c r="K986">
        <v>0.53890253890253892</v>
      </c>
      <c r="L986">
        <v>0.58918582970789313</v>
      </c>
      <c r="M986">
        <v>0.62569832402234637</v>
      </c>
      <c r="N986">
        <v>0.28703703703703703</v>
      </c>
      <c r="O986">
        <v>0.66518847006651882</v>
      </c>
      <c r="P986">
        <v>0.59059474412171509</v>
      </c>
      <c r="Q986">
        <v>0.53489932885906044</v>
      </c>
      <c r="R986">
        <v>0.23915343915343915</v>
      </c>
      <c r="S986">
        <v>0.60856720827178734</v>
      </c>
      <c r="T986">
        <v>0.63238770685579193</v>
      </c>
      <c r="U986">
        <v>0.40233722871452421</v>
      </c>
      <c r="V986">
        <v>0.5083094555873926</v>
      </c>
      <c r="W986">
        <v>0.15667808219178081</v>
      </c>
      <c r="X986">
        <v>0.36014405762304924</v>
      </c>
      <c r="Y986">
        <v>0.81582952815829524</v>
      </c>
      <c r="Z986">
        <v>0.42343387470997679</v>
      </c>
      <c r="AA986">
        <v>0.59105960264900659</v>
      </c>
    </row>
    <row r="987" spans="1:27" x14ac:dyDescent="0.35">
      <c r="A987" s="1">
        <v>44163</v>
      </c>
      <c r="B987" t="s">
        <v>48</v>
      </c>
      <c r="C987">
        <v>0.35594989561586637</v>
      </c>
      <c r="D987">
        <v>0.64851485148514854</v>
      </c>
      <c r="E987">
        <v>0.64534883720930236</v>
      </c>
      <c r="F987">
        <v>0.53249590387766244</v>
      </c>
      <c r="G987">
        <v>0.35770234986945171</v>
      </c>
      <c r="H987">
        <v>0.74104859335038364</v>
      </c>
      <c r="I987">
        <v>0.45560407569141192</v>
      </c>
      <c r="J987">
        <v>0.49697377269670479</v>
      </c>
      <c r="K987">
        <v>0.46109746109746108</v>
      </c>
      <c r="L987">
        <v>0.41081417029210687</v>
      </c>
      <c r="M987">
        <v>0.37430167597765363</v>
      </c>
      <c r="N987">
        <v>0.71296296296296291</v>
      </c>
      <c r="O987">
        <v>0.33481152993348118</v>
      </c>
      <c r="P987">
        <v>0.40940525587828491</v>
      </c>
      <c r="Q987">
        <v>0.46510067114093961</v>
      </c>
      <c r="R987">
        <v>0.76084656084656088</v>
      </c>
      <c r="S987">
        <v>0.39143279172821271</v>
      </c>
      <c r="T987">
        <v>0.36761229314420801</v>
      </c>
      <c r="U987">
        <v>0.59766277128547585</v>
      </c>
      <c r="V987">
        <v>0.49169054441260746</v>
      </c>
      <c r="W987">
        <v>0.84332191780821919</v>
      </c>
      <c r="X987">
        <v>0.63985594237695076</v>
      </c>
      <c r="Y987">
        <v>0.18417047184170471</v>
      </c>
      <c r="Z987">
        <v>0.57656612529002316</v>
      </c>
      <c r="AA987">
        <v>0.40894039735099336</v>
      </c>
    </row>
    <row r="988" spans="1:27" x14ac:dyDescent="0.35">
      <c r="A988" s="1">
        <v>44163</v>
      </c>
      <c r="B988" t="s">
        <v>49</v>
      </c>
      <c r="C988">
        <v>0.59036144578313254</v>
      </c>
      <c r="D988">
        <v>0.41142857142857142</v>
      </c>
      <c r="E988">
        <v>0.40909090909090912</v>
      </c>
      <c r="F988">
        <v>0.44711538461538464</v>
      </c>
      <c r="G988">
        <v>0.95454545454545459</v>
      </c>
      <c r="H988">
        <v>0.31363636363636366</v>
      </c>
      <c r="I988">
        <v>0.5234375</v>
      </c>
      <c r="J988">
        <v>0.68181818181818177</v>
      </c>
      <c r="K988">
        <v>0.734375</v>
      </c>
      <c r="L988">
        <v>0.55897435897435899</v>
      </c>
      <c r="M988">
        <v>0.46875</v>
      </c>
      <c r="N988">
        <v>0.37777777777777777</v>
      </c>
      <c r="O988">
        <v>0.61864406779661019</v>
      </c>
      <c r="P988">
        <v>0.5467625899280576</v>
      </c>
      <c r="Q988">
        <v>0.25077399380804954</v>
      </c>
      <c r="R988">
        <v>0.42499999999999999</v>
      </c>
      <c r="S988">
        <v>0.43636363636363634</v>
      </c>
      <c r="T988">
        <v>0.51282051282051277</v>
      </c>
      <c r="U988">
        <v>0.42241379310344829</v>
      </c>
      <c r="V988">
        <v>0.51948051948051943</v>
      </c>
      <c r="W988">
        <v>0.41666666666666669</v>
      </c>
      <c r="X988">
        <v>0.40939597315436244</v>
      </c>
      <c r="Y988">
        <v>0.73076923076923073</v>
      </c>
      <c r="Z988">
        <v>0.60483870967741937</v>
      </c>
      <c r="AA988">
        <v>0.45714285714285713</v>
      </c>
    </row>
    <row r="989" spans="1:27" x14ac:dyDescent="0.35">
      <c r="A989" s="1">
        <v>44163</v>
      </c>
      <c r="B989" t="s">
        <v>50</v>
      </c>
      <c r="C989">
        <v>0.40963855421686746</v>
      </c>
      <c r="D989">
        <v>0.58857142857142852</v>
      </c>
      <c r="E989">
        <v>0.59090909090909094</v>
      </c>
      <c r="F989">
        <v>0.55288461538461542</v>
      </c>
      <c r="G989">
        <v>4.5454545454545456E-2</v>
      </c>
      <c r="H989">
        <v>0.6863636363636364</v>
      </c>
      <c r="I989">
        <v>0.4765625</v>
      </c>
      <c r="J989">
        <v>0.31818181818181818</v>
      </c>
      <c r="K989">
        <v>0.265625</v>
      </c>
      <c r="L989">
        <v>0.44102564102564101</v>
      </c>
      <c r="M989">
        <v>0.53125</v>
      </c>
      <c r="N989">
        <v>0.62222222222222223</v>
      </c>
      <c r="O989">
        <v>0.38135593220338981</v>
      </c>
      <c r="P989">
        <v>0.45323741007194246</v>
      </c>
      <c r="Q989">
        <v>0.74922600619195046</v>
      </c>
      <c r="R989">
        <v>0.57499999999999996</v>
      </c>
      <c r="S989">
        <v>0.5636363636363636</v>
      </c>
      <c r="T989">
        <v>0.48717948717948717</v>
      </c>
      <c r="U989">
        <v>0.57758620689655171</v>
      </c>
      <c r="V989">
        <v>0.48051948051948051</v>
      </c>
      <c r="W989">
        <v>0.58333333333333337</v>
      </c>
      <c r="X989">
        <v>0.59060402684563762</v>
      </c>
      <c r="Y989">
        <v>0.26923076923076922</v>
      </c>
      <c r="Z989">
        <v>0.39516129032258063</v>
      </c>
      <c r="AA989">
        <v>0.54285714285714282</v>
      </c>
    </row>
    <row r="990" spans="1:27" x14ac:dyDescent="0.35">
      <c r="A990" s="1">
        <v>44163</v>
      </c>
      <c r="B990" t="s">
        <v>51</v>
      </c>
      <c r="C990">
        <v>0.13775510204081631</v>
      </c>
      <c r="D990">
        <v>0.4972067039106145</v>
      </c>
      <c r="E990">
        <v>4.9689440993788817E-2</v>
      </c>
      <c r="F990">
        <v>1.5217391304347827E-2</v>
      </c>
      <c r="G990">
        <v>6.0185185185185182E-2</v>
      </c>
      <c r="H990">
        <v>9.5238095238095233E-2</v>
      </c>
      <c r="I990">
        <v>9.285714285714286E-2</v>
      </c>
      <c r="J990">
        <v>0.14529914529914531</v>
      </c>
      <c r="K990">
        <v>0.29943502824858759</v>
      </c>
      <c r="L990">
        <v>0.14705882352941177</v>
      </c>
      <c r="M990">
        <v>0.28333333333333333</v>
      </c>
      <c r="N990">
        <v>8.4967320261437912E-2</v>
      </c>
      <c r="O990">
        <v>0.19642857142857142</v>
      </c>
      <c r="P990">
        <v>7.6923076923076927E-2</v>
      </c>
      <c r="Q990">
        <v>8.0459770114942528E-2</v>
      </c>
      <c r="R990">
        <v>0.10333333333333333</v>
      </c>
      <c r="S990">
        <v>6.9620253164556958E-2</v>
      </c>
      <c r="T990">
        <v>6.8181818181818177E-2</v>
      </c>
      <c r="U990">
        <v>0.10471204188481675</v>
      </c>
      <c r="V990">
        <v>0.28834355828220859</v>
      </c>
      <c r="W990">
        <v>9.2307692307692313E-2</v>
      </c>
      <c r="X990">
        <v>0.13750000000000001</v>
      </c>
      <c r="Y990">
        <v>0.24409448818897639</v>
      </c>
      <c r="Z990">
        <v>2.5157232704402517E-2</v>
      </c>
      <c r="AA990">
        <v>0.125</v>
      </c>
    </row>
    <row r="991" spans="1:27" x14ac:dyDescent="0.35">
      <c r="A991" s="1">
        <v>44163</v>
      </c>
      <c r="B991" t="s">
        <v>52</v>
      </c>
      <c r="C991">
        <v>0.86224489795918369</v>
      </c>
      <c r="D991">
        <v>0.5027932960893855</v>
      </c>
      <c r="E991">
        <v>0.9503105590062112</v>
      </c>
      <c r="F991">
        <v>0.98478260869565215</v>
      </c>
      <c r="G991">
        <v>0.93981481481481477</v>
      </c>
      <c r="H991">
        <v>0.90476190476190477</v>
      </c>
      <c r="I991">
        <v>0.90714285714285714</v>
      </c>
      <c r="J991">
        <v>0.85470085470085466</v>
      </c>
      <c r="K991">
        <v>0.70056497175141241</v>
      </c>
      <c r="L991">
        <v>0.8529411764705882</v>
      </c>
      <c r="M991">
        <v>0.71666666666666667</v>
      </c>
      <c r="N991">
        <v>0.91503267973856206</v>
      </c>
      <c r="O991">
        <v>0.8035714285714286</v>
      </c>
      <c r="P991">
        <v>0.92307692307692313</v>
      </c>
      <c r="Q991">
        <v>0.91954022988505746</v>
      </c>
      <c r="R991">
        <v>0.89666666666666661</v>
      </c>
      <c r="S991">
        <v>0.930379746835443</v>
      </c>
      <c r="T991">
        <v>0.93181818181818177</v>
      </c>
      <c r="U991">
        <v>0.89528795811518325</v>
      </c>
      <c r="V991">
        <v>0.71165644171779141</v>
      </c>
      <c r="W991">
        <v>0.90769230769230769</v>
      </c>
      <c r="X991">
        <v>0.86250000000000004</v>
      </c>
      <c r="Y991">
        <v>0.75590551181102361</v>
      </c>
      <c r="Z991">
        <v>0.97484276729559749</v>
      </c>
      <c r="AA991">
        <v>0.875</v>
      </c>
    </row>
    <row r="992" spans="1:27" x14ac:dyDescent="0.35">
      <c r="A992" s="1">
        <v>44164</v>
      </c>
      <c r="B992" t="s">
        <v>30</v>
      </c>
      <c r="C992">
        <v>0.46562016360822461</v>
      </c>
      <c r="D992">
        <v>0.2863330125120308</v>
      </c>
      <c r="E992">
        <v>0.31670131670131668</v>
      </c>
      <c r="F992">
        <v>0.32120653925857701</v>
      </c>
      <c r="G992">
        <v>0.1723155796069496</v>
      </c>
      <c r="H992">
        <v>0.31624266144814089</v>
      </c>
      <c r="I992">
        <v>0.40433604336043361</v>
      </c>
      <c r="J992">
        <v>0.38734638142922168</v>
      </c>
      <c r="K992">
        <v>0.43507175358767936</v>
      </c>
      <c r="L992">
        <v>0.38993963782696178</v>
      </c>
      <c r="M992">
        <v>0.58938053097345133</v>
      </c>
      <c r="N992">
        <v>0.16797153024911032</v>
      </c>
      <c r="O992">
        <v>0.35214384508990321</v>
      </c>
      <c r="P992">
        <v>0.41032608695652173</v>
      </c>
      <c r="Q992">
        <v>0.29166666666666669</v>
      </c>
      <c r="R992">
        <v>0.36429608127721336</v>
      </c>
      <c r="S992">
        <v>0.375</v>
      </c>
      <c r="T992">
        <v>0.3488690884167237</v>
      </c>
      <c r="U992">
        <v>0.34963868816008892</v>
      </c>
      <c r="V992">
        <v>0.38644578313253014</v>
      </c>
      <c r="W992">
        <v>0.18949880668257754</v>
      </c>
      <c r="X992">
        <v>0.39382402707275799</v>
      </c>
      <c r="Y992">
        <v>0.38519533927347493</v>
      </c>
      <c r="Z992">
        <v>0.40574037834311805</v>
      </c>
      <c r="AA992">
        <v>0.4360730593607306</v>
      </c>
    </row>
    <row r="993" spans="1:27" x14ac:dyDescent="0.35">
      <c r="A993" s="1">
        <v>44164</v>
      </c>
      <c r="B993" t="s">
        <v>31</v>
      </c>
      <c r="C993">
        <v>9.2637629891664852E-2</v>
      </c>
      <c r="D993">
        <v>0.23195380173243507</v>
      </c>
      <c r="E993">
        <v>0.11711711711711714</v>
      </c>
      <c r="F993">
        <v>0.17660603269629288</v>
      </c>
      <c r="G993">
        <v>0.20222158929080031</v>
      </c>
      <c r="H993">
        <v>0.11663405088062623</v>
      </c>
      <c r="I993">
        <v>0.1051490514905149</v>
      </c>
      <c r="J993">
        <v>0.23805188893946289</v>
      </c>
      <c r="K993">
        <v>0.11515575778788945</v>
      </c>
      <c r="L993">
        <v>0.12032193158953725</v>
      </c>
      <c r="M993">
        <v>4.6017699115044275E-2</v>
      </c>
      <c r="N993">
        <v>7.7580071174377208E-2</v>
      </c>
      <c r="O993">
        <v>0.14937759336099582</v>
      </c>
      <c r="P993">
        <v>0.21739130434782605</v>
      </c>
      <c r="Q993">
        <v>0.18170426065162903</v>
      </c>
      <c r="R993">
        <v>0.30769230769230771</v>
      </c>
      <c r="S993">
        <v>0.10290697674418603</v>
      </c>
      <c r="T993">
        <v>0.11172035640849903</v>
      </c>
      <c r="U993">
        <v>4.1133963312951716E-2</v>
      </c>
      <c r="V993">
        <v>0.10692771084337349</v>
      </c>
      <c r="W993">
        <v>0</v>
      </c>
      <c r="X993">
        <v>8.5871404399323226E-2</v>
      </c>
      <c r="Y993">
        <v>0.19945167923235096</v>
      </c>
      <c r="Z993">
        <v>0.11480756686236138</v>
      </c>
      <c r="AA993">
        <v>0.17960426179604261</v>
      </c>
    </row>
    <row r="994" spans="1:27" x14ac:dyDescent="0.35">
      <c r="A994" s="1">
        <v>44164</v>
      </c>
      <c r="B994" t="s">
        <v>32</v>
      </c>
      <c r="C994">
        <v>0.55825779349988947</v>
      </c>
      <c r="D994">
        <v>0.51828681424446588</v>
      </c>
      <c r="E994">
        <v>0.43381843381843382</v>
      </c>
      <c r="F994">
        <v>0.49781257195486989</v>
      </c>
      <c r="G994">
        <v>0.37453716889774991</v>
      </c>
      <c r="H994">
        <v>0.43287671232876712</v>
      </c>
      <c r="I994">
        <v>0.50948509485094851</v>
      </c>
      <c r="J994">
        <v>0.62539827036868456</v>
      </c>
      <c r="K994">
        <v>0.5502275113755688</v>
      </c>
      <c r="L994">
        <v>0.51026156941649903</v>
      </c>
      <c r="M994">
        <v>0.63539823008849561</v>
      </c>
      <c r="N994">
        <v>0.24555160142348753</v>
      </c>
      <c r="O994">
        <v>0.50152143845089903</v>
      </c>
      <c r="P994">
        <v>0.62771739130434778</v>
      </c>
      <c r="Q994">
        <v>0.47337092731829572</v>
      </c>
      <c r="R994">
        <v>0.67198838896952107</v>
      </c>
      <c r="S994">
        <v>0.47790697674418603</v>
      </c>
      <c r="T994">
        <v>0.46058944482522274</v>
      </c>
      <c r="U994">
        <v>0.39077265147304063</v>
      </c>
      <c r="V994">
        <v>0.49337349397590363</v>
      </c>
      <c r="W994">
        <v>0.18949880668257754</v>
      </c>
      <c r="X994">
        <v>0.47969543147208121</v>
      </c>
      <c r="Y994">
        <v>0.5846470185058259</v>
      </c>
      <c r="Z994">
        <v>0.52054794520547942</v>
      </c>
      <c r="AA994">
        <v>0.61567732115677321</v>
      </c>
    </row>
    <row r="995" spans="1:27" x14ac:dyDescent="0.35">
      <c r="A995" s="1">
        <v>44164</v>
      </c>
      <c r="B995" t="s">
        <v>33</v>
      </c>
      <c r="C995">
        <v>0.44174220650011053</v>
      </c>
      <c r="D995">
        <v>0.48171318575553412</v>
      </c>
      <c r="E995">
        <v>0.56618156618156612</v>
      </c>
      <c r="F995">
        <v>0.50218742804513017</v>
      </c>
      <c r="G995">
        <v>0.62546283110225009</v>
      </c>
      <c r="H995">
        <v>0.56712328767123288</v>
      </c>
      <c r="I995">
        <v>0.49051490514905149</v>
      </c>
      <c r="J995">
        <v>0.37460172963131544</v>
      </c>
      <c r="K995">
        <v>0.4497724886244312</v>
      </c>
      <c r="L995">
        <v>0.48973843058350097</v>
      </c>
      <c r="M995">
        <v>0.36460176991150439</v>
      </c>
      <c r="N995">
        <v>0.75444839857651247</v>
      </c>
      <c r="O995">
        <v>0.49847856154910097</v>
      </c>
      <c r="P995">
        <v>0.37228260869565222</v>
      </c>
      <c r="Q995">
        <v>0.52662907268170422</v>
      </c>
      <c r="R995">
        <v>0.32801161103047893</v>
      </c>
      <c r="S995">
        <v>0.52209302325581397</v>
      </c>
      <c r="T995">
        <v>0.53941055517477721</v>
      </c>
      <c r="U995">
        <v>0.60922734852695937</v>
      </c>
      <c r="V995">
        <v>0.50662650602409642</v>
      </c>
      <c r="W995">
        <v>0.81050119331742243</v>
      </c>
      <c r="X995">
        <v>0.52030456852791884</v>
      </c>
      <c r="Y995">
        <v>0.4153529814941741</v>
      </c>
      <c r="Z995">
        <v>0.47945205479452058</v>
      </c>
      <c r="AA995">
        <v>0.38432267884322679</v>
      </c>
    </row>
    <row r="996" spans="1:27" x14ac:dyDescent="0.35">
      <c r="A996" s="1">
        <v>44164</v>
      </c>
      <c r="B996" t="s">
        <v>46</v>
      </c>
      <c r="C996">
        <v>0.41213164121316415</v>
      </c>
      <c r="D996">
        <v>0.66136576239476141</v>
      </c>
      <c r="E996">
        <v>0.57873485868102292</v>
      </c>
      <c r="F996">
        <v>0.40039361469494866</v>
      </c>
      <c r="G996">
        <v>0.2986742916558357</v>
      </c>
      <c r="H996">
        <v>0.58227848101265822</v>
      </c>
      <c r="I996">
        <v>0.38514588859416443</v>
      </c>
      <c r="J996">
        <v>0.6758314855875831</v>
      </c>
      <c r="K996">
        <v>0.41502379333786538</v>
      </c>
      <c r="L996">
        <v>0.63960396039603962</v>
      </c>
      <c r="M996">
        <v>0.59966499162479059</v>
      </c>
      <c r="N996">
        <v>0.22625698324022347</v>
      </c>
      <c r="O996">
        <v>0.61527967257844474</v>
      </c>
      <c r="P996">
        <v>0.46435452793834303</v>
      </c>
      <c r="Q996">
        <v>0.40792349726775951</v>
      </c>
      <c r="R996">
        <v>0.62458691341705219</v>
      </c>
      <c r="S996">
        <v>0.3730027548209367</v>
      </c>
      <c r="T996">
        <v>0.53748411689961884</v>
      </c>
      <c r="U996">
        <v>0.62092180217503889</v>
      </c>
      <c r="V996">
        <v>0.44368166793796088</v>
      </c>
      <c r="W996">
        <v>0.53974121996303137</v>
      </c>
      <c r="X996">
        <v>0.739386296763346</v>
      </c>
      <c r="Y996">
        <v>0.43654485049833885</v>
      </c>
      <c r="Z996">
        <v>0.60013046314416174</v>
      </c>
      <c r="AA996">
        <v>0.43704775687409553</v>
      </c>
    </row>
    <row r="997" spans="1:27" x14ac:dyDescent="0.35">
      <c r="A997" s="1">
        <v>44164</v>
      </c>
      <c r="B997" t="s">
        <v>47</v>
      </c>
      <c r="C997">
        <v>0.66544885177453028</v>
      </c>
      <c r="D997">
        <v>0.37128712871287128</v>
      </c>
      <c r="E997">
        <v>0.37209302325581395</v>
      </c>
      <c r="F997">
        <v>0.44675040961223378</v>
      </c>
      <c r="G997">
        <v>0.62402088772845954</v>
      </c>
      <c r="H997">
        <v>0.26406649616368288</v>
      </c>
      <c r="I997">
        <v>0.55922865013774103</v>
      </c>
      <c r="J997">
        <v>0.51706036745406825</v>
      </c>
      <c r="K997">
        <v>0.53808353808353804</v>
      </c>
      <c r="L997">
        <v>0.61238390092879258</v>
      </c>
      <c r="M997">
        <v>0.63128491620111726</v>
      </c>
      <c r="N997">
        <v>0.27469135802469136</v>
      </c>
      <c r="O997">
        <v>0.66164079822616406</v>
      </c>
      <c r="P997">
        <v>0.56846473029045641</v>
      </c>
      <c r="Q997">
        <v>0.5405224380442063</v>
      </c>
      <c r="R997">
        <v>0.26984126984126983</v>
      </c>
      <c r="S997">
        <v>0.57459379615952733</v>
      </c>
      <c r="T997">
        <v>0.64420803782505909</v>
      </c>
      <c r="U997">
        <v>0.39115929941618016</v>
      </c>
      <c r="V997">
        <v>0.56618911174785103</v>
      </c>
      <c r="W997">
        <v>0.16095890410958905</v>
      </c>
      <c r="X997">
        <v>0.3268902785673678</v>
      </c>
      <c r="Y997">
        <v>0.82800608828006084</v>
      </c>
      <c r="Z997">
        <v>0.39347826086956522</v>
      </c>
      <c r="AA997">
        <v>0.5943708609271523</v>
      </c>
    </row>
    <row r="998" spans="1:27" x14ac:dyDescent="0.35">
      <c r="A998" s="1">
        <v>44164</v>
      </c>
      <c r="B998" t="s">
        <v>48</v>
      </c>
      <c r="C998">
        <v>0.33455114822546972</v>
      </c>
      <c r="D998">
        <v>0.62871287128712872</v>
      </c>
      <c r="E998">
        <v>0.62790697674418605</v>
      </c>
      <c r="F998">
        <v>0.55324959038776622</v>
      </c>
      <c r="G998">
        <v>0.37597911227154046</v>
      </c>
      <c r="H998">
        <v>0.73593350383631717</v>
      </c>
      <c r="I998">
        <v>0.44077134986225897</v>
      </c>
      <c r="J998">
        <v>0.48293963254593175</v>
      </c>
      <c r="K998">
        <v>0.46191646191646191</v>
      </c>
      <c r="L998">
        <v>0.38761609907120742</v>
      </c>
      <c r="M998">
        <v>0.36871508379888268</v>
      </c>
      <c r="N998">
        <v>0.72530864197530864</v>
      </c>
      <c r="O998">
        <v>0.33835920177383594</v>
      </c>
      <c r="P998">
        <v>0.43153526970954359</v>
      </c>
      <c r="Q998">
        <v>0.4594775619557937</v>
      </c>
      <c r="R998">
        <v>0.73015873015873012</v>
      </c>
      <c r="S998">
        <v>0.42540620384047267</v>
      </c>
      <c r="T998">
        <v>0.35579196217494091</v>
      </c>
      <c r="U998">
        <v>0.60884070058381989</v>
      </c>
      <c r="V998">
        <v>0.43381088825214897</v>
      </c>
      <c r="W998">
        <v>0.83904109589041098</v>
      </c>
      <c r="X998">
        <v>0.67310972143263215</v>
      </c>
      <c r="Y998">
        <v>0.17199391171993911</v>
      </c>
      <c r="Z998">
        <v>0.60652173913043483</v>
      </c>
      <c r="AA998">
        <v>0.4056291390728477</v>
      </c>
    </row>
    <row r="999" spans="1:27" x14ac:dyDescent="0.35">
      <c r="A999" s="1">
        <v>44164</v>
      </c>
      <c r="B999" t="s">
        <v>49</v>
      </c>
      <c r="C999">
        <v>0.59159159159159158</v>
      </c>
      <c r="D999">
        <v>0.41714285714285715</v>
      </c>
      <c r="E999">
        <v>0.44696969696969696</v>
      </c>
      <c r="F999">
        <v>0.41346153846153844</v>
      </c>
      <c r="G999">
        <v>0.9375</v>
      </c>
      <c r="H999">
        <v>0.29090909090909089</v>
      </c>
      <c r="I999">
        <v>0.53125</v>
      </c>
      <c r="J999">
        <v>0.68181818181818177</v>
      </c>
      <c r="K999">
        <v>0.70833333333333337</v>
      </c>
      <c r="L999">
        <v>0.63589743589743586</v>
      </c>
      <c r="M999">
        <v>0.453125</v>
      </c>
      <c r="N999">
        <v>0.44444444444444442</v>
      </c>
      <c r="O999">
        <v>0.61016949152542377</v>
      </c>
      <c r="P999">
        <v>0.48920863309352519</v>
      </c>
      <c r="Q999">
        <v>0.26006191950464397</v>
      </c>
      <c r="R999">
        <v>0.42499999999999999</v>
      </c>
      <c r="S999">
        <v>0.44545454545454544</v>
      </c>
      <c r="T999">
        <v>0.53846153846153844</v>
      </c>
      <c r="U999">
        <v>0.41810344827586204</v>
      </c>
      <c r="V999">
        <v>0.44155844155844154</v>
      </c>
      <c r="W999">
        <v>0.38541666666666669</v>
      </c>
      <c r="X999">
        <v>0.44295302013422821</v>
      </c>
      <c r="Y999">
        <v>0.76923076923076927</v>
      </c>
      <c r="Z999">
        <v>0.61290322580645162</v>
      </c>
      <c r="AA999">
        <v>0.42857142857142855</v>
      </c>
    </row>
    <row r="1000" spans="1:27" x14ac:dyDescent="0.35">
      <c r="A1000" s="1">
        <v>44164</v>
      </c>
      <c r="B1000" t="s">
        <v>50</v>
      </c>
      <c r="C1000">
        <v>0.40840840840840842</v>
      </c>
      <c r="D1000">
        <v>0.58285714285714285</v>
      </c>
      <c r="E1000">
        <v>0.55303030303030298</v>
      </c>
      <c r="F1000">
        <v>0.58653846153846156</v>
      </c>
      <c r="G1000">
        <v>6.25E-2</v>
      </c>
      <c r="H1000">
        <v>0.70909090909090911</v>
      </c>
      <c r="I1000">
        <v>0.46875</v>
      </c>
      <c r="J1000">
        <v>0.31818181818181818</v>
      </c>
      <c r="K1000">
        <v>0.29166666666666669</v>
      </c>
      <c r="L1000">
        <v>0.36410256410256409</v>
      </c>
      <c r="M1000">
        <v>0.546875</v>
      </c>
      <c r="N1000">
        <v>0.55555555555555558</v>
      </c>
      <c r="O1000">
        <v>0.38983050847457629</v>
      </c>
      <c r="P1000">
        <v>0.51079136690647486</v>
      </c>
      <c r="Q1000">
        <v>0.73993808049535603</v>
      </c>
      <c r="R1000">
        <v>0.57499999999999996</v>
      </c>
      <c r="S1000">
        <v>0.55454545454545456</v>
      </c>
      <c r="T1000">
        <v>0.46153846153846156</v>
      </c>
      <c r="U1000">
        <v>0.5818965517241379</v>
      </c>
      <c r="V1000">
        <v>0.55844155844155841</v>
      </c>
      <c r="W1000">
        <v>0.61458333333333337</v>
      </c>
      <c r="X1000">
        <v>0.55704697986577179</v>
      </c>
      <c r="Y1000">
        <v>0.23076923076923078</v>
      </c>
      <c r="Z1000">
        <v>0.38709677419354838</v>
      </c>
      <c r="AA1000">
        <v>0.5714285714285714</v>
      </c>
    </row>
    <row r="1001" spans="1:27" x14ac:dyDescent="0.35">
      <c r="A1001" s="1">
        <v>44164</v>
      </c>
      <c r="B1001" t="s">
        <v>51</v>
      </c>
      <c r="C1001">
        <v>0.16326530612244897</v>
      </c>
      <c r="D1001">
        <v>0.55307262569832405</v>
      </c>
      <c r="E1001">
        <v>5.5900621118012424E-2</v>
      </c>
      <c r="F1001">
        <v>1.5217391304347827E-2</v>
      </c>
      <c r="G1001">
        <v>6.7632850241545889E-2</v>
      </c>
      <c r="H1001">
        <v>0.10052910052910052</v>
      </c>
      <c r="I1001">
        <v>9.285714285714286E-2</v>
      </c>
      <c r="J1001">
        <v>0.20085470085470086</v>
      </c>
      <c r="K1001">
        <v>0.28813559322033899</v>
      </c>
      <c r="L1001">
        <v>0.13725490196078433</v>
      </c>
      <c r="M1001">
        <v>0.26666666666666666</v>
      </c>
      <c r="N1001">
        <v>8.4967320261437912E-2</v>
      </c>
      <c r="O1001">
        <v>0.1875</v>
      </c>
      <c r="P1001">
        <v>7.6923076923076927E-2</v>
      </c>
      <c r="Q1001">
        <v>8.7786259541984726E-2</v>
      </c>
      <c r="R1001">
        <v>0.11666666666666667</v>
      </c>
      <c r="S1001">
        <v>8.2278481012658222E-2</v>
      </c>
      <c r="T1001">
        <v>7.575757575757576E-2</v>
      </c>
      <c r="U1001">
        <v>9.947643979057591E-2</v>
      </c>
      <c r="V1001">
        <v>0.26687116564417179</v>
      </c>
      <c r="W1001">
        <v>0.10256410256410256</v>
      </c>
      <c r="X1001">
        <v>0.13125000000000001</v>
      </c>
      <c r="Y1001">
        <v>0.23846153846153847</v>
      </c>
      <c r="Z1001">
        <v>1.8867924528301886E-2</v>
      </c>
      <c r="AA1001">
        <v>0.14374999999999999</v>
      </c>
    </row>
    <row r="1002" spans="1:27" x14ac:dyDescent="0.35">
      <c r="A1002" s="1">
        <v>44164</v>
      </c>
      <c r="B1002" t="s">
        <v>52</v>
      </c>
      <c r="C1002">
        <v>0.83673469387755106</v>
      </c>
      <c r="D1002">
        <v>0.44692737430167595</v>
      </c>
      <c r="E1002">
        <v>0.94409937888198758</v>
      </c>
      <c r="F1002">
        <v>0.98478260869565215</v>
      </c>
      <c r="G1002">
        <v>0.93236714975845414</v>
      </c>
      <c r="H1002">
        <v>0.89947089947089942</v>
      </c>
      <c r="I1002">
        <v>0.90714285714285714</v>
      </c>
      <c r="J1002">
        <v>0.79914529914529919</v>
      </c>
      <c r="K1002">
        <v>0.71186440677966101</v>
      </c>
      <c r="L1002">
        <v>0.86274509803921573</v>
      </c>
      <c r="M1002">
        <v>0.73333333333333328</v>
      </c>
      <c r="N1002">
        <v>0.91503267973856206</v>
      </c>
      <c r="O1002">
        <v>0.8125</v>
      </c>
      <c r="P1002">
        <v>0.92307692307692313</v>
      </c>
      <c r="Q1002">
        <v>0.91221374045801529</v>
      </c>
      <c r="R1002">
        <v>0.8833333333333333</v>
      </c>
      <c r="S1002">
        <v>0.91772151898734178</v>
      </c>
      <c r="T1002">
        <v>0.9242424242424242</v>
      </c>
      <c r="U1002">
        <v>0.90052356020942403</v>
      </c>
      <c r="V1002">
        <v>0.73312883435582821</v>
      </c>
      <c r="W1002">
        <v>0.89743589743589747</v>
      </c>
      <c r="X1002">
        <v>0.86875000000000002</v>
      </c>
      <c r="Y1002">
        <v>0.7615384615384615</v>
      </c>
      <c r="Z1002">
        <v>0.98113207547169812</v>
      </c>
      <c r="AA1002">
        <v>0.85624999999999996</v>
      </c>
    </row>
    <row r="1003" spans="1:27" x14ac:dyDescent="0.35">
      <c r="A1003" s="1">
        <v>44165</v>
      </c>
      <c r="B1003" t="s">
        <v>30</v>
      </c>
      <c r="C1003">
        <v>0.49126685827990274</v>
      </c>
      <c r="D1003">
        <v>0.29307025986525503</v>
      </c>
      <c r="E1003">
        <v>0.33610533610533611</v>
      </c>
      <c r="F1003">
        <v>0.33686391895003454</v>
      </c>
      <c r="G1003">
        <v>0.20307604671033894</v>
      </c>
      <c r="H1003">
        <v>0.31937377690802349</v>
      </c>
      <c r="I1003">
        <v>0.40433604336043361</v>
      </c>
      <c r="J1003">
        <v>0.39110911540188587</v>
      </c>
      <c r="K1003">
        <v>0.41372068603430173</v>
      </c>
      <c r="L1003">
        <v>0.39839034205231383</v>
      </c>
      <c r="M1003">
        <v>0.56594323873121866</v>
      </c>
      <c r="N1003">
        <v>0.18220640569395019</v>
      </c>
      <c r="O1003">
        <v>0.35518672199170126</v>
      </c>
      <c r="P1003">
        <v>0.42730978260869568</v>
      </c>
      <c r="Q1003">
        <v>0.30545112781954886</v>
      </c>
      <c r="R1003">
        <v>0.36937590711175616</v>
      </c>
      <c r="S1003">
        <v>0.37534549474847984</v>
      </c>
      <c r="T1003">
        <v>0.35435229609321456</v>
      </c>
      <c r="U1003">
        <v>0.36631461923290715</v>
      </c>
      <c r="V1003">
        <v>0.40662650602409639</v>
      </c>
      <c r="W1003">
        <v>0.21002386634844869</v>
      </c>
      <c r="X1003">
        <v>0.40016920473773271</v>
      </c>
      <c r="Y1003">
        <v>0.38409703504043125</v>
      </c>
      <c r="Z1003">
        <v>0.40313111545988256</v>
      </c>
      <c r="AA1003">
        <v>0.43848354792560795</v>
      </c>
    </row>
    <row r="1004" spans="1:27" x14ac:dyDescent="0.35">
      <c r="A1004" s="1">
        <v>44165</v>
      </c>
      <c r="B1004" t="s">
        <v>31</v>
      </c>
      <c r="C1004">
        <v>9.2195445500773798E-2</v>
      </c>
      <c r="D1004">
        <v>0.24157844080846969</v>
      </c>
      <c r="E1004">
        <v>0.10880110880110883</v>
      </c>
      <c r="F1004">
        <v>0.16900759843426205</v>
      </c>
      <c r="G1004">
        <v>0.22757049273711186</v>
      </c>
      <c r="H1004">
        <v>0.10058708414872797</v>
      </c>
      <c r="I1004">
        <v>0.11978319783197833</v>
      </c>
      <c r="J1004">
        <v>0.2325999101930849</v>
      </c>
      <c r="K1004">
        <v>7.2453622681134033E-2</v>
      </c>
      <c r="L1004">
        <v>0.12394366197183104</v>
      </c>
      <c r="M1004">
        <v>5.6761268781302165E-2</v>
      </c>
      <c r="N1004">
        <v>7.259786476868324E-2</v>
      </c>
      <c r="O1004">
        <v>0.15325034578146607</v>
      </c>
      <c r="P1004">
        <v>0.22554347826086951</v>
      </c>
      <c r="Q1004">
        <v>0.25407268170426067</v>
      </c>
      <c r="R1004">
        <v>0.33309143686502163</v>
      </c>
      <c r="S1004">
        <v>9.6185737976782759E-2</v>
      </c>
      <c r="T1004">
        <v>0.12063056888279639</v>
      </c>
      <c r="U1004">
        <v>2.6681489716509244E-2</v>
      </c>
      <c r="V1004">
        <v>0.10120481927710839</v>
      </c>
      <c r="W1004">
        <v>0</v>
      </c>
      <c r="X1004">
        <v>9.7715736040609069E-2</v>
      </c>
      <c r="Y1004">
        <v>0.19204851752021568</v>
      </c>
      <c r="Z1004">
        <v>0.12393998695368558</v>
      </c>
      <c r="AA1004">
        <v>0.17954220314735347</v>
      </c>
    </row>
    <row r="1005" spans="1:27" x14ac:dyDescent="0.35">
      <c r="A1005" s="1">
        <v>44165</v>
      </c>
      <c r="B1005" t="s">
        <v>32</v>
      </c>
      <c r="C1005">
        <v>0.58346230378067654</v>
      </c>
      <c r="D1005">
        <v>0.53464870067372472</v>
      </c>
      <c r="E1005">
        <v>0.44490644490644493</v>
      </c>
      <c r="F1005">
        <v>0.50587151738429659</v>
      </c>
      <c r="G1005">
        <v>0.43064653944745079</v>
      </c>
      <c r="H1005">
        <v>0.41996086105675146</v>
      </c>
      <c r="I1005">
        <v>0.52411924119241193</v>
      </c>
      <c r="J1005">
        <v>0.62370902559497077</v>
      </c>
      <c r="K1005">
        <v>0.48617430871543577</v>
      </c>
      <c r="L1005">
        <v>0.52233400402414487</v>
      </c>
      <c r="M1005">
        <v>0.62270450751252082</v>
      </c>
      <c r="N1005">
        <v>0.25480427046263343</v>
      </c>
      <c r="O1005">
        <v>0.50843706777316733</v>
      </c>
      <c r="P1005">
        <v>0.65285326086956519</v>
      </c>
      <c r="Q1005">
        <v>0.55952380952380953</v>
      </c>
      <c r="R1005">
        <v>0.70246734397677779</v>
      </c>
      <c r="S1005">
        <v>0.47153123272526259</v>
      </c>
      <c r="T1005">
        <v>0.47498286497601094</v>
      </c>
      <c r="U1005">
        <v>0.39299610894941639</v>
      </c>
      <c r="V1005">
        <v>0.50783132530120478</v>
      </c>
      <c r="W1005">
        <v>0.21002386634844869</v>
      </c>
      <c r="X1005">
        <v>0.49788494077834178</v>
      </c>
      <c r="Y1005">
        <v>0.57614555256064692</v>
      </c>
      <c r="Z1005">
        <v>0.52707110241356814</v>
      </c>
      <c r="AA1005">
        <v>0.61802575107296143</v>
      </c>
    </row>
    <row r="1006" spans="1:27" x14ac:dyDescent="0.35">
      <c r="A1006" s="1">
        <v>44165</v>
      </c>
      <c r="B1006" t="s">
        <v>33</v>
      </c>
      <c r="C1006">
        <v>0.41653769621932346</v>
      </c>
      <c r="D1006">
        <v>0.46535129932627528</v>
      </c>
      <c r="E1006">
        <v>0.55509355509355507</v>
      </c>
      <c r="F1006">
        <v>0.49412848261570341</v>
      </c>
      <c r="G1006">
        <v>0.56935346055254921</v>
      </c>
      <c r="H1006">
        <v>0.58003913894324854</v>
      </c>
      <c r="I1006">
        <v>0.47588075880758807</v>
      </c>
      <c r="J1006">
        <v>0.37629097440502923</v>
      </c>
      <c r="K1006">
        <v>0.51382569128456423</v>
      </c>
      <c r="L1006">
        <v>0.47766599597585513</v>
      </c>
      <c r="M1006">
        <v>0.37729549248747918</v>
      </c>
      <c r="N1006">
        <v>0.74519572953736657</v>
      </c>
      <c r="O1006">
        <v>0.49156293222683267</v>
      </c>
      <c r="P1006">
        <v>0.34714673913043481</v>
      </c>
      <c r="Q1006">
        <v>0.44047619047619047</v>
      </c>
      <c r="R1006">
        <v>0.29753265602322221</v>
      </c>
      <c r="S1006">
        <v>0.52846876727473746</v>
      </c>
      <c r="T1006">
        <v>0.52501713502398906</v>
      </c>
      <c r="U1006">
        <v>0.60700389105058361</v>
      </c>
      <c r="V1006">
        <v>0.49216867469879522</v>
      </c>
      <c r="W1006">
        <v>0.78997613365155128</v>
      </c>
      <c r="X1006">
        <v>0.50211505922165822</v>
      </c>
      <c r="Y1006">
        <v>0.42385444743935308</v>
      </c>
      <c r="Z1006">
        <v>0.47292889758643186</v>
      </c>
      <c r="AA1006">
        <v>0.38197424892703857</v>
      </c>
    </row>
    <row r="1007" spans="1:27" x14ac:dyDescent="0.35">
      <c r="A1007" s="1">
        <v>44165</v>
      </c>
      <c r="B1007" t="s">
        <v>46</v>
      </c>
      <c r="C1007">
        <v>0.41213164121316415</v>
      </c>
      <c r="D1007">
        <v>0.67399438727782979</v>
      </c>
      <c r="E1007">
        <v>0.57873485868102292</v>
      </c>
      <c r="F1007">
        <v>0.40039361469494866</v>
      </c>
      <c r="G1007">
        <v>0.2986742916558357</v>
      </c>
      <c r="H1007">
        <v>0.57334326135517499</v>
      </c>
      <c r="I1007">
        <v>0.42599469496021219</v>
      </c>
      <c r="J1007">
        <v>0.66739606126914663</v>
      </c>
      <c r="K1007">
        <v>0.41604350781781102</v>
      </c>
      <c r="L1007">
        <v>0.63960396039603962</v>
      </c>
      <c r="M1007">
        <v>0.57052297939778129</v>
      </c>
      <c r="N1007">
        <v>0.22625698324022347</v>
      </c>
      <c r="O1007">
        <v>0.63383356070941332</v>
      </c>
      <c r="P1007">
        <v>0.46435452793834303</v>
      </c>
      <c r="Q1007">
        <v>0.43743169398907106</v>
      </c>
      <c r="R1007">
        <v>0.70918704560475876</v>
      </c>
      <c r="S1007">
        <v>0.40808823529411759</v>
      </c>
      <c r="T1007">
        <v>0.68487928843710288</v>
      </c>
      <c r="U1007">
        <v>0.62143966856551014</v>
      </c>
      <c r="V1007">
        <v>0.44368166793796088</v>
      </c>
      <c r="W1007">
        <v>0.57208872458410354</v>
      </c>
      <c r="X1007">
        <v>0.75535939470365709</v>
      </c>
      <c r="Y1007">
        <v>0.434640522875817</v>
      </c>
      <c r="Z1007">
        <v>0.60013046314416174</v>
      </c>
      <c r="AA1007">
        <v>0.42276422764227645</v>
      </c>
    </row>
    <row r="1008" spans="1:27" x14ac:dyDescent="0.35">
      <c r="A1008" s="1">
        <v>44165</v>
      </c>
      <c r="B1008" t="s">
        <v>47</v>
      </c>
      <c r="C1008">
        <v>0.69676409185803756</v>
      </c>
      <c r="D1008">
        <v>0.36780013879250523</v>
      </c>
      <c r="E1008">
        <v>0.37558139534883722</v>
      </c>
      <c r="F1008">
        <v>0.45330420535226651</v>
      </c>
      <c r="G1008">
        <v>0.61531766753698869</v>
      </c>
      <c r="H1008">
        <v>0.24415584415584415</v>
      </c>
      <c r="I1008">
        <v>0.60149439601494392</v>
      </c>
      <c r="J1008">
        <v>0.52852459016393438</v>
      </c>
      <c r="K1008">
        <v>0.44934640522875818</v>
      </c>
      <c r="L1008">
        <v>0.61609907120743035</v>
      </c>
      <c r="M1008">
        <v>0.57777777777777772</v>
      </c>
      <c r="N1008">
        <v>0.29629629629629628</v>
      </c>
      <c r="O1008">
        <v>0.72922944468359885</v>
      </c>
      <c r="P1008">
        <v>0.57399723374827105</v>
      </c>
      <c r="Q1008">
        <v>0.59400374765771391</v>
      </c>
      <c r="R1008">
        <v>0.26001863932898417</v>
      </c>
      <c r="S1008">
        <v>0.50965250965250963</v>
      </c>
      <c r="T1008">
        <v>0.69944341372912799</v>
      </c>
      <c r="U1008">
        <v>0.36916666666666664</v>
      </c>
      <c r="V1008">
        <v>0.60458452722063039</v>
      </c>
      <c r="W1008">
        <v>0.17447495961227788</v>
      </c>
      <c r="X1008">
        <v>0.40178074568725652</v>
      </c>
      <c r="Y1008">
        <v>0.85263157894736841</v>
      </c>
      <c r="Z1008">
        <v>0.38913043478260867</v>
      </c>
      <c r="AA1008">
        <v>0.45512820512820512</v>
      </c>
    </row>
    <row r="1009" spans="1:27" x14ac:dyDescent="0.35">
      <c r="A1009" s="1">
        <v>44165</v>
      </c>
      <c r="B1009" t="s">
        <v>48</v>
      </c>
      <c r="C1009">
        <v>0.30323590814196244</v>
      </c>
      <c r="D1009">
        <v>0.63219986120749483</v>
      </c>
      <c r="E1009">
        <v>0.62441860465116283</v>
      </c>
      <c r="F1009">
        <v>0.54669579464773344</v>
      </c>
      <c r="G1009">
        <v>0.38468233246301131</v>
      </c>
      <c r="H1009">
        <v>0.75584415584415587</v>
      </c>
      <c r="I1009">
        <v>0.39850560398505602</v>
      </c>
      <c r="J1009">
        <v>0.47147540983606556</v>
      </c>
      <c r="K1009">
        <v>0.55065359477124187</v>
      </c>
      <c r="L1009">
        <v>0.38390092879256965</v>
      </c>
      <c r="M1009">
        <v>0.42222222222222222</v>
      </c>
      <c r="N1009">
        <v>0.70370370370370372</v>
      </c>
      <c r="O1009">
        <v>0.27077055531640121</v>
      </c>
      <c r="P1009">
        <v>0.42600276625172889</v>
      </c>
      <c r="Q1009">
        <v>0.40599625234228609</v>
      </c>
      <c r="R1009">
        <v>0.73998136067101583</v>
      </c>
      <c r="S1009">
        <v>0.49034749034749037</v>
      </c>
      <c r="T1009">
        <v>0.30055658627087201</v>
      </c>
      <c r="U1009">
        <v>0.63083333333333336</v>
      </c>
      <c r="V1009">
        <v>0.39541547277936961</v>
      </c>
      <c r="W1009">
        <v>0.82552504038772212</v>
      </c>
      <c r="X1009">
        <v>0.59821925431274348</v>
      </c>
      <c r="Y1009">
        <v>0.14736842105263157</v>
      </c>
      <c r="Z1009">
        <v>0.61086956521739133</v>
      </c>
      <c r="AA1009">
        <v>0.54487179487179482</v>
      </c>
    </row>
    <row r="1010" spans="1:27" x14ac:dyDescent="0.35">
      <c r="A1010" s="1">
        <v>44165</v>
      </c>
      <c r="B1010" t="s">
        <v>49</v>
      </c>
      <c r="C1010">
        <v>0.59459459459459463</v>
      </c>
      <c r="D1010">
        <v>0.4</v>
      </c>
      <c r="E1010">
        <v>0.41666666666666669</v>
      </c>
      <c r="F1010">
        <v>0.42307692307692307</v>
      </c>
      <c r="G1010">
        <v>1</v>
      </c>
      <c r="H1010">
        <v>0.25454545454545452</v>
      </c>
      <c r="I1010">
        <v>0.5078125</v>
      </c>
      <c r="J1010">
        <v>0.78453038674033149</v>
      </c>
      <c r="K1010">
        <v>0.703125</v>
      </c>
      <c r="L1010">
        <v>0.63589743589743586</v>
      </c>
      <c r="M1010">
        <v>0.53125</v>
      </c>
      <c r="N1010">
        <v>0.48888888888888887</v>
      </c>
      <c r="O1010">
        <v>0.59745762711864403</v>
      </c>
      <c r="P1010">
        <v>0.48201438848920863</v>
      </c>
      <c r="Q1010">
        <v>0.26625386996904027</v>
      </c>
      <c r="R1010">
        <v>0.42499999999999999</v>
      </c>
      <c r="S1010">
        <v>0.44545454545454544</v>
      </c>
      <c r="T1010">
        <v>0.53164556962025311</v>
      </c>
      <c r="U1010">
        <v>0.42241379310344829</v>
      </c>
      <c r="V1010">
        <v>0.49781659388646288</v>
      </c>
      <c r="W1010">
        <v>0.4375</v>
      </c>
      <c r="X1010">
        <v>0.44295302013422821</v>
      </c>
      <c r="Y1010">
        <v>0.72307692307692306</v>
      </c>
      <c r="Z1010">
        <v>0.60483870967741937</v>
      </c>
      <c r="AA1010">
        <v>0.41428571428571431</v>
      </c>
    </row>
    <row r="1011" spans="1:27" x14ac:dyDescent="0.35">
      <c r="A1011" s="1">
        <v>44165</v>
      </c>
      <c r="B1011" t="s">
        <v>50</v>
      </c>
      <c r="C1011">
        <v>0.40540540540540543</v>
      </c>
      <c r="D1011">
        <v>0.6</v>
      </c>
      <c r="E1011">
        <v>0.58333333333333337</v>
      </c>
      <c r="F1011">
        <v>0.57692307692307687</v>
      </c>
      <c r="G1011">
        <v>0</v>
      </c>
      <c r="H1011">
        <v>0.74545454545454548</v>
      </c>
      <c r="I1011">
        <v>0.4921875</v>
      </c>
      <c r="J1011">
        <v>0.21546961325966851</v>
      </c>
      <c r="K1011">
        <v>0.296875</v>
      </c>
      <c r="L1011">
        <v>0.36410256410256409</v>
      </c>
      <c r="M1011">
        <v>0.46875</v>
      </c>
      <c r="N1011">
        <v>0.51111111111111107</v>
      </c>
      <c r="O1011">
        <v>0.40254237288135591</v>
      </c>
      <c r="P1011">
        <v>0.51798561151079137</v>
      </c>
      <c r="Q1011">
        <v>0.73374613003095979</v>
      </c>
      <c r="R1011">
        <v>0.57499999999999996</v>
      </c>
      <c r="S1011">
        <v>0.55454545454545456</v>
      </c>
      <c r="T1011">
        <v>0.46835443037974683</v>
      </c>
      <c r="U1011">
        <v>0.57758620689655171</v>
      </c>
      <c r="V1011">
        <v>0.50218340611353707</v>
      </c>
      <c r="W1011">
        <v>0.5625</v>
      </c>
      <c r="X1011">
        <v>0.55704697986577179</v>
      </c>
      <c r="Y1011">
        <v>0.27692307692307694</v>
      </c>
      <c r="Z1011">
        <v>0.39516129032258063</v>
      </c>
      <c r="AA1011">
        <v>0.58571428571428574</v>
      </c>
    </row>
    <row r="1012" spans="1:27" x14ac:dyDescent="0.35">
      <c r="A1012" s="1">
        <v>44165</v>
      </c>
      <c r="B1012" t="s">
        <v>51</v>
      </c>
      <c r="C1012">
        <v>0.15816326530612246</v>
      </c>
      <c r="D1012">
        <v>0.4972067039106145</v>
      </c>
      <c r="E1012">
        <v>4.3478260869565216E-2</v>
      </c>
      <c r="F1012">
        <v>1.0869565217391304E-2</v>
      </c>
      <c r="G1012">
        <v>9.1703056768558958E-2</v>
      </c>
      <c r="H1012">
        <v>8.4656084656084651E-2</v>
      </c>
      <c r="I1012">
        <v>7.857142857142857E-2</v>
      </c>
      <c r="J1012">
        <v>0.19672131147540983</v>
      </c>
      <c r="K1012">
        <v>0.29347826086956524</v>
      </c>
      <c r="L1012">
        <v>0.13235294117647059</v>
      </c>
      <c r="M1012">
        <v>0.28333333333333333</v>
      </c>
      <c r="N1012">
        <v>7.8431372549019607E-2</v>
      </c>
      <c r="O1012">
        <v>0.1875</v>
      </c>
      <c r="P1012">
        <v>7.1005917159763315E-2</v>
      </c>
      <c r="Q1012">
        <v>9.1603053435114504E-2</v>
      </c>
      <c r="R1012">
        <v>0.12333333333333334</v>
      </c>
      <c r="S1012">
        <v>6.9620253164556958E-2</v>
      </c>
      <c r="T1012">
        <v>6.0606060606060608E-2</v>
      </c>
      <c r="U1012">
        <v>7.2916666666666671E-2</v>
      </c>
      <c r="V1012">
        <v>0.24528301886792453</v>
      </c>
      <c r="W1012">
        <v>6.6666666666666666E-2</v>
      </c>
      <c r="X1012">
        <v>0.1</v>
      </c>
      <c r="Y1012">
        <v>0.19685039370078741</v>
      </c>
      <c r="Z1012">
        <v>1.8867924528301886E-2</v>
      </c>
      <c r="AA1012">
        <v>0.13750000000000001</v>
      </c>
    </row>
    <row r="1013" spans="1:27" x14ac:dyDescent="0.35">
      <c r="A1013" s="1">
        <v>44165</v>
      </c>
      <c r="B1013" t="s">
        <v>52</v>
      </c>
      <c r="C1013">
        <v>0.84183673469387754</v>
      </c>
      <c r="D1013">
        <v>0.5027932960893855</v>
      </c>
      <c r="E1013">
        <v>0.95652173913043481</v>
      </c>
      <c r="F1013">
        <v>0.98913043478260865</v>
      </c>
      <c r="G1013">
        <v>0.90829694323144106</v>
      </c>
      <c r="H1013">
        <v>0.91534391534391535</v>
      </c>
      <c r="I1013">
        <v>0.92142857142857137</v>
      </c>
      <c r="J1013">
        <v>0.80327868852459017</v>
      </c>
      <c r="K1013">
        <v>0.70652173913043481</v>
      </c>
      <c r="L1013">
        <v>0.86764705882352944</v>
      </c>
      <c r="M1013">
        <v>0.71666666666666667</v>
      </c>
      <c r="N1013">
        <v>0.92156862745098034</v>
      </c>
      <c r="O1013">
        <v>0.8125</v>
      </c>
      <c r="P1013">
        <v>0.92899408284023666</v>
      </c>
      <c r="Q1013">
        <v>0.90839694656488545</v>
      </c>
      <c r="R1013">
        <v>0.87666666666666671</v>
      </c>
      <c r="S1013">
        <v>0.930379746835443</v>
      </c>
      <c r="T1013">
        <v>0.93939393939393945</v>
      </c>
      <c r="U1013">
        <v>0.92708333333333337</v>
      </c>
      <c r="V1013">
        <v>0.75471698113207553</v>
      </c>
      <c r="W1013">
        <v>0.93333333333333335</v>
      </c>
      <c r="X1013">
        <v>0.9</v>
      </c>
      <c r="Y1013">
        <v>0.80314960629921262</v>
      </c>
      <c r="Z1013">
        <v>0.98113207547169812</v>
      </c>
      <c r="AA1013">
        <v>0.86250000000000004</v>
      </c>
    </row>
    <row r="1014" spans="1:27" x14ac:dyDescent="0.35">
      <c r="A1014" s="1">
        <v>44166</v>
      </c>
      <c r="B1014" t="s">
        <v>30</v>
      </c>
      <c r="C1014">
        <v>0.47588146225394767</v>
      </c>
      <c r="D1014">
        <v>0.24717145343777197</v>
      </c>
      <c r="E1014">
        <v>0.33679833679833687</v>
      </c>
      <c r="F1014">
        <v>0.33778494128482622</v>
      </c>
      <c r="G1014">
        <v>0.19282255767587583</v>
      </c>
      <c r="H1014">
        <v>0.30645792563600782</v>
      </c>
      <c r="I1014">
        <v>0.39295392953929537</v>
      </c>
      <c r="J1014">
        <v>0.39920248116969431</v>
      </c>
      <c r="K1014">
        <v>0.40466926070038911</v>
      </c>
      <c r="L1014">
        <v>0.35199999999999998</v>
      </c>
      <c r="M1014">
        <v>0.43489583333333326</v>
      </c>
      <c r="N1014">
        <v>0.18291814946619214</v>
      </c>
      <c r="O1014">
        <v>0.3482710926694329</v>
      </c>
      <c r="P1014">
        <v>0.45448369565217389</v>
      </c>
      <c r="Q1014">
        <v>0.29618413082980011</v>
      </c>
      <c r="R1014">
        <v>0.30525686977299882</v>
      </c>
      <c r="S1014">
        <v>0.36871199557766721</v>
      </c>
      <c r="T1014">
        <v>0.36600411240575736</v>
      </c>
      <c r="U1014">
        <v>0.34852695942190104</v>
      </c>
      <c r="V1014">
        <v>0.36951048951048954</v>
      </c>
      <c r="W1014">
        <v>0.23054892601431981</v>
      </c>
      <c r="X1014">
        <v>0.37986463620981392</v>
      </c>
      <c r="Y1014">
        <v>0.37129380053908356</v>
      </c>
      <c r="Z1014">
        <v>0.37769080234833657</v>
      </c>
      <c r="AA1014">
        <v>0.42989985693848354</v>
      </c>
    </row>
    <row r="1015" spans="1:27" x14ac:dyDescent="0.35">
      <c r="A1015" s="1">
        <v>44166</v>
      </c>
      <c r="B1015" t="s">
        <v>31</v>
      </c>
      <c r="C1015">
        <v>8.9984858317110117E-2</v>
      </c>
      <c r="D1015">
        <v>0.22193211488250653</v>
      </c>
      <c r="E1015">
        <v>0.12612612612612606</v>
      </c>
      <c r="F1015">
        <v>0.16532350909509547</v>
      </c>
      <c r="G1015">
        <v>0.19624038735403024</v>
      </c>
      <c r="H1015">
        <v>0.1095890410958904</v>
      </c>
      <c r="I1015">
        <v>0.129539295392954</v>
      </c>
      <c r="J1015">
        <v>0.22684980062029242</v>
      </c>
      <c r="K1015">
        <v>5.9073222497346978E-2</v>
      </c>
      <c r="L1015">
        <v>0.10400000000000004</v>
      </c>
      <c r="M1015">
        <v>4.8177083333333481E-2</v>
      </c>
      <c r="N1015">
        <v>7.1174377224199309E-2</v>
      </c>
      <c r="O1015">
        <v>0.13416320885200556</v>
      </c>
      <c r="P1015">
        <v>0.22554347826086957</v>
      </c>
      <c r="Q1015">
        <v>0.22955784373107213</v>
      </c>
      <c r="R1015">
        <v>0.26403823178016728</v>
      </c>
      <c r="S1015">
        <v>9.3974571586511901E-2</v>
      </c>
      <c r="T1015">
        <v>0.1309115832762166</v>
      </c>
      <c r="U1015">
        <v>3.1128404669260701E-2</v>
      </c>
      <c r="V1015">
        <v>0.1093706293706293</v>
      </c>
      <c r="W1015">
        <v>0.17565632458233887</v>
      </c>
      <c r="X1015">
        <v>0.1116751269035533</v>
      </c>
      <c r="Y1015">
        <v>0.20956873315363878</v>
      </c>
      <c r="Z1015">
        <v>0.12654924983692112</v>
      </c>
      <c r="AA1015">
        <v>0.19170243204577975</v>
      </c>
    </row>
    <row r="1016" spans="1:27" x14ac:dyDescent="0.35">
      <c r="A1016" s="1">
        <v>44166</v>
      </c>
      <c r="B1016" t="s">
        <v>32</v>
      </c>
      <c r="C1016">
        <v>0.56586632057105779</v>
      </c>
      <c r="D1016">
        <v>0.4691035683202785</v>
      </c>
      <c r="E1016">
        <v>0.46292446292446293</v>
      </c>
      <c r="F1016">
        <v>0.50310845037992169</v>
      </c>
      <c r="G1016">
        <v>0.38906294502990607</v>
      </c>
      <c r="H1016">
        <v>0.41604696673189823</v>
      </c>
      <c r="I1016">
        <v>0.52249322493224937</v>
      </c>
      <c r="J1016">
        <v>0.62605228178998673</v>
      </c>
      <c r="K1016">
        <v>0.46374248319773609</v>
      </c>
      <c r="L1016">
        <v>0.45600000000000002</v>
      </c>
      <c r="M1016">
        <v>0.48307291666666674</v>
      </c>
      <c r="N1016">
        <v>0.25409252669039145</v>
      </c>
      <c r="O1016">
        <v>0.48243430152143846</v>
      </c>
      <c r="P1016">
        <v>0.68002717391304346</v>
      </c>
      <c r="Q1016">
        <v>0.52574197456087224</v>
      </c>
      <c r="R1016">
        <v>0.56929510155316609</v>
      </c>
      <c r="S1016">
        <v>0.46268656716417911</v>
      </c>
      <c r="T1016">
        <v>0.49691569568197397</v>
      </c>
      <c r="U1016">
        <v>0.37965536409116174</v>
      </c>
      <c r="V1016">
        <v>0.47888111888111884</v>
      </c>
      <c r="W1016">
        <v>0.40620525059665868</v>
      </c>
      <c r="X1016">
        <v>0.49153976311336722</v>
      </c>
      <c r="Y1016">
        <v>0.58086253369272234</v>
      </c>
      <c r="Z1016">
        <v>0.50424005218525769</v>
      </c>
      <c r="AA1016">
        <v>0.62160228898426328</v>
      </c>
    </row>
    <row r="1017" spans="1:27" x14ac:dyDescent="0.35">
      <c r="A1017" s="1">
        <v>44166</v>
      </c>
      <c r="B1017" t="s">
        <v>33</v>
      </c>
      <c r="C1017">
        <v>0.43413367942894221</v>
      </c>
      <c r="D1017">
        <v>0.53089643167972156</v>
      </c>
      <c r="E1017">
        <v>0.53707553707553712</v>
      </c>
      <c r="F1017">
        <v>0.49689154962007831</v>
      </c>
      <c r="G1017">
        <v>0.61093705497009387</v>
      </c>
      <c r="H1017">
        <v>0.58395303326810177</v>
      </c>
      <c r="I1017">
        <v>0.47750677506775063</v>
      </c>
      <c r="J1017">
        <v>0.37394771821001327</v>
      </c>
      <c r="K1017">
        <v>0.53625751680226386</v>
      </c>
      <c r="L1017">
        <v>0.54400000000000004</v>
      </c>
      <c r="M1017">
        <v>0.51692708333333326</v>
      </c>
      <c r="N1017">
        <v>0.74590747330960849</v>
      </c>
      <c r="O1017">
        <v>0.51756569847856149</v>
      </c>
      <c r="P1017">
        <v>0.31997282608695654</v>
      </c>
      <c r="Q1017">
        <v>0.47425802543912776</v>
      </c>
      <c r="R1017">
        <v>0.43070489844683391</v>
      </c>
      <c r="S1017">
        <v>0.53731343283582089</v>
      </c>
      <c r="T1017">
        <v>0.50308430431802598</v>
      </c>
      <c r="U1017">
        <v>0.62034463590883826</v>
      </c>
      <c r="V1017">
        <v>0.52111888111888116</v>
      </c>
      <c r="W1017">
        <v>0.59379474940334132</v>
      </c>
      <c r="X1017">
        <v>0.50846023688663278</v>
      </c>
      <c r="Y1017">
        <v>0.41913746630727766</v>
      </c>
      <c r="Z1017">
        <v>0.49575994781474231</v>
      </c>
      <c r="AA1017">
        <v>0.37839771101573672</v>
      </c>
    </row>
    <row r="1018" spans="1:27" x14ac:dyDescent="0.35">
      <c r="A1018" s="1">
        <v>44166</v>
      </c>
      <c r="B1018" t="s">
        <v>46</v>
      </c>
      <c r="C1018">
        <v>0.40345335860181097</v>
      </c>
      <c r="D1018">
        <v>0.64037319762510603</v>
      </c>
      <c r="E1018">
        <v>0.5841184387617766</v>
      </c>
      <c r="F1018">
        <v>0.42401049639186522</v>
      </c>
      <c r="G1018">
        <v>0.2986742916558357</v>
      </c>
      <c r="H1018">
        <v>0.57483246463142224</v>
      </c>
      <c r="I1018">
        <v>0.42599469496021219</v>
      </c>
      <c r="J1018">
        <v>0.66220302375809936</v>
      </c>
      <c r="K1018">
        <v>0.41604350781781102</v>
      </c>
      <c r="L1018">
        <v>0.62251407129455905</v>
      </c>
      <c r="M1018">
        <v>0.44874999999999998</v>
      </c>
      <c r="N1018">
        <v>0.22625698324022347</v>
      </c>
      <c r="O1018">
        <v>0.63383356070941332</v>
      </c>
      <c r="P1018">
        <v>0.46435452793834303</v>
      </c>
      <c r="Q1018">
        <v>0.43580901856763921</v>
      </c>
      <c r="R1018">
        <v>0.59812050856826982</v>
      </c>
      <c r="S1018">
        <v>0.41228991596638648</v>
      </c>
      <c r="T1018">
        <v>0.68487928843710288</v>
      </c>
      <c r="U1018">
        <v>0.64060072501294651</v>
      </c>
      <c r="V1018">
        <v>0.45749761222540591</v>
      </c>
      <c r="W1018">
        <v>0.57208872458410354</v>
      </c>
      <c r="X1018">
        <v>0.77301387137452726</v>
      </c>
      <c r="Y1018">
        <v>0.434640522875817</v>
      </c>
      <c r="Z1018">
        <v>0.63796477495107629</v>
      </c>
      <c r="AA1018">
        <v>0.43360433604336046</v>
      </c>
    </row>
    <row r="1019" spans="1:27" x14ac:dyDescent="0.35">
      <c r="A1019" s="1">
        <v>44166</v>
      </c>
      <c r="B1019" t="s">
        <v>47</v>
      </c>
      <c r="C1019">
        <v>0.66283924843423803</v>
      </c>
      <c r="D1019">
        <v>0.36026490066225164</v>
      </c>
      <c r="E1019">
        <v>0.35483870967741937</v>
      </c>
      <c r="F1019">
        <v>0.41000515729757608</v>
      </c>
      <c r="G1019">
        <v>0.5726718885987816</v>
      </c>
      <c r="H1019">
        <v>0.23510362694300518</v>
      </c>
      <c r="I1019">
        <v>0.56787048567870491</v>
      </c>
      <c r="J1019">
        <v>0.61187214611872143</v>
      </c>
      <c r="K1019">
        <v>0.4452614379084967</v>
      </c>
      <c r="L1019">
        <v>0.59734779987944542</v>
      </c>
      <c r="M1019">
        <v>0.64623955431754876</v>
      </c>
      <c r="N1019">
        <v>0.34876543209876543</v>
      </c>
      <c r="O1019">
        <v>0.68661213947481703</v>
      </c>
      <c r="P1019">
        <v>0.47579529737206083</v>
      </c>
      <c r="Q1019">
        <v>0.65124771758977484</v>
      </c>
      <c r="R1019">
        <v>0.21626617375231053</v>
      </c>
      <c r="S1019">
        <v>0.47388535031847134</v>
      </c>
      <c r="T1019">
        <v>0.65398886827458258</v>
      </c>
      <c r="U1019">
        <v>0.36135812449474536</v>
      </c>
      <c r="V1019">
        <v>0.5568893528183716</v>
      </c>
      <c r="W1019">
        <v>0.16962843295638125</v>
      </c>
      <c r="X1019">
        <v>0.38662316476345843</v>
      </c>
      <c r="Y1019">
        <v>0.75338345864661649</v>
      </c>
      <c r="Z1019">
        <v>0.35685071574642124</v>
      </c>
      <c r="AA1019">
        <v>0.59218749999999998</v>
      </c>
    </row>
    <row r="1020" spans="1:27" x14ac:dyDescent="0.35">
      <c r="A1020" s="1">
        <v>44166</v>
      </c>
      <c r="B1020" t="s">
        <v>48</v>
      </c>
      <c r="C1020">
        <v>0.33716075156576203</v>
      </c>
      <c r="D1020">
        <v>0.6397350993377483</v>
      </c>
      <c r="E1020">
        <v>0.64516129032258063</v>
      </c>
      <c r="F1020">
        <v>0.58999484270242397</v>
      </c>
      <c r="G1020">
        <v>0.42732811140121846</v>
      </c>
      <c r="H1020">
        <v>0.76489637305699487</v>
      </c>
      <c r="I1020">
        <v>0.43212951432129515</v>
      </c>
      <c r="J1020">
        <v>0.38812785388127852</v>
      </c>
      <c r="K1020">
        <v>0.5547385620915033</v>
      </c>
      <c r="L1020">
        <v>0.40265220012055453</v>
      </c>
      <c r="M1020">
        <v>0.35376044568245124</v>
      </c>
      <c r="N1020">
        <v>0.65123456790123457</v>
      </c>
      <c r="O1020">
        <v>0.31338786052518297</v>
      </c>
      <c r="P1020">
        <v>0.52420470262793917</v>
      </c>
      <c r="Q1020">
        <v>0.34875228241022521</v>
      </c>
      <c r="R1020">
        <v>0.7837338262476895</v>
      </c>
      <c r="S1020">
        <v>0.52611464968152866</v>
      </c>
      <c r="T1020">
        <v>0.34601113172541742</v>
      </c>
      <c r="U1020">
        <v>0.63864187550525464</v>
      </c>
      <c r="V1020">
        <v>0.4431106471816284</v>
      </c>
      <c r="W1020">
        <v>0.8303715670436187</v>
      </c>
      <c r="X1020">
        <v>0.61337683523654163</v>
      </c>
      <c r="Y1020">
        <v>0.24661654135338346</v>
      </c>
      <c r="Z1020">
        <v>0.64314928425357876</v>
      </c>
      <c r="AA1020">
        <v>0.40781250000000002</v>
      </c>
    </row>
    <row r="1021" spans="1:27" x14ac:dyDescent="0.35">
      <c r="A1021" s="1">
        <v>44166</v>
      </c>
      <c r="B1021" t="s">
        <v>49</v>
      </c>
      <c r="C1021">
        <v>0.60360360360360366</v>
      </c>
      <c r="D1021">
        <v>0.34857142857142859</v>
      </c>
      <c r="E1021">
        <v>0.41304347826086957</v>
      </c>
      <c r="F1021">
        <v>0.36538461538461536</v>
      </c>
      <c r="G1021">
        <v>1</v>
      </c>
      <c r="H1021">
        <v>0.21363636363636362</v>
      </c>
      <c r="I1021">
        <v>0.53125</v>
      </c>
      <c r="J1021">
        <v>0.77348066298342544</v>
      </c>
      <c r="K1021">
        <v>0.64141414141414144</v>
      </c>
      <c r="L1021">
        <v>0.61691542288557211</v>
      </c>
      <c r="M1021">
        <v>0.54385964912280704</v>
      </c>
      <c r="N1021">
        <v>0.51111111111111107</v>
      </c>
      <c r="O1021">
        <v>0.59322033898305082</v>
      </c>
      <c r="P1021">
        <v>0.45323741007194246</v>
      </c>
      <c r="Q1021">
        <v>0.25531914893617019</v>
      </c>
      <c r="R1021">
        <v>0.30625000000000002</v>
      </c>
      <c r="S1021">
        <v>0.43636363636363634</v>
      </c>
      <c r="T1021">
        <v>0.48717948717948717</v>
      </c>
      <c r="U1021">
        <v>0.38793103448275862</v>
      </c>
      <c r="V1021">
        <v>0.45217391304347826</v>
      </c>
      <c r="W1021">
        <v>0.39583333333333331</v>
      </c>
      <c r="X1021">
        <v>0.43624161073825501</v>
      </c>
      <c r="Y1021">
        <v>0.58974358974358976</v>
      </c>
      <c r="Z1021">
        <v>0.58870967741935487</v>
      </c>
      <c r="AA1021">
        <v>0.41134751773049644</v>
      </c>
    </row>
    <row r="1022" spans="1:27" x14ac:dyDescent="0.35">
      <c r="A1022" s="1">
        <v>44166</v>
      </c>
      <c r="B1022" t="s">
        <v>50</v>
      </c>
      <c r="C1022">
        <v>0.3963963963963964</v>
      </c>
      <c r="D1022">
        <v>0.65142857142857147</v>
      </c>
      <c r="E1022">
        <v>0.58695652173913049</v>
      </c>
      <c r="F1022">
        <v>0.63461538461538458</v>
      </c>
      <c r="G1022">
        <v>0</v>
      </c>
      <c r="H1022">
        <v>0.78636363636363638</v>
      </c>
      <c r="I1022">
        <v>0.46875</v>
      </c>
      <c r="J1022">
        <v>0.22651933701657459</v>
      </c>
      <c r="K1022">
        <v>0.35858585858585856</v>
      </c>
      <c r="L1022">
        <v>0.38308457711442784</v>
      </c>
      <c r="M1022">
        <v>0.45614035087719296</v>
      </c>
      <c r="N1022">
        <v>0.48888888888888887</v>
      </c>
      <c r="O1022">
        <v>0.40677966101694918</v>
      </c>
      <c r="P1022">
        <v>0.5467625899280576</v>
      </c>
      <c r="Q1022">
        <v>0.74468085106382975</v>
      </c>
      <c r="R1022">
        <v>0.69374999999999998</v>
      </c>
      <c r="S1022">
        <v>0.5636363636363636</v>
      </c>
      <c r="T1022">
        <v>0.51282051282051277</v>
      </c>
      <c r="U1022">
        <v>0.61206896551724133</v>
      </c>
      <c r="V1022">
        <v>0.54782608695652169</v>
      </c>
      <c r="W1022">
        <v>0.60416666666666663</v>
      </c>
      <c r="X1022">
        <v>0.56375838926174493</v>
      </c>
      <c r="Y1022">
        <v>0.41025641025641024</v>
      </c>
      <c r="Z1022">
        <v>0.41129032258064518</v>
      </c>
      <c r="AA1022">
        <v>0.58865248226950351</v>
      </c>
    </row>
    <row r="1023" spans="1:27" x14ac:dyDescent="0.35">
      <c r="A1023" s="1">
        <v>44166</v>
      </c>
      <c r="B1023" t="s">
        <v>51</v>
      </c>
      <c r="C1023">
        <v>0.53061224489795922</v>
      </c>
      <c r="D1023">
        <v>0.43575418994413406</v>
      </c>
      <c r="E1023">
        <v>3.9473684210526314E-2</v>
      </c>
      <c r="F1023">
        <v>1.5217391304347827E-2</v>
      </c>
      <c r="G1023">
        <v>8.296943231441048E-2</v>
      </c>
      <c r="H1023">
        <v>8.4656084656084651E-2</v>
      </c>
      <c r="I1023">
        <v>8.5714285714285715E-2</v>
      </c>
      <c r="J1023">
        <v>0.18852459016393441</v>
      </c>
      <c r="K1023">
        <v>0.2864864864864865</v>
      </c>
      <c r="L1023">
        <v>0.16190476190476191</v>
      </c>
      <c r="M1023">
        <v>0.34782608695652173</v>
      </c>
      <c r="N1023">
        <v>9.8039215686274508E-2</v>
      </c>
      <c r="O1023">
        <v>0.15625</v>
      </c>
      <c r="P1023">
        <v>8.7499999999999994E-2</v>
      </c>
      <c r="Q1023">
        <v>0.1037037037037037</v>
      </c>
      <c r="R1023">
        <v>8.0291970802919707E-2</v>
      </c>
      <c r="S1023">
        <v>5.0632911392405063E-2</v>
      </c>
      <c r="T1023">
        <v>6.7669172932330823E-2</v>
      </c>
      <c r="U1023">
        <v>6.7357512953367879E-2</v>
      </c>
      <c r="V1023">
        <v>0.22368421052631579</v>
      </c>
      <c r="W1023">
        <v>8.7179487179487175E-2</v>
      </c>
      <c r="X1023">
        <v>0.11874999999999999</v>
      </c>
      <c r="Y1023">
        <v>0.16071428571428573</v>
      </c>
      <c r="Z1023">
        <v>1.2578616352201259E-2</v>
      </c>
      <c r="AA1023">
        <v>0.13750000000000001</v>
      </c>
    </row>
    <row r="1024" spans="1:27" x14ac:dyDescent="0.35">
      <c r="A1024" s="1">
        <v>44166</v>
      </c>
      <c r="B1024" t="s">
        <v>52</v>
      </c>
      <c r="C1024">
        <v>0.46938775510204084</v>
      </c>
      <c r="D1024">
        <v>0.56424581005586594</v>
      </c>
      <c r="E1024">
        <v>0.96052631578947367</v>
      </c>
      <c r="F1024">
        <v>0.98478260869565215</v>
      </c>
      <c r="G1024">
        <v>0.91703056768558955</v>
      </c>
      <c r="H1024">
        <v>0.91534391534391535</v>
      </c>
      <c r="I1024">
        <v>0.91428571428571426</v>
      </c>
      <c r="J1024">
        <v>0.81147540983606559</v>
      </c>
      <c r="K1024">
        <v>0.71351351351351355</v>
      </c>
      <c r="L1024">
        <v>0.83809523809523812</v>
      </c>
      <c r="M1024">
        <v>0.65217391304347827</v>
      </c>
      <c r="N1024">
        <v>0.90196078431372551</v>
      </c>
      <c r="O1024">
        <v>0.84375</v>
      </c>
      <c r="P1024">
        <v>0.91249999999999998</v>
      </c>
      <c r="Q1024">
        <v>0.89629629629629626</v>
      </c>
      <c r="R1024">
        <v>0.91970802919708028</v>
      </c>
      <c r="S1024">
        <v>0.94936708860759489</v>
      </c>
      <c r="T1024">
        <v>0.93233082706766912</v>
      </c>
      <c r="U1024">
        <v>0.93264248704663211</v>
      </c>
      <c r="V1024">
        <v>0.77631578947368418</v>
      </c>
      <c r="W1024">
        <v>0.9128205128205128</v>
      </c>
      <c r="X1024">
        <v>0.88124999999999998</v>
      </c>
      <c r="Y1024">
        <v>0.8392857142857143</v>
      </c>
      <c r="Z1024">
        <v>0.98742138364779874</v>
      </c>
      <c r="AA1024">
        <v>0.86250000000000004</v>
      </c>
    </row>
    <row r="1025" spans="1:27" x14ac:dyDescent="0.35">
      <c r="A1025" s="1">
        <v>44167</v>
      </c>
      <c r="B1025" t="s">
        <v>30</v>
      </c>
      <c r="C1025">
        <v>0.46398442569759896</v>
      </c>
      <c r="D1025">
        <v>0.22915775972637881</v>
      </c>
      <c r="E1025">
        <v>0.32155232155232155</v>
      </c>
      <c r="F1025">
        <v>0.33178761882680269</v>
      </c>
      <c r="G1025">
        <v>0.17089148390771861</v>
      </c>
      <c r="H1025">
        <v>0.28649706457925633</v>
      </c>
      <c r="I1025">
        <v>0.37777777777777777</v>
      </c>
      <c r="J1025">
        <v>0.37210319195452557</v>
      </c>
      <c r="K1025">
        <v>0.39122744959320832</v>
      </c>
      <c r="L1025">
        <v>0.34552380952380951</v>
      </c>
      <c r="M1025">
        <v>0.32809430255402749</v>
      </c>
      <c r="N1025">
        <v>0.17332382310984312</v>
      </c>
      <c r="O1025">
        <v>0.32890733056708155</v>
      </c>
      <c r="P1025">
        <v>0.42525773195876293</v>
      </c>
      <c r="Q1025">
        <v>0.32077178173047932</v>
      </c>
      <c r="R1025">
        <v>0.29749103942652327</v>
      </c>
      <c r="S1025">
        <v>0.37313432835820898</v>
      </c>
      <c r="T1025">
        <v>0.36024016010673782</v>
      </c>
      <c r="U1025">
        <v>0.33407448582545851</v>
      </c>
      <c r="V1025">
        <v>0.36139860139860142</v>
      </c>
      <c r="W1025">
        <v>0.24057279236276849</v>
      </c>
      <c r="X1025">
        <v>0.37859560067681897</v>
      </c>
      <c r="Y1025">
        <v>0.34544253632760902</v>
      </c>
      <c r="Z1025">
        <v>0.34833659491193736</v>
      </c>
      <c r="AA1025">
        <v>0.40772532188841204</v>
      </c>
    </row>
    <row r="1026" spans="1:27" x14ac:dyDescent="0.35">
      <c r="A1026" s="1">
        <v>44167</v>
      </c>
      <c r="B1026" t="s">
        <v>31</v>
      </c>
      <c r="C1026">
        <v>7.8953060783041373E-2</v>
      </c>
      <c r="D1026">
        <v>0.19837537409149208</v>
      </c>
      <c r="E1026">
        <v>0.12266112266112267</v>
      </c>
      <c r="F1026">
        <v>0.17829816832830975</v>
      </c>
      <c r="G1026">
        <v>0.18370834520079757</v>
      </c>
      <c r="H1026">
        <v>0.11193737769080236</v>
      </c>
      <c r="I1026">
        <v>0.11490514905149052</v>
      </c>
      <c r="J1026">
        <v>0.21600349803235686</v>
      </c>
      <c r="K1026">
        <v>6.9685178634595002E-2</v>
      </c>
      <c r="L1026">
        <v>0.10742857142857137</v>
      </c>
      <c r="M1026">
        <v>5.1080550098231758E-2</v>
      </c>
      <c r="N1026">
        <v>8.9871611982881572E-2</v>
      </c>
      <c r="O1026">
        <v>0.13333333333333336</v>
      </c>
      <c r="P1026">
        <v>0.22100515463917525</v>
      </c>
      <c r="Q1026">
        <v>0.209828157974073</v>
      </c>
      <c r="R1026">
        <v>0.27240143369175635</v>
      </c>
      <c r="S1026">
        <v>8.899944720840236E-2</v>
      </c>
      <c r="T1026">
        <v>0.12875250166777857</v>
      </c>
      <c r="U1026">
        <v>3.5575319622012325E-2</v>
      </c>
      <c r="V1026">
        <v>0.11944055944055948</v>
      </c>
      <c r="W1026">
        <v>0.17756563245823395</v>
      </c>
      <c r="X1026">
        <v>0.10279187817258878</v>
      </c>
      <c r="Y1026">
        <v>0.16776750330250989</v>
      </c>
      <c r="Z1026">
        <v>0.13633398564905413</v>
      </c>
      <c r="AA1026">
        <v>0.18812589413447778</v>
      </c>
    </row>
    <row r="1027" spans="1:27" x14ac:dyDescent="0.35">
      <c r="A1027" s="1">
        <v>44167</v>
      </c>
      <c r="B1027" t="s">
        <v>32</v>
      </c>
      <c r="C1027">
        <v>0.54293748648064033</v>
      </c>
      <c r="D1027">
        <v>0.42753313381787089</v>
      </c>
      <c r="E1027">
        <v>0.44421344421344422</v>
      </c>
      <c r="F1027">
        <v>0.51008578715511244</v>
      </c>
      <c r="G1027">
        <v>0.35459982910851617</v>
      </c>
      <c r="H1027">
        <v>0.3984344422700587</v>
      </c>
      <c r="I1027">
        <v>0.49268292682926829</v>
      </c>
      <c r="J1027">
        <v>0.58810668998688242</v>
      </c>
      <c r="K1027">
        <v>0.46091262822780332</v>
      </c>
      <c r="L1027">
        <v>0.45295238095238088</v>
      </c>
      <c r="M1027">
        <v>0.37917485265225925</v>
      </c>
      <c r="N1027">
        <v>0.26319543509272469</v>
      </c>
      <c r="O1027">
        <v>0.46224066390041491</v>
      </c>
      <c r="P1027">
        <v>0.64626288659793818</v>
      </c>
      <c r="Q1027">
        <v>0.53059993970455233</v>
      </c>
      <c r="R1027">
        <v>0.56989247311827962</v>
      </c>
      <c r="S1027">
        <v>0.46213377556661134</v>
      </c>
      <c r="T1027">
        <v>0.48899266177451639</v>
      </c>
      <c r="U1027">
        <v>0.36964980544747084</v>
      </c>
      <c r="V1027">
        <v>0.4808391608391609</v>
      </c>
      <c r="W1027">
        <v>0.41813842482100244</v>
      </c>
      <c r="X1027">
        <v>0.48138747884940775</v>
      </c>
      <c r="Y1027">
        <v>0.51321003963011891</v>
      </c>
      <c r="Z1027">
        <v>0.48467058056099149</v>
      </c>
      <c r="AA1027">
        <v>0.59585121602288982</v>
      </c>
    </row>
    <row r="1028" spans="1:27" x14ac:dyDescent="0.35">
      <c r="A1028" s="1">
        <v>44167</v>
      </c>
      <c r="B1028" t="s">
        <v>33</v>
      </c>
      <c r="C1028">
        <v>0.45706251351935967</v>
      </c>
      <c r="D1028">
        <v>0.57246686618212905</v>
      </c>
      <c r="E1028">
        <v>0.55578655578655578</v>
      </c>
      <c r="F1028">
        <v>0.48991421284488756</v>
      </c>
      <c r="G1028">
        <v>0.64540017089148383</v>
      </c>
      <c r="H1028">
        <v>0.60156555772994125</v>
      </c>
      <c r="I1028">
        <v>0.50731707317073171</v>
      </c>
      <c r="J1028">
        <v>0.41189331001311758</v>
      </c>
      <c r="K1028">
        <v>0.53908737177219668</v>
      </c>
      <c r="L1028">
        <v>0.54704761904761912</v>
      </c>
      <c r="M1028">
        <v>0.62082514734774075</v>
      </c>
      <c r="N1028">
        <v>0.73680456490727531</v>
      </c>
      <c r="O1028">
        <v>0.53775933609958515</v>
      </c>
      <c r="P1028">
        <v>0.35373711340206182</v>
      </c>
      <c r="Q1028">
        <v>0.46940006029544767</v>
      </c>
      <c r="R1028">
        <v>0.43010752688172038</v>
      </c>
      <c r="S1028">
        <v>0.53786622443338872</v>
      </c>
      <c r="T1028">
        <v>0.51100733822548361</v>
      </c>
      <c r="U1028">
        <v>0.63035019455252916</v>
      </c>
      <c r="V1028">
        <v>0.5191608391608391</v>
      </c>
      <c r="W1028">
        <v>0.5818615751789975</v>
      </c>
      <c r="X1028">
        <v>0.51861252115059231</v>
      </c>
      <c r="Y1028">
        <v>0.48678996036988109</v>
      </c>
      <c r="Z1028">
        <v>0.51532941943900856</v>
      </c>
      <c r="AA1028">
        <v>0.40414878397711018</v>
      </c>
    </row>
    <row r="1029" spans="1:27" x14ac:dyDescent="0.35">
      <c r="A1029" s="1">
        <v>44167</v>
      </c>
      <c r="B1029" t="s">
        <v>46</v>
      </c>
      <c r="C1029">
        <v>0.41819330385344278</v>
      </c>
      <c r="D1029">
        <v>0.64401834097540644</v>
      </c>
      <c r="E1029">
        <v>0.5841184387617766</v>
      </c>
      <c r="F1029">
        <v>0.42504952674444207</v>
      </c>
      <c r="G1029">
        <v>0.2986742916558357</v>
      </c>
      <c r="H1029">
        <v>0.5815338793745346</v>
      </c>
      <c r="I1029">
        <v>0.42599469496021219</v>
      </c>
      <c r="J1029">
        <v>0.65373134328358207</v>
      </c>
      <c r="K1029">
        <v>0.42726036709721277</v>
      </c>
      <c r="L1029">
        <v>0.62251407129455905</v>
      </c>
      <c r="M1029">
        <v>0.3457142857142857</v>
      </c>
      <c r="N1029">
        <v>0.22067039106145253</v>
      </c>
      <c r="O1029">
        <v>0.63383356070941332</v>
      </c>
      <c r="P1029">
        <v>0.46365302382406848</v>
      </c>
      <c r="Q1029">
        <v>0.45072655217965651</v>
      </c>
      <c r="R1029">
        <v>0.60088446655610839</v>
      </c>
      <c r="S1029">
        <v>0.31932773109243695</v>
      </c>
      <c r="T1029">
        <v>0.6387856257744734</v>
      </c>
      <c r="U1029">
        <v>0.64629725530813043</v>
      </c>
      <c r="V1029">
        <v>0.46609360076408785</v>
      </c>
      <c r="W1029">
        <v>0.60582255083179293</v>
      </c>
      <c r="X1029">
        <v>0.78436317780580078</v>
      </c>
      <c r="Y1029">
        <v>0.49807692307692308</v>
      </c>
      <c r="Z1029">
        <v>0.63796477495107629</v>
      </c>
      <c r="AA1029">
        <v>0.41056910569105687</v>
      </c>
    </row>
    <row r="1030" spans="1:27" x14ac:dyDescent="0.35">
      <c r="A1030" s="1">
        <v>44167</v>
      </c>
      <c r="B1030" t="s">
        <v>47</v>
      </c>
      <c r="C1030">
        <v>0.70443101711983891</v>
      </c>
      <c r="D1030">
        <v>0.3313915857605178</v>
      </c>
      <c r="E1030">
        <v>0.32027649769585254</v>
      </c>
      <c r="F1030">
        <v>0.44018643190056966</v>
      </c>
      <c r="G1030">
        <v>0.57789382071366402</v>
      </c>
      <c r="H1030">
        <v>0.22407170294494239</v>
      </c>
      <c r="I1030">
        <v>0.57285180572851802</v>
      </c>
      <c r="J1030">
        <v>0.62687540769732553</v>
      </c>
      <c r="K1030">
        <v>0.42004773269689738</v>
      </c>
      <c r="L1030">
        <v>0.5883062085593731</v>
      </c>
      <c r="M1030">
        <v>0.6391184573002755</v>
      </c>
      <c r="N1030">
        <v>0.47468354430379744</v>
      </c>
      <c r="O1030">
        <v>0.69952647438656912</v>
      </c>
      <c r="P1030">
        <v>0.56126482213438733</v>
      </c>
      <c r="Q1030">
        <v>0.7221570926143025</v>
      </c>
      <c r="R1030">
        <v>0.26310947562097514</v>
      </c>
      <c r="S1030">
        <v>0.54605263157894735</v>
      </c>
      <c r="T1030">
        <v>0.6294859359844811</v>
      </c>
      <c r="U1030">
        <v>0.34695512820512819</v>
      </c>
      <c r="V1030">
        <v>0.55122950819672134</v>
      </c>
      <c r="W1030">
        <v>0.2295957284515637</v>
      </c>
      <c r="X1030">
        <v>0.39657020364415863</v>
      </c>
      <c r="Y1030">
        <v>0.77220077220077221</v>
      </c>
      <c r="Z1030">
        <v>0.35173824130879344</v>
      </c>
      <c r="AA1030">
        <v>0.70462046204620465</v>
      </c>
    </row>
    <row r="1031" spans="1:27" x14ac:dyDescent="0.35">
      <c r="A1031" s="1">
        <v>44167</v>
      </c>
      <c r="B1031" t="s">
        <v>48</v>
      </c>
      <c r="C1031">
        <v>0.29556898288016115</v>
      </c>
      <c r="D1031">
        <v>0.66860841423948225</v>
      </c>
      <c r="E1031">
        <v>0.67972350230414746</v>
      </c>
      <c r="F1031">
        <v>0.55981356809943039</v>
      </c>
      <c r="G1031">
        <v>0.42210617928633593</v>
      </c>
      <c r="H1031">
        <v>0.77592829705505761</v>
      </c>
      <c r="I1031">
        <v>0.42714819427148193</v>
      </c>
      <c r="J1031">
        <v>0.37312459230267447</v>
      </c>
      <c r="K1031">
        <v>0.57995226730310268</v>
      </c>
      <c r="L1031">
        <v>0.4116937914406269</v>
      </c>
      <c r="M1031">
        <v>0.3608815426997245</v>
      </c>
      <c r="N1031">
        <v>0.52531645569620256</v>
      </c>
      <c r="O1031">
        <v>0.30047352561343088</v>
      </c>
      <c r="P1031">
        <v>0.43873517786561267</v>
      </c>
      <c r="Q1031">
        <v>0.27784290738569756</v>
      </c>
      <c r="R1031">
        <v>0.7368905243790248</v>
      </c>
      <c r="S1031">
        <v>0.45394736842105265</v>
      </c>
      <c r="T1031">
        <v>0.3705140640155189</v>
      </c>
      <c r="U1031">
        <v>0.65304487179487181</v>
      </c>
      <c r="V1031">
        <v>0.44877049180327871</v>
      </c>
      <c r="W1031">
        <v>0.77040427154843627</v>
      </c>
      <c r="X1031">
        <v>0.60342979635584137</v>
      </c>
      <c r="Y1031">
        <v>0.22779922779922779</v>
      </c>
      <c r="Z1031">
        <v>0.6482617586912065</v>
      </c>
      <c r="AA1031">
        <v>0.2953795379537954</v>
      </c>
    </row>
    <row r="1032" spans="1:27" x14ac:dyDescent="0.35">
      <c r="A1032" s="1">
        <v>44167</v>
      </c>
      <c r="B1032" t="s">
        <v>49</v>
      </c>
      <c r="C1032">
        <v>0.59759759759759756</v>
      </c>
      <c r="D1032">
        <v>0.27272727272727271</v>
      </c>
      <c r="E1032">
        <v>0.375</v>
      </c>
      <c r="F1032">
        <v>0.36915887850467288</v>
      </c>
      <c r="G1032">
        <v>1</v>
      </c>
      <c r="H1032">
        <v>0.24774774774774774</v>
      </c>
      <c r="I1032">
        <v>0.5078125</v>
      </c>
      <c r="J1032">
        <v>0.76243093922651939</v>
      </c>
      <c r="K1032">
        <v>0.60606060606060608</v>
      </c>
      <c r="L1032">
        <v>0.61691542288557211</v>
      </c>
      <c r="M1032">
        <v>0.53968253968253965</v>
      </c>
      <c r="N1032">
        <v>0.42222222222222222</v>
      </c>
      <c r="O1032">
        <v>0.5847457627118644</v>
      </c>
      <c r="P1032">
        <v>0.47945205479452052</v>
      </c>
      <c r="Q1032">
        <v>0.33333333333333331</v>
      </c>
      <c r="R1032">
        <v>0.31874999999999998</v>
      </c>
      <c r="S1032">
        <v>0.41818181818181815</v>
      </c>
      <c r="T1032">
        <v>0.5</v>
      </c>
      <c r="U1032">
        <v>0.38793103448275862</v>
      </c>
      <c r="V1032">
        <v>0.50638297872340421</v>
      </c>
      <c r="W1032">
        <v>0.30208333333333331</v>
      </c>
      <c r="X1032">
        <v>0.44966442953020136</v>
      </c>
      <c r="Y1032">
        <v>0.61538461538461542</v>
      </c>
      <c r="Z1032">
        <v>0.61290322580645162</v>
      </c>
      <c r="AA1032">
        <v>0.40425531914893614</v>
      </c>
    </row>
    <row r="1033" spans="1:27" x14ac:dyDescent="0.35">
      <c r="A1033" s="1">
        <v>44167</v>
      </c>
      <c r="B1033" t="s">
        <v>50</v>
      </c>
      <c r="C1033">
        <v>0.40240240240240238</v>
      </c>
      <c r="D1033">
        <v>0.72727272727272729</v>
      </c>
      <c r="E1033">
        <v>0.625</v>
      </c>
      <c r="F1033">
        <v>0.63084112149532712</v>
      </c>
      <c r="G1033">
        <v>0</v>
      </c>
      <c r="H1033">
        <v>0.75225225225225223</v>
      </c>
      <c r="I1033">
        <v>0.4921875</v>
      </c>
      <c r="J1033">
        <v>0.23756906077348067</v>
      </c>
      <c r="K1033">
        <v>0.39393939393939392</v>
      </c>
      <c r="L1033">
        <v>0.38308457711442784</v>
      </c>
      <c r="M1033">
        <v>0.46031746031746029</v>
      </c>
      <c r="N1033">
        <v>0.57777777777777772</v>
      </c>
      <c r="O1033">
        <v>0.4152542372881356</v>
      </c>
      <c r="P1033">
        <v>0.52054794520547942</v>
      </c>
      <c r="Q1033">
        <v>0.66666666666666663</v>
      </c>
      <c r="R1033">
        <v>0.68125000000000002</v>
      </c>
      <c r="S1033">
        <v>0.58181818181818179</v>
      </c>
      <c r="T1033">
        <v>0.5</v>
      </c>
      <c r="U1033">
        <v>0.61206896551724133</v>
      </c>
      <c r="V1033">
        <v>0.49361702127659574</v>
      </c>
      <c r="W1033">
        <v>0.69791666666666663</v>
      </c>
      <c r="X1033">
        <v>0.55033557046979864</v>
      </c>
      <c r="Y1033">
        <v>0.38461538461538464</v>
      </c>
      <c r="Z1033">
        <v>0.38709677419354838</v>
      </c>
      <c r="AA1033">
        <v>0.5957446808510638</v>
      </c>
    </row>
    <row r="1034" spans="1:27" x14ac:dyDescent="0.35">
      <c r="A1034" s="1">
        <v>44167</v>
      </c>
      <c r="B1034" t="s">
        <v>51</v>
      </c>
      <c r="C1034">
        <v>0.53061224489795922</v>
      </c>
      <c r="D1034">
        <v>0.37430167597765363</v>
      </c>
      <c r="E1034">
        <v>4.6357615894039736E-2</v>
      </c>
      <c r="F1034">
        <v>2.8824833702882482E-2</v>
      </c>
      <c r="G1034">
        <v>9.1703056768558958E-2</v>
      </c>
      <c r="H1034">
        <v>9.7142857142857142E-2</v>
      </c>
      <c r="I1034">
        <v>0.12857142857142856</v>
      </c>
      <c r="J1034">
        <v>0.1752988047808765</v>
      </c>
      <c r="K1034">
        <v>0.27567567567567569</v>
      </c>
      <c r="L1034">
        <v>0.14285714285714285</v>
      </c>
      <c r="M1034">
        <v>0.36734693877551022</v>
      </c>
      <c r="N1034">
        <v>9.0322580645161285E-2</v>
      </c>
      <c r="O1034">
        <v>0.15625</v>
      </c>
      <c r="P1034">
        <v>0.10975609756097561</v>
      </c>
      <c r="Q1034">
        <v>8.6956521739130432E-2</v>
      </c>
      <c r="R1034">
        <v>9.1240875912408759E-2</v>
      </c>
      <c r="S1034">
        <v>6.7307692307692304E-2</v>
      </c>
      <c r="T1034">
        <v>5.2238805970149252E-2</v>
      </c>
      <c r="U1034">
        <v>6.7357512953367879E-2</v>
      </c>
      <c r="V1034">
        <v>0.22368421052631579</v>
      </c>
      <c r="W1034">
        <v>9.7435897435897437E-2</v>
      </c>
      <c r="X1034">
        <v>0.13125000000000001</v>
      </c>
      <c r="Y1034">
        <v>0.14666666666666667</v>
      </c>
      <c r="Z1034">
        <v>1.8867924528301886E-2</v>
      </c>
      <c r="AA1034">
        <v>0.13125000000000001</v>
      </c>
    </row>
    <row r="1035" spans="1:27" x14ac:dyDescent="0.35">
      <c r="A1035" s="1">
        <v>44167</v>
      </c>
      <c r="B1035" t="s">
        <v>52</v>
      </c>
      <c r="C1035">
        <v>0.46938775510204084</v>
      </c>
      <c r="D1035">
        <v>0.62569832402234637</v>
      </c>
      <c r="E1035">
        <v>0.95364238410596025</v>
      </c>
      <c r="F1035">
        <v>0.97117516629711753</v>
      </c>
      <c r="G1035">
        <v>0.90829694323144106</v>
      </c>
      <c r="H1035">
        <v>0.9028571428571428</v>
      </c>
      <c r="I1035">
        <v>0.87142857142857144</v>
      </c>
      <c r="J1035">
        <v>0.82470119521912355</v>
      </c>
      <c r="K1035">
        <v>0.72432432432432436</v>
      </c>
      <c r="L1035">
        <v>0.8571428571428571</v>
      </c>
      <c r="M1035">
        <v>0.63265306122448983</v>
      </c>
      <c r="N1035">
        <v>0.9096774193548387</v>
      </c>
      <c r="O1035">
        <v>0.84375</v>
      </c>
      <c r="P1035">
        <v>0.8902439024390244</v>
      </c>
      <c r="Q1035">
        <v>0.91304347826086951</v>
      </c>
      <c r="R1035">
        <v>0.90875912408759119</v>
      </c>
      <c r="S1035">
        <v>0.93269230769230771</v>
      </c>
      <c r="T1035">
        <v>0.94776119402985071</v>
      </c>
      <c r="U1035">
        <v>0.93264248704663211</v>
      </c>
      <c r="V1035">
        <v>0.77631578947368418</v>
      </c>
      <c r="W1035">
        <v>0.90256410256410258</v>
      </c>
      <c r="X1035">
        <v>0.86875000000000002</v>
      </c>
      <c r="Y1035">
        <v>0.85333333333333339</v>
      </c>
      <c r="Z1035">
        <v>0.98113207547169812</v>
      </c>
      <c r="AA1035">
        <v>0.86875000000000002</v>
      </c>
    </row>
    <row r="1036" spans="1:27" x14ac:dyDescent="0.35">
      <c r="A1036" s="1">
        <v>44168</v>
      </c>
      <c r="B1036" t="s">
        <v>30</v>
      </c>
      <c r="C1036">
        <v>0.45500741054414567</v>
      </c>
      <c r="D1036">
        <v>0.23471569046601112</v>
      </c>
      <c r="E1036">
        <v>0.34927234927234929</v>
      </c>
      <c r="F1036">
        <v>0.33271504753072106</v>
      </c>
      <c r="G1036">
        <v>0.18769581315864425</v>
      </c>
      <c r="H1036">
        <v>0.28526768268855024</v>
      </c>
      <c r="I1036">
        <v>0.39891598915989163</v>
      </c>
      <c r="J1036">
        <v>0.38522081329252295</v>
      </c>
      <c r="K1036">
        <v>0.38486027591085958</v>
      </c>
      <c r="L1036">
        <v>0.34323809523809523</v>
      </c>
      <c r="M1036">
        <v>0.35092864125122192</v>
      </c>
      <c r="N1036">
        <v>0.1833095577746077</v>
      </c>
      <c r="O1036">
        <v>0.32586445366528349</v>
      </c>
      <c r="P1036">
        <v>0.44072164948453607</v>
      </c>
      <c r="Q1036">
        <v>0.32099496594610599</v>
      </c>
      <c r="R1036">
        <v>0.3132992327365729</v>
      </c>
      <c r="S1036">
        <v>0.35489220563847435</v>
      </c>
      <c r="T1036">
        <v>0.37825216811207474</v>
      </c>
      <c r="U1036">
        <v>0.33740967204002226</v>
      </c>
      <c r="V1036">
        <v>0.36048138818919673</v>
      </c>
      <c r="W1036">
        <v>0.24534606205250598</v>
      </c>
      <c r="X1036">
        <v>0.39890016920473775</v>
      </c>
      <c r="Y1036">
        <v>0.34048083170890187</v>
      </c>
      <c r="Z1036">
        <v>0.35355512067840833</v>
      </c>
      <c r="AA1036">
        <v>0.44277539341917022</v>
      </c>
    </row>
    <row r="1037" spans="1:27" x14ac:dyDescent="0.35">
      <c r="A1037" s="1">
        <v>44168</v>
      </c>
      <c r="B1037" t="s">
        <v>31</v>
      </c>
      <c r="C1037">
        <v>7.6011009951302111E-2</v>
      </c>
      <c r="D1037">
        <v>0.20564343736639587</v>
      </c>
      <c r="E1037">
        <v>8.6625086625086611E-2</v>
      </c>
      <c r="F1037">
        <v>0.18710874101553449</v>
      </c>
      <c r="G1037">
        <v>0.19965821703218456</v>
      </c>
      <c r="H1037">
        <v>0.11215318483782727</v>
      </c>
      <c r="I1037">
        <v>0.11761517615176148</v>
      </c>
      <c r="J1037">
        <v>0.20550940096195885</v>
      </c>
      <c r="K1037">
        <v>6.4379200565971018E-2</v>
      </c>
      <c r="L1037">
        <v>0.10514285714285709</v>
      </c>
      <c r="M1037">
        <v>5.1808406647116279E-2</v>
      </c>
      <c r="N1037">
        <v>8.0599144079885859E-2</v>
      </c>
      <c r="O1037">
        <v>0.13665283540802214</v>
      </c>
      <c r="P1037">
        <v>0.23969072164948457</v>
      </c>
      <c r="Q1037">
        <v>0.20550784720165827</v>
      </c>
      <c r="R1037">
        <v>0.30690537084398972</v>
      </c>
      <c r="S1037">
        <v>8.6235489220563788E-2</v>
      </c>
      <c r="T1037">
        <v>0.11674449633088724</v>
      </c>
      <c r="U1037">
        <v>3.4463590883824335E-2</v>
      </c>
      <c r="V1037">
        <v>0.10271480548558637</v>
      </c>
      <c r="W1037">
        <v>0.18138424821002386</v>
      </c>
      <c r="X1037">
        <v>8.967851099830787E-2</v>
      </c>
      <c r="Y1037">
        <v>0.216374269005848</v>
      </c>
      <c r="Z1037">
        <v>0.12198303979125896</v>
      </c>
      <c r="AA1037">
        <v>0.16809728183118738</v>
      </c>
    </row>
    <row r="1038" spans="1:27" x14ac:dyDescent="0.35">
      <c r="A1038" s="1">
        <v>44168</v>
      </c>
      <c r="B1038" t="s">
        <v>32</v>
      </c>
      <c r="C1038">
        <v>0.53101842049544778</v>
      </c>
      <c r="D1038">
        <v>0.44035912783240699</v>
      </c>
      <c r="E1038">
        <v>0.4358974358974359</v>
      </c>
      <c r="F1038">
        <v>0.51982378854625555</v>
      </c>
      <c r="G1038">
        <v>0.38735403019082881</v>
      </c>
      <c r="H1038">
        <v>0.39742086752637751</v>
      </c>
      <c r="I1038">
        <v>0.51653116531165311</v>
      </c>
      <c r="J1038">
        <v>0.5907302142544818</v>
      </c>
      <c r="K1038">
        <v>0.4492394764768306</v>
      </c>
      <c r="L1038">
        <v>0.44838095238095232</v>
      </c>
      <c r="M1038">
        <v>0.4027370478983382</v>
      </c>
      <c r="N1038">
        <v>0.26390870185449355</v>
      </c>
      <c r="O1038">
        <v>0.46251728907330564</v>
      </c>
      <c r="P1038">
        <v>0.68041237113402064</v>
      </c>
      <c r="Q1038">
        <v>0.52650281314776426</v>
      </c>
      <c r="R1038">
        <v>0.62020460358056262</v>
      </c>
      <c r="S1038">
        <v>0.44112769485903813</v>
      </c>
      <c r="T1038">
        <v>0.49499666444296198</v>
      </c>
      <c r="U1038">
        <v>0.37187326292384659</v>
      </c>
      <c r="V1038">
        <v>0.4631961936747831</v>
      </c>
      <c r="W1038">
        <v>0.42673031026252983</v>
      </c>
      <c r="X1038">
        <v>0.48857868020304562</v>
      </c>
      <c r="Y1038">
        <v>0.55685510071474986</v>
      </c>
      <c r="Z1038">
        <v>0.47553816046966729</v>
      </c>
      <c r="AA1038">
        <v>0.6108726752503576</v>
      </c>
    </row>
    <row r="1039" spans="1:27" x14ac:dyDescent="0.35">
      <c r="A1039" s="1">
        <v>44168</v>
      </c>
      <c r="B1039" t="s">
        <v>33</v>
      </c>
      <c r="C1039">
        <v>0.46898157950455222</v>
      </c>
      <c r="D1039">
        <v>0.55964087216759295</v>
      </c>
      <c r="E1039">
        <v>0.5641025641025641</v>
      </c>
      <c r="F1039">
        <v>0.48017621145374445</v>
      </c>
      <c r="G1039">
        <v>0.61264596980917119</v>
      </c>
      <c r="H1039">
        <v>0.60257913247362249</v>
      </c>
      <c r="I1039">
        <v>0.48346883468834689</v>
      </c>
      <c r="J1039">
        <v>0.4092697857455182</v>
      </c>
      <c r="K1039">
        <v>0.5507605235231694</v>
      </c>
      <c r="L1039">
        <v>0.55161904761904768</v>
      </c>
      <c r="M1039">
        <v>0.5972629521016618</v>
      </c>
      <c r="N1039">
        <v>0.73609129814550645</v>
      </c>
      <c r="O1039">
        <v>0.53748271092669442</v>
      </c>
      <c r="P1039">
        <v>0.31958762886597936</v>
      </c>
      <c r="Q1039">
        <v>0.47349718685223574</v>
      </c>
      <c r="R1039">
        <v>0.37979539641943738</v>
      </c>
      <c r="S1039">
        <v>0.55887230514096187</v>
      </c>
      <c r="T1039">
        <v>0.50500333555703802</v>
      </c>
      <c r="U1039">
        <v>0.62812673707615341</v>
      </c>
      <c r="V1039">
        <v>0.53680380632521696</v>
      </c>
      <c r="W1039">
        <v>0.57326968973747017</v>
      </c>
      <c r="X1039">
        <v>0.51142131979695438</v>
      </c>
      <c r="Y1039">
        <v>0.44314489928525014</v>
      </c>
      <c r="Z1039">
        <v>0.52446183953033265</v>
      </c>
      <c r="AA1039">
        <v>0.3891273247496424</v>
      </c>
    </row>
    <row r="1040" spans="1:27" x14ac:dyDescent="0.35">
      <c r="A1040" s="1">
        <v>44168</v>
      </c>
      <c r="B1040" t="s">
        <v>46</v>
      </c>
      <c r="C1040">
        <v>0.40956898329552482</v>
      </c>
      <c r="D1040">
        <v>0.64401834097540644</v>
      </c>
      <c r="E1040">
        <v>0.59017496635262445</v>
      </c>
      <c r="F1040">
        <v>0.42570988333700199</v>
      </c>
      <c r="G1040">
        <v>0.2986742916558357</v>
      </c>
      <c r="H1040">
        <v>0.57557706626954575</v>
      </c>
      <c r="I1040">
        <v>0.42599469496021219</v>
      </c>
      <c r="J1040">
        <v>0.65373134328358207</v>
      </c>
      <c r="K1040">
        <v>0.44017675050985722</v>
      </c>
      <c r="L1040">
        <v>0.66941838649155727</v>
      </c>
      <c r="M1040">
        <v>0.34666666666666673</v>
      </c>
      <c r="N1040">
        <v>0.26955307262569833</v>
      </c>
      <c r="O1040">
        <v>0.63519781718963164</v>
      </c>
      <c r="P1040">
        <v>0.47525962125839949</v>
      </c>
      <c r="Q1040">
        <v>0.4517555266579974</v>
      </c>
      <c r="R1040">
        <v>0.66921718658034135</v>
      </c>
      <c r="S1040">
        <v>0.34401260504201681</v>
      </c>
      <c r="T1040">
        <v>0.66418835192069392</v>
      </c>
      <c r="U1040">
        <v>0.67840497151734847</v>
      </c>
      <c r="V1040">
        <v>0.47325692454632284</v>
      </c>
      <c r="W1040">
        <v>0.62892791127541592</v>
      </c>
      <c r="X1040">
        <v>0.78898696931483814</v>
      </c>
      <c r="Y1040">
        <v>0.50788643533123023</v>
      </c>
      <c r="Z1040">
        <v>0.63796477495107629</v>
      </c>
      <c r="AA1040">
        <v>0.44308943089430897</v>
      </c>
    </row>
    <row r="1041" spans="1:27" x14ac:dyDescent="0.35">
      <c r="A1041" s="1">
        <v>44168</v>
      </c>
      <c r="B1041" t="s">
        <v>47</v>
      </c>
      <c r="C1041">
        <v>0.70392749244712993</v>
      </c>
      <c r="D1041">
        <v>0.31715210355987056</v>
      </c>
      <c r="E1041">
        <v>0.32725199543899658</v>
      </c>
      <c r="F1041">
        <v>0.44674250258531539</v>
      </c>
      <c r="G1041">
        <v>0.55439512619669273</v>
      </c>
      <c r="H1041">
        <v>0.21798188874514876</v>
      </c>
      <c r="I1041">
        <v>0.46201743462017436</v>
      </c>
      <c r="J1041">
        <v>0.63666014350945854</v>
      </c>
      <c r="K1041">
        <v>0.39305019305019306</v>
      </c>
      <c r="L1041">
        <v>0.54652466367713004</v>
      </c>
      <c r="M1041">
        <v>0.67307692307692313</v>
      </c>
      <c r="N1041">
        <v>0.3704663212435233</v>
      </c>
      <c r="O1041">
        <v>0.58333333333333337</v>
      </c>
      <c r="P1041">
        <v>0.56041131105398456</v>
      </c>
      <c r="Q1041">
        <v>0.73402417962003452</v>
      </c>
      <c r="R1041">
        <v>0.38346525945470539</v>
      </c>
      <c r="S1041">
        <v>0.49312977099236643</v>
      </c>
      <c r="T1041">
        <v>0.63432835820895528</v>
      </c>
      <c r="U1041">
        <v>0.22366412213740458</v>
      </c>
      <c r="V1041">
        <v>0.52976791120080724</v>
      </c>
      <c r="W1041">
        <v>0.31888317413666423</v>
      </c>
      <c r="X1041">
        <v>0.35269046350559402</v>
      </c>
      <c r="Y1041">
        <v>0.68944099378881984</v>
      </c>
      <c r="Z1041">
        <v>0.3507157464212679</v>
      </c>
      <c r="AA1041">
        <v>0.60397553516819569</v>
      </c>
    </row>
    <row r="1042" spans="1:27" x14ac:dyDescent="0.35">
      <c r="A1042" s="1">
        <v>44168</v>
      </c>
      <c r="B1042" t="s">
        <v>48</v>
      </c>
      <c r="C1042">
        <v>0.29607250755287007</v>
      </c>
      <c r="D1042">
        <v>0.68284789644012944</v>
      </c>
      <c r="E1042">
        <v>0.67274800456100337</v>
      </c>
      <c r="F1042">
        <v>0.55325749741468455</v>
      </c>
      <c r="G1042">
        <v>0.44560487380330721</v>
      </c>
      <c r="H1042">
        <v>0.78201811125485121</v>
      </c>
      <c r="I1042">
        <v>0.53798256537982569</v>
      </c>
      <c r="J1042">
        <v>0.3633398564905414</v>
      </c>
      <c r="K1042">
        <v>0.60694980694980694</v>
      </c>
      <c r="L1042">
        <v>0.45347533632286996</v>
      </c>
      <c r="M1042">
        <v>0.32692307692307693</v>
      </c>
      <c r="N1042">
        <v>0.6295336787564767</v>
      </c>
      <c r="O1042">
        <v>0.41666666666666669</v>
      </c>
      <c r="P1042">
        <v>0.43958868894601544</v>
      </c>
      <c r="Q1042">
        <v>0.26597582037996548</v>
      </c>
      <c r="R1042">
        <v>0.61653474054529467</v>
      </c>
      <c r="S1042">
        <v>0.50687022900763357</v>
      </c>
      <c r="T1042">
        <v>0.36567164179104478</v>
      </c>
      <c r="U1042">
        <v>0.77633587786259539</v>
      </c>
      <c r="V1042">
        <v>0.47023208879919276</v>
      </c>
      <c r="W1042">
        <v>0.68111682586333577</v>
      </c>
      <c r="X1042">
        <v>0.64730953649440592</v>
      </c>
      <c r="Y1042">
        <v>0.3105590062111801</v>
      </c>
      <c r="Z1042">
        <v>0.6492842535787321</v>
      </c>
      <c r="AA1042">
        <v>0.39602446483180426</v>
      </c>
    </row>
    <row r="1043" spans="1:27" x14ac:dyDescent="0.35">
      <c r="A1043" s="1">
        <v>44168</v>
      </c>
      <c r="B1043" t="s">
        <v>49</v>
      </c>
      <c r="C1043">
        <v>0.63663663663663661</v>
      </c>
      <c r="D1043">
        <v>0.31016042780748665</v>
      </c>
      <c r="E1043">
        <v>0.3235294117647059</v>
      </c>
      <c r="F1043">
        <v>0.49537037037037035</v>
      </c>
      <c r="G1043">
        <v>1</v>
      </c>
      <c r="H1043">
        <v>0.22321428571428573</v>
      </c>
      <c r="I1043">
        <v>0.40718562874251496</v>
      </c>
      <c r="J1043">
        <v>0.76795580110497241</v>
      </c>
      <c r="K1043">
        <v>0.57070707070707072</v>
      </c>
      <c r="L1043">
        <v>0.61928934010152281</v>
      </c>
      <c r="M1043">
        <v>0.4925373134328358</v>
      </c>
      <c r="N1043">
        <v>0.44444444444444442</v>
      </c>
      <c r="O1043">
        <v>0.49152542372881358</v>
      </c>
      <c r="P1043">
        <v>0.40540540540540543</v>
      </c>
      <c r="Q1043">
        <v>0.23936170212765959</v>
      </c>
      <c r="R1043">
        <v>0.28742514970059879</v>
      </c>
      <c r="S1043">
        <v>0.40909090909090912</v>
      </c>
      <c r="T1043">
        <v>0.49367088607594939</v>
      </c>
      <c r="U1043">
        <v>0.37931034482758619</v>
      </c>
      <c r="V1043">
        <v>0.51489361702127656</v>
      </c>
      <c r="W1043">
        <v>0.22058823529411764</v>
      </c>
      <c r="X1043">
        <v>0.43624161073825501</v>
      </c>
      <c r="Y1043">
        <v>0.41666666666666669</v>
      </c>
      <c r="Z1043">
        <v>0.61290322580645162</v>
      </c>
      <c r="AA1043">
        <v>0.40145985401459855</v>
      </c>
    </row>
    <row r="1044" spans="1:27" x14ac:dyDescent="0.35">
      <c r="A1044" s="1">
        <v>44168</v>
      </c>
      <c r="B1044" t="s">
        <v>50</v>
      </c>
      <c r="C1044">
        <v>0.36336336336336339</v>
      </c>
      <c r="D1044">
        <v>0.68983957219251335</v>
      </c>
      <c r="E1044">
        <v>0.67647058823529416</v>
      </c>
      <c r="F1044">
        <v>0.50462962962962965</v>
      </c>
      <c r="G1044">
        <v>0</v>
      </c>
      <c r="H1044">
        <v>0.7767857142857143</v>
      </c>
      <c r="I1044">
        <v>0.59281437125748504</v>
      </c>
      <c r="J1044">
        <v>0.23204419889502761</v>
      </c>
      <c r="K1044">
        <v>0.42929292929292928</v>
      </c>
      <c r="L1044">
        <v>0.38071065989847713</v>
      </c>
      <c r="M1044">
        <v>0.5074626865671642</v>
      </c>
      <c r="N1044">
        <v>0.55555555555555558</v>
      </c>
      <c r="O1044">
        <v>0.50847457627118642</v>
      </c>
      <c r="P1044">
        <v>0.59459459459459463</v>
      </c>
      <c r="Q1044">
        <v>0.76063829787234039</v>
      </c>
      <c r="R1044">
        <v>0.71257485029940115</v>
      </c>
      <c r="S1044">
        <v>0.59090909090909094</v>
      </c>
      <c r="T1044">
        <v>0.50632911392405067</v>
      </c>
      <c r="U1044">
        <v>0.62068965517241381</v>
      </c>
      <c r="V1044">
        <v>0.48510638297872338</v>
      </c>
      <c r="W1044">
        <v>0.77941176470588236</v>
      </c>
      <c r="X1044">
        <v>0.56375838926174493</v>
      </c>
      <c r="Y1044">
        <v>0.58333333333333337</v>
      </c>
      <c r="Z1044">
        <v>0.38709677419354838</v>
      </c>
      <c r="AA1044">
        <v>0.59854014598540151</v>
      </c>
    </row>
    <row r="1045" spans="1:27" x14ac:dyDescent="0.35">
      <c r="A1045" s="1">
        <v>44168</v>
      </c>
      <c r="B1045" t="s">
        <v>51</v>
      </c>
      <c r="C1045">
        <v>0.6071428571428571</v>
      </c>
      <c r="D1045">
        <v>0.32402234636871508</v>
      </c>
      <c r="E1045">
        <v>4.6666666666666669E-2</v>
      </c>
      <c r="F1045">
        <v>3.0501089324618737E-2</v>
      </c>
      <c r="G1045">
        <v>0.11210762331838565</v>
      </c>
      <c r="H1045">
        <v>0.11976047904191617</v>
      </c>
      <c r="I1045">
        <v>0.11330049261083744</v>
      </c>
      <c r="J1045">
        <v>0.16803278688524589</v>
      </c>
      <c r="K1045">
        <v>0.24324324324324326</v>
      </c>
      <c r="L1045">
        <v>0.13761467889908258</v>
      </c>
      <c r="M1045">
        <v>0.36538461538461536</v>
      </c>
      <c r="N1045">
        <v>9.6774193548387094E-2</v>
      </c>
      <c r="O1045">
        <v>0.14732142857142858</v>
      </c>
      <c r="P1045">
        <v>0.11515151515151516</v>
      </c>
      <c r="Q1045">
        <v>6.0367454068241469E-2</v>
      </c>
      <c r="R1045">
        <v>0.11636363636363636</v>
      </c>
      <c r="S1045">
        <v>0.15044247787610621</v>
      </c>
      <c r="T1045">
        <v>6.0606060606060608E-2</v>
      </c>
      <c r="U1045">
        <v>7.6530612244897961E-2</v>
      </c>
      <c r="V1045">
        <v>0.21472392638036811</v>
      </c>
      <c r="W1045">
        <v>7.6923076923076927E-2</v>
      </c>
      <c r="X1045">
        <v>0.13125000000000001</v>
      </c>
      <c r="Y1045">
        <v>0.15972222222222221</v>
      </c>
      <c r="Z1045">
        <v>1.8867924528301886E-2</v>
      </c>
      <c r="AA1045">
        <v>0.10256410256410256</v>
      </c>
    </row>
    <row r="1046" spans="1:27" x14ac:dyDescent="0.35">
      <c r="A1046" s="1">
        <v>44168</v>
      </c>
      <c r="B1046" t="s">
        <v>52</v>
      </c>
      <c r="C1046">
        <v>0.39285714285714285</v>
      </c>
      <c r="D1046">
        <v>0.67597765363128492</v>
      </c>
      <c r="E1046">
        <v>0.95333333333333337</v>
      </c>
      <c r="F1046">
        <v>0.9694989106753813</v>
      </c>
      <c r="G1046">
        <v>0.88789237668161436</v>
      </c>
      <c r="H1046">
        <v>0.88023952095808389</v>
      </c>
      <c r="I1046">
        <v>0.88669950738916259</v>
      </c>
      <c r="J1046">
        <v>0.83196721311475408</v>
      </c>
      <c r="K1046">
        <v>0.7567567567567568</v>
      </c>
      <c r="L1046">
        <v>0.86238532110091748</v>
      </c>
      <c r="M1046">
        <v>0.63461538461538458</v>
      </c>
      <c r="N1046">
        <v>0.90322580645161288</v>
      </c>
      <c r="O1046">
        <v>0.8526785714285714</v>
      </c>
      <c r="P1046">
        <v>0.88484848484848488</v>
      </c>
      <c r="Q1046">
        <v>0.93963254593175849</v>
      </c>
      <c r="R1046">
        <v>0.88363636363636366</v>
      </c>
      <c r="S1046">
        <v>0.84955752212389379</v>
      </c>
      <c r="T1046">
        <v>0.93939393939393945</v>
      </c>
      <c r="U1046">
        <v>0.92346938775510201</v>
      </c>
      <c r="V1046">
        <v>0.78527607361963192</v>
      </c>
      <c r="W1046">
        <v>0.92307692307692313</v>
      </c>
      <c r="X1046">
        <v>0.86875000000000002</v>
      </c>
      <c r="Y1046">
        <v>0.84027777777777779</v>
      </c>
      <c r="Z1046">
        <v>0.98113207547169812</v>
      </c>
      <c r="AA1046">
        <v>0.89743589743589747</v>
      </c>
    </row>
    <row r="1047" spans="1:27" x14ac:dyDescent="0.35">
      <c r="A1047" s="1">
        <v>44169</v>
      </c>
      <c r="B1047" t="s">
        <v>30</v>
      </c>
      <c r="C1047">
        <v>0.45119627355494385</v>
      </c>
      <c r="D1047">
        <v>0.21842434347644851</v>
      </c>
      <c r="E1047">
        <v>0.34511434511434513</v>
      </c>
      <c r="F1047">
        <v>0.34059819151402737</v>
      </c>
      <c r="G1047">
        <v>0.19681002563372257</v>
      </c>
      <c r="H1047">
        <v>0.29542790152403281</v>
      </c>
      <c r="I1047">
        <v>0.37994579945799456</v>
      </c>
      <c r="J1047">
        <v>0.39746392654132051</v>
      </c>
      <c r="K1047">
        <v>0.38061549345596041</v>
      </c>
      <c r="L1047">
        <v>0.34285714285714286</v>
      </c>
      <c r="M1047">
        <v>0.3567937438905181</v>
      </c>
      <c r="N1047">
        <v>0.18687589158345222</v>
      </c>
      <c r="O1047">
        <v>0.3223593964334705</v>
      </c>
      <c r="P1047">
        <v>0.45554123711340205</v>
      </c>
      <c r="Q1047">
        <v>0.31921824104234525</v>
      </c>
      <c r="R1047">
        <v>0.28237909949972206</v>
      </c>
      <c r="S1047">
        <v>0.37037037037037041</v>
      </c>
      <c r="T1047">
        <v>0.40976933514246949</v>
      </c>
      <c r="U1047">
        <v>0.33907726514730407</v>
      </c>
      <c r="V1047">
        <v>0.37783375314861462</v>
      </c>
      <c r="W1047">
        <v>0.24882629107981219</v>
      </c>
      <c r="X1047">
        <v>0.39805414551607443</v>
      </c>
      <c r="Y1047">
        <v>0.34645669291338588</v>
      </c>
      <c r="Z1047">
        <v>0.34833659491193736</v>
      </c>
      <c r="AA1047">
        <v>0.4978540772532189</v>
      </c>
    </row>
    <row r="1048" spans="1:27" x14ac:dyDescent="0.35">
      <c r="A1048" s="1">
        <v>44169</v>
      </c>
      <c r="B1048" t="s">
        <v>31</v>
      </c>
      <c r="C1048">
        <v>8.1515985602371388E-2</v>
      </c>
      <c r="D1048">
        <v>0.20175072947061279</v>
      </c>
      <c r="E1048">
        <v>8.2467082467082453E-2</v>
      </c>
      <c r="F1048">
        <v>0.17968931138418731</v>
      </c>
      <c r="G1048">
        <v>0.20193677015095418</v>
      </c>
      <c r="H1048">
        <v>0.10511918718249313</v>
      </c>
      <c r="I1048">
        <v>0.10243902439024388</v>
      </c>
      <c r="J1048">
        <v>0.2286838653257543</v>
      </c>
      <c r="K1048">
        <v>6.3671736823487812E-2</v>
      </c>
      <c r="L1048">
        <v>0.10666666666666669</v>
      </c>
      <c r="M1048">
        <v>4.1055718475073277E-2</v>
      </c>
      <c r="N1048">
        <v>8.0599144079885859E-2</v>
      </c>
      <c r="O1048">
        <v>0.13223593964334707</v>
      </c>
      <c r="P1048">
        <v>0.23324742268041238</v>
      </c>
      <c r="Q1048">
        <v>0.21557595498963583</v>
      </c>
      <c r="R1048">
        <v>0.24735964424680379</v>
      </c>
      <c r="S1048">
        <v>8.7341072415699272E-2</v>
      </c>
      <c r="T1048">
        <v>0.10990502035278149</v>
      </c>
      <c r="U1048">
        <v>3.2795997776542518E-2</v>
      </c>
      <c r="V1048">
        <v>8.7321578505457575E-2</v>
      </c>
      <c r="W1048">
        <v>0.19530516431924883</v>
      </c>
      <c r="X1048">
        <v>9.5177664974619325E-2</v>
      </c>
      <c r="Y1048">
        <v>0.24540682414698156</v>
      </c>
      <c r="Z1048">
        <v>0.12981082844096542</v>
      </c>
      <c r="AA1048">
        <v>0.14306151645207438</v>
      </c>
    </row>
    <row r="1049" spans="1:27" x14ac:dyDescent="0.35">
      <c r="A1049" s="1">
        <v>44169</v>
      </c>
      <c r="B1049" t="s">
        <v>32</v>
      </c>
      <c r="C1049">
        <v>0.53271225915731524</v>
      </c>
      <c r="D1049">
        <v>0.4201750729470613</v>
      </c>
      <c r="E1049">
        <v>0.42758142758142759</v>
      </c>
      <c r="F1049">
        <v>0.52028750289821468</v>
      </c>
      <c r="G1049">
        <v>0.39874679578467676</v>
      </c>
      <c r="H1049">
        <v>0.40054708870652594</v>
      </c>
      <c r="I1049">
        <v>0.48238482384823844</v>
      </c>
      <c r="J1049">
        <v>0.62614779186707481</v>
      </c>
      <c r="K1049">
        <v>0.44428723027944822</v>
      </c>
      <c r="L1049">
        <v>0.44952380952380955</v>
      </c>
      <c r="M1049">
        <v>0.39784946236559138</v>
      </c>
      <c r="N1049">
        <v>0.26747503566333808</v>
      </c>
      <c r="O1049">
        <v>0.45459533607681757</v>
      </c>
      <c r="P1049">
        <v>0.68878865979381443</v>
      </c>
      <c r="Q1049">
        <v>0.53479419603198108</v>
      </c>
      <c r="R1049">
        <v>0.52973874374652585</v>
      </c>
      <c r="S1049">
        <v>0.45771144278606968</v>
      </c>
      <c r="T1049">
        <v>0.51967435549525098</v>
      </c>
      <c r="U1049">
        <v>0.37187326292384659</v>
      </c>
      <c r="V1049">
        <v>0.46515533165407219</v>
      </c>
      <c r="W1049">
        <v>0.44413145539906101</v>
      </c>
      <c r="X1049">
        <v>0.49323181049069376</v>
      </c>
      <c r="Y1049">
        <v>0.59186351706036744</v>
      </c>
      <c r="Z1049">
        <v>0.47814742335290278</v>
      </c>
      <c r="AA1049">
        <v>0.64091559370529327</v>
      </c>
    </row>
    <row r="1050" spans="1:27" x14ac:dyDescent="0.35">
      <c r="A1050" s="1">
        <v>44169</v>
      </c>
      <c r="B1050" t="s">
        <v>33</v>
      </c>
      <c r="C1050">
        <v>0.46728774084268476</v>
      </c>
      <c r="D1050">
        <v>0.57982492705293875</v>
      </c>
      <c r="E1050">
        <v>0.57241857241857241</v>
      </c>
      <c r="F1050">
        <v>0.47971249710178532</v>
      </c>
      <c r="G1050">
        <v>0.60125320421532324</v>
      </c>
      <c r="H1050">
        <v>0.59945291129347411</v>
      </c>
      <c r="I1050">
        <v>0.51761517615176156</v>
      </c>
      <c r="J1050">
        <v>0.37385220813292519</v>
      </c>
      <c r="K1050">
        <v>0.55571276972055172</v>
      </c>
      <c r="L1050">
        <v>0.55047619047619045</v>
      </c>
      <c r="M1050">
        <v>0.60215053763440862</v>
      </c>
      <c r="N1050">
        <v>0.73252496433666192</v>
      </c>
      <c r="O1050">
        <v>0.54540466392318243</v>
      </c>
      <c r="P1050">
        <v>0.31121134020618557</v>
      </c>
      <c r="Q1050">
        <v>0.46520580396801892</v>
      </c>
      <c r="R1050">
        <v>0.47026125625347415</v>
      </c>
      <c r="S1050">
        <v>0.54228855721393032</v>
      </c>
      <c r="T1050">
        <v>0.48032564450474902</v>
      </c>
      <c r="U1050">
        <v>0.62812673707615341</v>
      </c>
      <c r="V1050">
        <v>0.53484466834592781</v>
      </c>
      <c r="W1050">
        <v>0.55586854460093904</v>
      </c>
      <c r="X1050">
        <v>0.50676818950930624</v>
      </c>
      <c r="Y1050">
        <v>0.40813648293963256</v>
      </c>
      <c r="Z1050">
        <v>0.52185257664709717</v>
      </c>
      <c r="AA1050">
        <v>0.35908440629470673</v>
      </c>
    </row>
    <row r="1051" spans="1:27" x14ac:dyDescent="0.35">
      <c r="A1051" s="1">
        <v>44169</v>
      </c>
      <c r="B1051" t="s">
        <v>46</v>
      </c>
      <c r="C1051">
        <v>0.43555372241699319</v>
      </c>
      <c r="D1051">
        <v>0.64660431069540469</v>
      </c>
      <c r="E1051">
        <v>0.59017496635262445</v>
      </c>
      <c r="F1051">
        <v>0.42681047765793528</v>
      </c>
      <c r="G1051">
        <v>0.2986742916558357</v>
      </c>
      <c r="H1051">
        <v>0.58041697691734917</v>
      </c>
      <c r="I1051">
        <v>0.42599469496021219</v>
      </c>
      <c r="J1051">
        <v>0.65373134328358207</v>
      </c>
      <c r="K1051">
        <v>0.44867437117607067</v>
      </c>
      <c r="L1051">
        <v>0.66941838649155727</v>
      </c>
      <c r="M1051">
        <v>0.34666666666666673</v>
      </c>
      <c r="N1051">
        <v>0.26955307262569833</v>
      </c>
      <c r="O1051">
        <v>0.64573748308525036</v>
      </c>
      <c r="P1051">
        <v>0.4777031154551008</v>
      </c>
      <c r="Q1051">
        <v>0.45227568270481144</v>
      </c>
      <c r="R1051">
        <v>0.63598759048603926</v>
      </c>
      <c r="S1051">
        <v>0.39705882352941174</v>
      </c>
      <c r="T1051">
        <v>0.67286245353159846</v>
      </c>
      <c r="U1051">
        <v>0.6887622993267738</v>
      </c>
      <c r="V1051">
        <v>0.47445081184336196</v>
      </c>
      <c r="W1051">
        <v>0.63031423290203326</v>
      </c>
      <c r="X1051">
        <v>0.79234972677595616</v>
      </c>
      <c r="Y1051">
        <v>0.2334384858044164</v>
      </c>
      <c r="Z1051">
        <v>0.63796477495107629</v>
      </c>
      <c r="AA1051">
        <v>0.47764227642276424</v>
      </c>
    </row>
    <row r="1052" spans="1:27" x14ac:dyDescent="0.35">
      <c r="A1052" s="1">
        <v>44169</v>
      </c>
      <c r="B1052" t="s">
        <v>47</v>
      </c>
      <c r="C1052">
        <v>0.66335227272727271</v>
      </c>
      <c r="D1052">
        <v>0.30377358490566037</v>
      </c>
      <c r="E1052">
        <v>0.33067274800456098</v>
      </c>
      <c r="F1052">
        <v>0.45435791645177925</v>
      </c>
      <c r="G1052">
        <v>0.52393385552654481</v>
      </c>
      <c r="H1052">
        <v>0.22706863373957664</v>
      </c>
      <c r="I1052">
        <v>0.39352428393524286</v>
      </c>
      <c r="J1052">
        <v>0.63666014350945854</v>
      </c>
      <c r="K1052">
        <v>0.36666666666666664</v>
      </c>
      <c r="L1052">
        <v>0.55381165919282516</v>
      </c>
      <c r="M1052">
        <v>0.65934065934065933</v>
      </c>
      <c r="N1052">
        <v>0.3860103626943005</v>
      </c>
      <c r="O1052">
        <v>0.57376362112321877</v>
      </c>
      <c r="P1052">
        <v>0.57672634271099743</v>
      </c>
      <c r="Q1052">
        <v>0.78148361127084531</v>
      </c>
      <c r="R1052">
        <v>0.38536585365853659</v>
      </c>
      <c r="S1052">
        <v>0.47089947089947087</v>
      </c>
      <c r="T1052">
        <v>0.649171270718232</v>
      </c>
      <c r="U1052">
        <v>0.29097744360902256</v>
      </c>
      <c r="V1052">
        <v>0.54453950679416208</v>
      </c>
      <c r="W1052">
        <v>0.3284457478005865</v>
      </c>
      <c r="X1052">
        <v>0.34217506631299732</v>
      </c>
      <c r="Y1052">
        <v>0.25135135135135134</v>
      </c>
      <c r="Z1052">
        <v>0.34662576687116564</v>
      </c>
      <c r="AA1052">
        <v>0.56312056737588656</v>
      </c>
    </row>
    <row r="1053" spans="1:27" x14ac:dyDescent="0.35">
      <c r="A1053" s="1">
        <v>44169</v>
      </c>
      <c r="B1053" t="s">
        <v>48</v>
      </c>
      <c r="C1053">
        <v>0.33664772727272729</v>
      </c>
      <c r="D1053">
        <v>0.69622641509433958</v>
      </c>
      <c r="E1053">
        <v>0.66932725199543897</v>
      </c>
      <c r="F1053">
        <v>0.54564208354822075</v>
      </c>
      <c r="G1053">
        <v>0.47606614447345519</v>
      </c>
      <c r="H1053">
        <v>0.77293136626042336</v>
      </c>
      <c r="I1053">
        <v>0.60647571606475714</v>
      </c>
      <c r="J1053">
        <v>0.3633398564905414</v>
      </c>
      <c r="K1053">
        <v>0.6333333333333333</v>
      </c>
      <c r="L1053">
        <v>0.4461883408071749</v>
      </c>
      <c r="M1053">
        <v>0.34065934065934067</v>
      </c>
      <c r="N1053">
        <v>0.61398963730569944</v>
      </c>
      <c r="O1053">
        <v>0.42623637887678123</v>
      </c>
      <c r="P1053">
        <v>0.42327365728900257</v>
      </c>
      <c r="Q1053">
        <v>0.21851638872915469</v>
      </c>
      <c r="R1053">
        <v>0.61463414634146341</v>
      </c>
      <c r="S1053">
        <v>0.52910052910052907</v>
      </c>
      <c r="T1053">
        <v>0.35082872928176795</v>
      </c>
      <c r="U1053">
        <v>0.70902255639097744</v>
      </c>
      <c r="V1053">
        <v>0.45546049320583792</v>
      </c>
      <c r="W1053">
        <v>0.67155425219941345</v>
      </c>
      <c r="X1053">
        <v>0.65782493368700268</v>
      </c>
      <c r="Y1053">
        <v>0.74864864864864866</v>
      </c>
      <c r="Z1053">
        <v>0.65337423312883436</v>
      </c>
      <c r="AA1053">
        <v>0.4368794326241135</v>
      </c>
    </row>
    <row r="1054" spans="1:27" x14ac:dyDescent="0.35">
      <c r="A1054" s="1">
        <v>44169</v>
      </c>
      <c r="B1054" t="s">
        <v>49</v>
      </c>
      <c r="C1054">
        <v>0.60830860534124631</v>
      </c>
      <c r="D1054">
        <v>0.29842931937172773</v>
      </c>
      <c r="E1054">
        <v>0.33823529411764708</v>
      </c>
      <c r="F1054">
        <v>0.47222222222222221</v>
      </c>
      <c r="G1054">
        <v>1</v>
      </c>
      <c r="H1054">
        <v>0.26126126126126126</v>
      </c>
      <c r="I1054">
        <v>0.45652173913043476</v>
      </c>
      <c r="J1054">
        <v>0.76795580110497241</v>
      </c>
      <c r="K1054">
        <v>0.57070707070707072</v>
      </c>
      <c r="L1054">
        <v>0.58673469387755106</v>
      </c>
      <c r="M1054">
        <v>0.55555555555555558</v>
      </c>
      <c r="N1054">
        <v>0.47826086956521741</v>
      </c>
      <c r="O1054">
        <v>0.46090534979423869</v>
      </c>
      <c r="P1054">
        <v>0.36486486486486486</v>
      </c>
      <c r="Q1054">
        <v>0.24202127659574468</v>
      </c>
      <c r="R1054">
        <v>0.28143712574850299</v>
      </c>
      <c r="S1054">
        <v>0.43636363636363634</v>
      </c>
      <c r="T1054">
        <v>0.58974358974358976</v>
      </c>
      <c r="U1054">
        <v>0.36206896551724138</v>
      </c>
      <c r="V1054">
        <v>0.52765957446808509</v>
      </c>
      <c r="W1054">
        <v>0.25</v>
      </c>
      <c r="X1054">
        <v>0.44966442953020136</v>
      </c>
      <c r="Y1054">
        <v>0.36538461538461536</v>
      </c>
      <c r="Z1054">
        <v>0.59677419354838712</v>
      </c>
      <c r="AA1054">
        <v>0.40425531914893614</v>
      </c>
    </row>
    <row r="1055" spans="1:27" x14ac:dyDescent="0.35">
      <c r="A1055" s="1">
        <v>44169</v>
      </c>
      <c r="B1055" t="s">
        <v>50</v>
      </c>
      <c r="C1055">
        <v>0.39169139465875369</v>
      </c>
      <c r="D1055">
        <v>0.70157068062827221</v>
      </c>
      <c r="E1055">
        <v>0.66176470588235292</v>
      </c>
      <c r="F1055">
        <v>0.52777777777777779</v>
      </c>
      <c r="G1055">
        <v>0</v>
      </c>
      <c r="H1055">
        <v>0.73873873873873874</v>
      </c>
      <c r="I1055">
        <v>0.54347826086956519</v>
      </c>
      <c r="J1055">
        <v>0.23204419889502761</v>
      </c>
      <c r="K1055">
        <v>0.42929292929292928</v>
      </c>
      <c r="L1055">
        <v>0.41326530612244899</v>
      </c>
      <c r="M1055">
        <v>0.44444444444444442</v>
      </c>
      <c r="N1055">
        <v>0.52173913043478259</v>
      </c>
      <c r="O1055">
        <v>0.53909465020576131</v>
      </c>
      <c r="P1055">
        <v>0.63513513513513509</v>
      </c>
      <c r="Q1055">
        <v>0.75797872340425532</v>
      </c>
      <c r="R1055">
        <v>0.71856287425149701</v>
      </c>
      <c r="S1055">
        <v>0.5636363636363636</v>
      </c>
      <c r="T1055">
        <v>0.41025641025641024</v>
      </c>
      <c r="U1055">
        <v>0.63793103448275867</v>
      </c>
      <c r="V1055">
        <v>0.47234042553191491</v>
      </c>
      <c r="W1055">
        <v>0.75</v>
      </c>
      <c r="X1055">
        <v>0.55033557046979864</v>
      </c>
      <c r="Y1055">
        <v>0.63461538461538458</v>
      </c>
      <c r="Z1055">
        <v>0.40322580645161288</v>
      </c>
      <c r="AA1055">
        <v>0.5957446808510638</v>
      </c>
    </row>
    <row r="1056" spans="1:27" x14ac:dyDescent="0.35">
      <c r="A1056" s="1">
        <v>44169</v>
      </c>
      <c r="B1056" t="s">
        <v>51</v>
      </c>
      <c r="C1056">
        <v>0.2608695652173913</v>
      </c>
      <c r="D1056">
        <v>0.30810810810810813</v>
      </c>
      <c r="E1056">
        <v>4.6357615894039736E-2</v>
      </c>
      <c r="F1056">
        <v>5.2287581699346407E-2</v>
      </c>
      <c r="G1056">
        <v>8.6206896551724144E-2</v>
      </c>
      <c r="H1056">
        <v>0.11764705882352941</v>
      </c>
      <c r="I1056">
        <v>7.8431372549019607E-2</v>
      </c>
      <c r="J1056">
        <v>0.16803278688524589</v>
      </c>
      <c r="K1056">
        <v>0.24324324324324326</v>
      </c>
      <c r="L1056">
        <v>0.13364055299539171</v>
      </c>
      <c r="M1056">
        <v>0.34</v>
      </c>
      <c r="N1056">
        <v>8.387096774193549E-2</v>
      </c>
      <c r="O1056">
        <v>0.13877551020408163</v>
      </c>
      <c r="P1056">
        <v>8.3333333333333329E-2</v>
      </c>
      <c r="Q1056">
        <v>8.5106382978723402E-2</v>
      </c>
      <c r="R1056">
        <v>8.3636363636363634E-2</v>
      </c>
      <c r="S1056">
        <v>0.15929203539823009</v>
      </c>
      <c r="T1056">
        <v>4.4117647058823532E-2</v>
      </c>
      <c r="U1056">
        <v>7.1065989847715741E-2</v>
      </c>
      <c r="V1056">
        <v>0.2445141065830721</v>
      </c>
      <c r="W1056">
        <v>7.6923076923076927E-2</v>
      </c>
      <c r="X1056">
        <v>0.15</v>
      </c>
      <c r="Y1056">
        <v>0.12244897959183673</v>
      </c>
      <c r="Z1056">
        <v>1.8404907975460124E-2</v>
      </c>
      <c r="AA1056">
        <v>0.10256410256410256</v>
      </c>
    </row>
    <row r="1057" spans="1:27" x14ac:dyDescent="0.35">
      <c r="A1057" s="1">
        <v>44169</v>
      </c>
      <c r="B1057" t="s">
        <v>52</v>
      </c>
      <c r="C1057">
        <v>0.73913043478260865</v>
      </c>
      <c r="D1057">
        <v>0.69189189189189193</v>
      </c>
      <c r="E1057">
        <v>0.95364238410596025</v>
      </c>
      <c r="F1057">
        <v>0.94771241830065356</v>
      </c>
      <c r="G1057">
        <v>0.91379310344827591</v>
      </c>
      <c r="H1057">
        <v>0.88235294117647056</v>
      </c>
      <c r="I1057">
        <v>0.92156862745098034</v>
      </c>
      <c r="J1057">
        <v>0.83196721311475408</v>
      </c>
      <c r="K1057">
        <v>0.7567567567567568</v>
      </c>
      <c r="L1057">
        <v>0.86635944700460832</v>
      </c>
      <c r="M1057">
        <v>0.66</v>
      </c>
      <c r="N1057">
        <v>0.91612903225806452</v>
      </c>
      <c r="O1057">
        <v>0.86122448979591837</v>
      </c>
      <c r="P1057">
        <v>0.91666666666666663</v>
      </c>
      <c r="Q1057">
        <v>0.91489361702127658</v>
      </c>
      <c r="R1057">
        <v>0.91636363636363638</v>
      </c>
      <c r="S1057">
        <v>0.84070796460176989</v>
      </c>
      <c r="T1057">
        <v>0.95588235294117652</v>
      </c>
      <c r="U1057">
        <v>0.92893401015228427</v>
      </c>
      <c r="V1057">
        <v>0.75548589341692785</v>
      </c>
      <c r="W1057">
        <v>0.92307692307692313</v>
      </c>
      <c r="X1057">
        <v>0.85</v>
      </c>
      <c r="Y1057">
        <v>0.87755102040816324</v>
      </c>
      <c r="Z1057">
        <v>0.98159509202453987</v>
      </c>
      <c r="AA1057">
        <v>0.89743589743589747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345"/>
  <sheetViews>
    <sheetView topLeftCell="A1289" workbookViewId="0">
      <selection activeCell="A1332" sqref="A1332:C1345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  <row r="1234" spans="1:3" x14ac:dyDescent="0.35">
      <c r="A1234" s="1">
        <v>44162</v>
      </c>
      <c r="B1234" t="s">
        <v>35</v>
      </c>
      <c r="C1234">
        <v>59616</v>
      </c>
    </row>
    <row r="1235" spans="1:3" x14ac:dyDescent="0.35">
      <c r="A1235" s="1">
        <v>44162</v>
      </c>
      <c r="B1235" t="s">
        <v>36</v>
      </c>
      <c r="C1235">
        <v>19753</v>
      </c>
    </row>
    <row r="1236" spans="1:3" x14ac:dyDescent="0.35">
      <c r="A1236" s="1">
        <v>44162</v>
      </c>
      <c r="B1236" t="s">
        <v>37</v>
      </c>
      <c r="C1236">
        <v>7931</v>
      </c>
    </row>
    <row r="1237" spans="1:3" x14ac:dyDescent="0.35">
      <c r="A1237" s="1">
        <v>44162</v>
      </c>
      <c r="B1237" t="s">
        <v>38</v>
      </c>
      <c r="C1237">
        <v>27684</v>
      </c>
    </row>
    <row r="1238" spans="1:3" x14ac:dyDescent="0.35">
      <c r="A1238" s="1">
        <v>44162</v>
      </c>
      <c r="B1238" t="s">
        <v>39</v>
      </c>
      <c r="C1238">
        <v>31932</v>
      </c>
    </row>
    <row r="1239" spans="1:3" x14ac:dyDescent="0.35">
      <c r="A1239" s="1">
        <v>44162</v>
      </c>
      <c r="B1239" t="s">
        <v>2</v>
      </c>
      <c r="C1239">
        <v>28733</v>
      </c>
    </row>
    <row r="1240" spans="1:3" x14ac:dyDescent="0.35">
      <c r="A1240" s="1">
        <v>44162</v>
      </c>
      <c r="B1240" t="s">
        <v>1</v>
      </c>
      <c r="C1240">
        <v>14314</v>
      </c>
    </row>
    <row r="1241" spans="1:3" x14ac:dyDescent="0.35">
      <c r="A1241" s="1">
        <v>44162</v>
      </c>
      <c r="B1241" t="s">
        <v>0</v>
      </c>
      <c r="C1241">
        <v>14419</v>
      </c>
    </row>
    <row r="1242" spans="1:3" x14ac:dyDescent="0.35">
      <c r="A1242" s="1">
        <v>44162</v>
      </c>
      <c r="B1242" t="s">
        <v>40</v>
      </c>
      <c r="C1242">
        <v>4188</v>
      </c>
    </row>
    <row r="1243" spans="1:3" x14ac:dyDescent="0.35">
      <c r="A1243" s="1">
        <v>44162</v>
      </c>
      <c r="B1243" t="s">
        <v>41</v>
      </c>
      <c r="C1243">
        <v>2129</v>
      </c>
    </row>
    <row r="1244" spans="1:3" x14ac:dyDescent="0.35">
      <c r="A1244" s="1">
        <v>44162</v>
      </c>
      <c r="B1244" t="s">
        <v>42</v>
      </c>
      <c r="C1244">
        <v>2059</v>
      </c>
    </row>
    <row r="1245" spans="1:3" x14ac:dyDescent="0.35">
      <c r="A1245" s="1">
        <v>44162</v>
      </c>
      <c r="B1245" t="s">
        <v>43</v>
      </c>
      <c r="C1245">
        <v>4939</v>
      </c>
    </row>
    <row r="1246" spans="1:3" x14ac:dyDescent="0.35">
      <c r="A1246" s="1">
        <v>44162</v>
      </c>
      <c r="B1246" t="s">
        <v>44</v>
      </c>
      <c r="C1246">
        <v>695</v>
      </c>
    </row>
    <row r="1247" spans="1:3" x14ac:dyDescent="0.35">
      <c r="A1247" s="1">
        <v>44162</v>
      </c>
      <c r="B1247" t="s">
        <v>45</v>
      </c>
      <c r="C1247">
        <v>4244</v>
      </c>
    </row>
    <row r="1248" spans="1:3" x14ac:dyDescent="0.35">
      <c r="A1248" s="1">
        <v>44163</v>
      </c>
      <c r="B1248" t="s">
        <v>35</v>
      </c>
      <c r="C1248">
        <v>59626</v>
      </c>
    </row>
    <row r="1249" spans="1:3" x14ac:dyDescent="0.35">
      <c r="A1249" s="1">
        <v>44163</v>
      </c>
      <c r="B1249" t="s">
        <v>36</v>
      </c>
      <c r="C1249">
        <v>19139</v>
      </c>
    </row>
    <row r="1250" spans="1:3" x14ac:dyDescent="0.35">
      <c r="A1250" s="1">
        <v>44163</v>
      </c>
      <c r="B1250" t="s">
        <v>37</v>
      </c>
      <c r="C1250">
        <v>7696</v>
      </c>
    </row>
    <row r="1251" spans="1:3" x14ac:dyDescent="0.35">
      <c r="A1251" s="1">
        <v>44163</v>
      </c>
      <c r="B1251" t="s">
        <v>38</v>
      </c>
      <c r="C1251">
        <v>26835</v>
      </c>
    </row>
    <row r="1252" spans="1:3" x14ac:dyDescent="0.35">
      <c r="A1252" s="1">
        <v>44163</v>
      </c>
      <c r="B1252" t="s">
        <v>39</v>
      </c>
      <c r="C1252">
        <v>32791</v>
      </c>
    </row>
    <row r="1253" spans="1:3" x14ac:dyDescent="0.35">
      <c r="A1253" s="1">
        <v>44163</v>
      </c>
      <c r="B1253" t="s">
        <v>2</v>
      </c>
      <c r="C1253">
        <v>29256</v>
      </c>
    </row>
    <row r="1254" spans="1:3" x14ac:dyDescent="0.35">
      <c r="A1254" s="1">
        <v>44163</v>
      </c>
      <c r="B1254" t="s">
        <v>1</v>
      </c>
      <c r="C1254">
        <v>14387</v>
      </c>
    </row>
    <row r="1255" spans="1:3" x14ac:dyDescent="0.35">
      <c r="A1255" s="1">
        <v>44163</v>
      </c>
      <c r="B1255" t="s">
        <v>0</v>
      </c>
      <c r="C1255">
        <v>14869</v>
      </c>
    </row>
    <row r="1256" spans="1:3" x14ac:dyDescent="0.35">
      <c r="A1256" s="1">
        <v>44163</v>
      </c>
      <c r="B1256" t="s">
        <v>40</v>
      </c>
      <c r="C1256">
        <v>4191</v>
      </c>
    </row>
    <row r="1257" spans="1:3" x14ac:dyDescent="0.35">
      <c r="A1257" s="1">
        <v>44163</v>
      </c>
      <c r="B1257" t="s">
        <v>41</v>
      </c>
      <c r="C1257">
        <v>2148</v>
      </c>
    </row>
    <row r="1258" spans="1:3" x14ac:dyDescent="0.35">
      <c r="A1258" s="1">
        <v>44163</v>
      </c>
      <c r="B1258" t="s">
        <v>42</v>
      </c>
      <c r="C1258">
        <v>2043</v>
      </c>
    </row>
    <row r="1259" spans="1:3" x14ac:dyDescent="0.35">
      <c r="A1259" s="1">
        <v>44163</v>
      </c>
      <c r="B1259" t="s">
        <v>43</v>
      </c>
      <c r="C1259">
        <v>4931</v>
      </c>
    </row>
    <row r="1260" spans="1:3" x14ac:dyDescent="0.35">
      <c r="A1260" s="1">
        <v>44163</v>
      </c>
      <c r="B1260" t="s">
        <v>44</v>
      </c>
      <c r="C1260">
        <v>660</v>
      </c>
    </row>
    <row r="1261" spans="1:3" x14ac:dyDescent="0.35">
      <c r="A1261" s="1">
        <v>44163</v>
      </c>
      <c r="B1261" t="s">
        <v>45</v>
      </c>
      <c r="C1261">
        <v>4271</v>
      </c>
    </row>
    <row r="1262" spans="1:3" x14ac:dyDescent="0.35">
      <c r="A1262" s="1">
        <v>44164</v>
      </c>
      <c r="B1262" t="s">
        <v>35</v>
      </c>
      <c r="C1262">
        <v>59626</v>
      </c>
    </row>
    <row r="1263" spans="1:3" x14ac:dyDescent="0.35">
      <c r="A1263" s="1">
        <v>44164</v>
      </c>
      <c r="B1263" t="s">
        <v>36</v>
      </c>
      <c r="C1263">
        <v>19805</v>
      </c>
    </row>
    <row r="1264" spans="1:3" x14ac:dyDescent="0.35">
      <c r="A1264" s="1">
        <v>44164</v>
      </c>
      <c r="B1264" t="s">
        <v>37</v>
      </c>
      <c r="C1264">
        <v>7864</v>
      </c>
    </row>
    <row r="1265" spans="1:3" x14ac:dyDescent="0.35">
      <c r="A1265" s="1">
        <v>44164</v>
      </c>
      <c r="B1265" t="s">
        <v>38</v>
      </c>
      <c r="C1265">
        <v>27669</v>
      </c>
    </row>
    <row r="1266" spans="1:3" x14ac:dyDescent="0.35">
      <c r="A1266" s="1">
        <v>44164</v>
      </c>
      <c r="B1266" t="s">
        <v>39</v>
      </c>
      <c r="C1266">
        <v>31957</v>
      </c>
    </row>
    <row r="1267" spans="1:3" x14ac:dyDescent="0.35">
      <c r="A1267" s="1">
        <v>44164</v>
      </c>
      <c r="B1267" t="s">
        <v>2</v>
      </c>
      <c r="C1267">
        <v>29493</v>
      </c>
    </row>
    <row r="1268" spans="1:3" x14ac:dyDescent="0.35">
      <c r="A1268" s="1">
        <v>44164</v>
      </c>
      <c r="B1268" t="s">
        <v>1</v>
      </c>
      <c r="C1268">
        <v>14607</v>
      </c>
    </row>
    <row r="1269" spans="1:3" x14ac:dyDescent="0.35">
      <c r="A1269" s="1">
        <v>44164</v>
      </c>
      <c r="B1269" t="s">
        <v>0</v>
      </c>
      <c r="C1269">
        <v>14886</v>
      </c>
    </row>
    <row r="1270" spans="1:3" x14ac:dyDescent="0.35">
      <c r="A1270" s="1">
        <v>44164</v>
      </c>
      <c r="B1270" t="s">
        <v>40</v>
      </c>
      <c r="C1270">
        <v>4192</v>
      </c>
    </row>
    <row r="1271" spans="1:3" x14ac:dyDescent="0.35">
      <c r="A1271" s="1">
        <v>44164</v>
      </c>
      <c r="B1271" t="s">
        <v>41</v>
      </c>
      <c r="C1271">
        <v>2134</v>
      </c>
    </row>
    <row r="1272" spans="1:3" x14ac:dyDescent="0.35">
      <c r="A1272" s="1">
        <v>44164</v>
      </c>
      <c r="B1272" t="s">
        <v>42</v>
      </c>
      <c r="C1272">
        <v>2058</v>
      </c>
    </row>
    <row r="1273" spans="1:3" x14ac:dyDescent="0.35">
      <c r="A1273" s="1">
        <v>44164</v>
      </c>
      <c r="B1273" t="s">
        <v>43</v>
      </c>
      <c r="C1273">
        <v>4926</v>
      </c>
    </row>
    <row r="1274" spans="1:3" x14ac:dyDescent="0.35">
      <c r="A1274" s="1">
        <v>44164</v>
      </c>
      <c r="B1274" t="s">
        <v>44</v>
      </c>
      <c r="C1274">
        <v>688</v>
      </c>
    </row>
    <row r="1275" spans="1:3" x14ac:dyDescent="0.35">
      <c r="A1275" s="1">
        <v>44164</v>
      </c>
      <c r="B1275" t="s">
        <v>45</v>
      </c>
      <c r="C1275">
        <v>4238</v>
      </c>
    </row>
    <row r="1276" spans="1:3" x14ac:dyDescent="0.35">
      <c r="A1276" s="1">
        <v>44165</v>
      </c>
      <c r="B1276" t="s">
        <v>35</v>
      </c>
      <c r="C1276">
        <v>59898</v>
      </c>
    </row>
    <row r="1277" spans="1:3" x14ac:dyDescent="0.35">
      <c r="A1277" s="1">
        <v>44165</v>
      </c>
      <c r="B1277" t="s">
        <v>36</v>
      </c>
      <c r="C1277">
        <v>20481</v>
      </c>
    </row>
    <row r="1278" spans="1:3" x14ac:dyDescent="0.35">
      <c r="A1278" s="1">
        <v>44165</v>
      </c>
      <c r="B1278" t="s">
        <v>37</v>
      </c>
      <c r="C1278">
        <v>8103</v>
      </c>
    </row>
    <row r="1279" spans="1:3" x14ac:dyDescent="0.35">
      <c r="A1279" s="1">
        <v>44165</v>
      </c>
      <c r="B1279" t="s">
        <v>38</v>
      </c>
      <c r="C1279">
        <v>28584</v>
      </c>
    </row>
    <row r="1280" spans="1:3" x14ac:dyDescent="0.35">
      <c r="A1280" s="1">
        <v>44165</v>
      </c>
      <c r="B1280" t="s">
        <v>39</v>
      </c>
      <c r="C1280">
        <v>31314</v>
      </c>
    </row>
    <row r="1281" spans="1:3" x14ac:dyDescent="0.35">
      <c r="A1281" s="1">
        <v>44165</v>
      </c>
      <c r="B1281" t="s">
        <v>2</v>
      </c>
      <c r="C1281">
        <v>30352</v>
      </c>
    </row>
    <row r="1282" spans="1:3" x14ac:dyDescent="0.35">
      <c r="A1282" s="1">
        <v>44165</v>
      </c>
      <c r="B1282" t="s">
        <v>1</v>
      </c>
      <c r="C1282">
        <v>15373</v>
      </c>
    </row>
    <row r="1283" spans="1:3" x14ac:dyDescent="0.35">
      <c r="A1283" s="1">
        <v>44165</v>
      </c>
      <c r="B1283" t="s">
        <v>0</v>
      </c>
      <c r="C1283">
        <v>14979</v>
      </c>
    </row>
    <row r="1284" spans="1:3" x14ac:dyDescent="0.35">
      <c r="A1284" s="1">
        <v>44165</v>
      </c>
      <c r="B1284" t="s">
        <v>40</v>
      </c>
      <c r="C1284">
        <v>4196</v>
      </c>
    </row>
    <row r="1285" spans="1:3" x14ac:dyDescent="0.35">
      <c r="A1285" s="1">
        <v>44165</v>
      </c>
      <c r="B1285" t="s">
        <v>41</v>
      </c>
      <c r="C1285">
        <v>2165</v>
      </c>
    </row>
    <row r="1286" spans="1:3" x14ac:dyDescent="0.35">
      <c r="A1286" s="1">
        <v>44165</v>
      </c>
      <c r="B1286" t="s">
        <v>42</v>
      </c>
      <c r="C1286">
        <v>2031</v>
      </c>
    </row>
    <row r="1287" spans="1:3" x14ac:dyDescent="0.35">
      <c r="A1287" s="1">
        <v>44165</v>
      </c>
      <c r="B1287" t="s">
        <v>43</v>
      </c>
      <c r="C1287">
        <v>4955</v>
      </c>
    </row>
    <row r="1288" spans="1:3" x14ac:dyDescent="0.35">
      <c r="A1288" s="1">
        <v>44165</v>
      </c>
      <c r="B1288" t="s">
        <v>44</v>
      </c>
      <c r="C1288">
        <v>643</v>
      </c>
    </row>
    <row r="1289" spans="1:3" x14ac:dyDescent="0.35">
      <c r="A1289" s="1">
        <v>44165</v>
      </c>
      <c r="B1289" t="s">
        <v>45</v>
      </c>
      <c r="C1289">
        <v>4312</v>
      </c>
    </row>
    <row r="1290" spans="1:3" x14ac:dyDescent="0.35">
      <c r="A1290" s="1">
        <v>44166</v>
      </c>
      <c r="B1290" t="s">
        <v>35</v>
      </c>
      <c r="C1290">
        <v>61218</v>
      </c>
    </row>
    <row r="1291" spans="1:3" x14ac:dyDescent="0.35">
      <c r="A1291" s="1">
        <v>44166</v>
      </c>
      <c r="B1291" t="s">
        <v>36</v>
      </c>
      <c r="C1291">
        <v>20144</v>
      </c>
    </row>
    <row r="1292" spans="1:3" x14ac:dyDescent="0.35">
      <c r="A1292" s="1">
        <v>44166</v>
      </c>
      <c r="B1292" t="s">
        <v>37</v>
      </c>
      <c r="C1292">
        <v>8353</v>
      </c>
    </row>
    <row r="1293" spans="1:3" x14ac:dyDescent="0.35">
      <c r="A1293" s="1">
        <v>44166</v>
      </c>
      <c r="B1293" t="s">
        <v>38</v>
      </c>
      <c r="C1293">
        <v>28497</v>
      </c>
    </row>
    <row r="1294" spans="1:3" x14ac:dyDescent="0.35">
      <c r="A1294" s="1">
        <v>44166</v>
      </c>
      <c r="B1294" t="s">
        <v>39</v>
      </c>
      <c r="C1294">
        <v>32721</v>
      </c>
    </row>
    <row r="1295" spans="1:3" x14ac:dyDescent="0.35">
      <c r="A1295" s="1">
        <v>44166</v>
      </c>
      <c r="B1295" t="s">
        <v>2</v>
      </c>
      <c r="C1295">
        <v>30975</v>
      </c>
    </row>
    <row r="1296" spans="1:3" x14ac:dyDescent="0.35">
      <c r="A1296" s="1">
        <v>44166</v>
      </c>
      <c r="B1296" t="s">
        <v>1</v>
      </c>
      <c r="C1296">
        <v>15197</v>
      </c>
    </row>
    <row r="1297" spans="1:3" x14ac:dyDescent="0.35">
      <c r="A1297" s="1">
        <v>44166</v>
      </c>
      <c r="B1297" t="s">
        <v>0</v>
      </c>
      <c r="C1297">
        <v>15778</v>
      </c>
    </row>
    <row r="1298" spans="1:3" x14ac:dyDescent="0.35">
      <c r="A1298" s="1">
        <v>44166</v>
      </c>
      <c r="B1298" t="s">
        <v>40</v>
      </c>
      <c r="C1298">
        <v>4240</v>
      </c>
    </row>
    <row r="1299" spans="1:3" x14ac:dyDescent="0.35">
      <c r="A1299" s="1">
        <v>44166</v>
      </c>
      <c r="B1299" t="s">
        <v>41</v>
      </c>
      <c r="C1299">
        <v>2073</v>
      </c>
    </row>
    <row r="1300" spans="1:3" x14ac:dyDescent="0.35">
      <c r="A1300" s="1">
        <v>44166</v>
      </c>
      <c r="B1300" t="s">
        <v>42</v>
      </c>
      <c r="C1300">
        <v>2167</v>
      </c>
    </row>
    <row r="1301" spans="1:3" x14ac:dyDescent="0.35">
      <c r="A1301" s="1">
        <v>44166</v>
      </c>
      <c r="B1301" t="s">
        <v>43</v>
      </c>
      <c r="C1301">
        <v>4941</v>
      </c>
    </row>
    <row r="1302" spans="1:3" x14ac:dyDescent="0.35">
      <c r="A1302" s="1">
        <v>44166</v>
      </c>
      <c r="B1302" t="s">
        <v>44</v>
      </c>
      <c r="C1302">
        <v>690</v>
      </c>
    </row>
    <row r="1303" spans="1:3" x14ac:dyDescent="0.35">
      <c r="A1303" s="1">
        <v>44166</v>
      </c>
      <c r="B1303" t="s">
        <v>45</v>
      </c>
      <c r="C1303">
        <v>4251</v>
      </c>
    </row>
    <row r="1304" spans="1:3" x14ac:dyDescent="0.35">
      <c r="A1304" s="1">
        <v>44167</v>
      </c>
      <c r="B1304" t="s">
        <v>35</v>
      </c>
      <c r="C1304">
        <v>61674</v>
      </c>
    </row>
    <row r="1305" spans="1:3" x14ac:dyDescent="0.35">
      <c r="A1305" s="1">
        <v>44167</v>
      </c>
      <c r="B1305" t="s">
        <v>36</v>
      </c>
      <c r="C1305">
        <v>19591</v>
      </c>
    </row>
    <row r="1306" spans="1:3" x14ac:dyDescent="0.35">
      <c r="A1306" s="1">
        <v>44167</v>
      </c>
      <c r="B1306" t="s">
        <v>37</v>
      </c>
      <c r="C1306">
        <v>8232</v>
      </c>
    </row>
    <row r="1307" spans="1:3" x14ac:dyDescent="0.35">
      <c r="A1307" s="1">
        <v>44167</v>
      </c>
      <c r="B1307" t="s">
        <v>38</v>
      </c>
      <c r="C1307">
        <v>27823</v>
      </c>
    </row>
    <row r="1308" spans="1:3" x14ac:dyDescent="0.35">
      <c r="A1308" s="1">
        <v>44167</v>
      </c>
      <c r="B1308" t="s">
        <v>39</v>
      </c>
      <c r="C1308">
        <v>33851</v>
      </c>
    </row>
    <row r="1309" spans="1:3" x14ac:dyDescent="0.35">
      <c r="A1309" s="1">
        <v>44167</v>
      </c>
      <c r="B1309" t="s">
        <v>2</v>
      </c>
      <c r="C1309">
        <v>31224</v>
      </c>
    </row>
    <row r="1310" spans="1:3" x14ac:dyDescent="0.35">
      <c r="A1310" s="1">
        <v>44167</v>
      </c>
      <c r="B1310" t="s">
        <v>1</v>
      </c>
      <c r="C1310">
        <v>15831</v>
      </c>
    </row>
    <row r="1311" spans="1:3" x14ac:dyDescent="0.35">
      <c r="A1311" s="1">
        <v>44167</v>
      </c>
      <c r="B1311" t="s">
        <v>0</v>
      </c>
      <c r="C1311">
        <v>15393</v>
      </c>
    </row>
    <row r="1312" spans="1:3" x14ac:dyDescent="0.35">
      <c r="A1312" s="1">
        <v>44167</v>
      </c>
      <c r="B1312" t="s">
        <v>40</v>
      </c>
      <c r="C1312">
        <v>4286</v>
      </c>
    </row>
    <row r="1313" spans="1:3" x14ac:dyDescent="0.35">
      <c r="A1313" s="1">
        <v>44167</v>
      </c>
      <c r="B1313" t="s">
        <v>41</v>
      </c>
      <c r="C1313">
        <v>2102</v>
      </c>
    </row>
    <row r="1314" spans="1:3" x14ac:dyDescent="0.35">
      <c r="A1314" s="1">
        <v>44167</v>
      </c>
      <c r="B1314" t="s">
        <v>42</v>
      </c>
      <c r="C1314">
        <v>2184</v>
      </c>
    </row>
    <row r="1315" spans="1:3" x14ac:dyDescent="0.35">
      <c r="A1315" s="1">
        <v>44167</v>
      </c>
      <c r="B1315" t="s">
        <v>43</v>
      </c>
      <c r="C1315">
        <v>4875</v>
      </c>
    </row>
    <row r="1316" spans="1:3" x14ac:dyDescent="0.35">
      <c r="A1316" s="1">
        <v>44167</v>
      </c>
      <c r="B1316" t="s">
        <v>44</v>
      </c>
      <c r="C1316">
        <v>688</v>
      </c>
    </row>
    <row r="1317" spans="1:3" x14ac:dyDescent="0.35">
      <c r="A1317" s="1">
        <v>44167</v>
      </c>
      <c r="B1317" t="s">
        <v>45</v>
      </c>
      <c r="C1317">
        <v>4187</v>
      </c>
    </row>
    <row r="1318" spans="1:3" x14ac:dyDescent="0.35">
      <c r="A1318" s="1">
        <v>44168</v>
      </c>
      <c r="B1318" t="s">
        <v>35</v>
      </c>
      <c r="C1318">
        <v>61749</v>
      </c>
    </row>
    <row r="1319" spans="1:3" x14ac:dyDescent="0.35">
      <c r="A1319" s="1">
        <v>44168</v>
      </c>
      <c r="B1319" t="s">
        <v>36</v>
      </c>
      <c r="C1319">
        <v>19930</v>
      </c>
    </row>
    <row r="1320" spans="1:3" x14ac:dyDescent="0.35">
      <c r="A1320" s="1">
        <v>44168</v>
      </c>
      <c r="B1320" t="s">
        <v>37</v>
      </c>
      <c r="C1320">
        <v>8218</v>
      </c>
    </row>
    <row r="1321" spans="1:3" x14ac:dyDescent="0.35">
      <c r="A1321" s="1">
        <v>44168</v>
      </c>
      <c r="B1321" t="s">
        <v>38</v>
      </c>
      <c r="C1321">
        <v>28148</v>
      </c>
    </row>
    <row r="1322" spans="1:3" x14ac:dyDescent="0.35">
      <c r="A1322" s="1">
        <v>44168</v>
      </c>
      <c r="B1322" t="s">
        <v>39</v>
      </c>
      <c r="C1322">
        <v>33601</v>
      </c>
    </row>
    <row r="1323" spans="1:3" x14ac:dyDescent="0.35">
      <c r="A1323" s="1">
        <v>44168</v>
      </c>
      <c r="B1323" t="s">
        <v>2</v>
      </c>
      <c r="C1323">
        <v>31876</v>
      </c>
    </row>
    <row r="1324" spans="1:3" x14ac:dyDescent="0.35">
      <c r="A1324" s="1">
        <v>44168</v>
      </c>
      <c r="B1324" t="s">
        <v>1</v>
      </c>
      <c r="C1324">
        <v>15472</v>
      </c>
    </row>
    <row r="1325" spans="1:3" x14ac:dyDescent="0.35">
      <c r="A1325" s="1">
        <v>44168</v>
      </c>
      <c r="B1325" t="s">
        <v>0</v>
      </c>
      <c r="C1325">
        <v>16404</v>
      </c>
    </row>
    <row r="1326" spans="1:3" x14ac:dyDescent="0.35">
      <c r="A1326" s="1">
        <v>44168</v>
      </c>
      <c r="B1326" t="s">
        <v>40</v>
      </c>
      <c r="C1326">
        <v>4400</v>
      </c>
    </row>
    <row r="1327" spans="1:3" x14ac:dyDescent="0.35">
      <c r="A1327" s="1">
        <v>44168</v>
      </c>
      <c r="B1327" t="s">
        <v>41</v>
      </c>
      <c r="C1327">
        <v>2035</v>
      </c>
    </row>
    <row r="1328" spans="1:3" x14ac:dyDescent="0.35">
      <c r="A1328" s="1">
        <v>44168</v>
      </c>
      <c r="B1328" t="s">
        <v>42</v>
      </c>
      <c r="C1328">
        <v>2365</v>
      </c>
    </row>
    <row r="1329" spans="1:3" x14ac:dyDescent="0.35">
      <c r="A1329" s="1">
        <v>44168</v>
      </c>
      <c r="B1329" t="s">
        <v>43</v>
      </c>
      <c r="C1329">
        <v>5057</v>
      </c>
    </row>
    <row r="1330" spans="1:3" x14ac:dyDescent="0.35">
      <c r="A1330" s="1">
        <v>44168</v>
      </c>
      <c r="B1330" t="s">
        <v>44</v>
      </c>
      <c r="C1330">
        <v>711</v>
      </c>
    </row>
    <row r="1331" spans="1:3" x14ac:dyDescent="0.35">
      <c r="A1331" s="1">
        <v>44168</v>
      </c>
      <c r="B1331" t="s">
        <v>45</v>
      </c>
      <c r="C1331">
        <v>4346</v>
      </c>
    </row>
    <row r="1332" spans="1:3" x14ac:dyDescent="0.35">
      <c r="A1332" s="1">
        <v>44169</v>
      </c>
      <c r="B1332" t="s">
        <v>35</v>
      </c>
      <c r="C1332">
        <v>62074</v>
      </c>
    </row>
    <row r="1333" spans="1:3" x14ac:dyDescent="0.35">
      <c r="A1333" s="1">
        <v>44169</v>
      </c>
      <c r="B1333" t="s">
        <v>36</v>
      </c>
      <c r="C1333">
        <v>20213</v>
      </c>
    </row>
    <row r="1334" spans="1:3" x14ac:dyDescent="0.35">
      <c r="A1334" s="1">
        <v>44169</v>
      </c>
      <c r="B1334" t="s">
        <v>37</v>
      </c>
      <c r="C1334">
        <v>8190</v>
      </c>
    </row>
    <row r="1335" spans="1:3" x14ac:dyDescent="0.35">
      <c r="A1335" s="1">
        <v>44169</v>
      </c>
      <c r="B1335" t="s">
        <v>38</v>
      </c>
      <c r="C1335">
        <v>28403</v>
      </c>
    </row>
    <row r="1336" spans="1:3" x14ac:dyDescent="0.35">
      <c r="A1336" s="1">
        <v>44169</v>
      </c>
      <c r="B1336" t="s">
        <v>39</v>
      </c>
      <c r="C1336">
        <v>33671</v>
      </c>
    </row>
    <row r="1337" spans="1:3" x14ac:dyDescent="0.35">
      <c r="A1337" s="1">
        <v>44169</v>
      </c>
      <c r="B1337" t="s">
        <v>2</v>
      </c>
      <c r="C1337">
        <v>32014</v>
      </c>
    </row>
    <row r="1338" spans="1:3" x14ac:dyDescent="0.35">
      <c r="A1338" s="1">
        <v>44169</v>
      </c>
      <c r="B1338" t="s">
        <v>1</v>
      </c>
      <c r="C1338">
        <v>15269</v>
      </c>
    </row>
    <row r="1339" spans="1:3" x14ac:dyDescent="0.35">
      <c r="A1339" s="1">
        <v>44169</v>
      </c>
      <c r="B1339" t="s">
        <v>0</v>
      </c>
      <c r="C1339">
        <v>16745</v>
      </c>
    </row>
    <row r="1340" spans="1:3" x14ac:dyDescent="0.35">
      <c r="A1340" s="1">
        <v>44169</v>
      </c>
      <c r="B1340" t="s">
        <v>40</v>
      </c>
      <c r="C1340">
        <v>4395</v>
      </c>
    </row>
    <row r="1341" spans="1:3" x14ac:dyDescent="0.35">
      <c r="A1341" s="1">
        <v>44169</v>
      </c>
      <c r="B1341" t="s">
        <v>41</v>
      </c>
      <c r="C1341">
        <v>2026</v>
      </c>
    </row>
    <row r="1342" spans="1:3" x14ac:dyDescent="0.35">
      <c r="A1342" s="1">
        <v>44169</v>
      </c>
      <c r="B1342" t="s">
        <v>42</v>
      </c>
      <c r="C1342">
        <v>2369</v>
      </c>
    </row>
    <row r="1343" spans="1:3" x14ac:dyDescent="0.35">
      <c r="A1343" s="1">
        <v>44169</v>
      </c>
      <c r="B1343" t="s">
        <v>43</v>
      </c>
      <c r="C1343">
        <v>5362</v>
      </c>
    </row>
    <row r="1344" spans="1:3" x14ac:dyDescent="0.35">
      <c r="A1344" s="1">
        <v>44169</v>
      </c>
      <c r="B1344" t="s">
        <v>44</v>
      </c>
      <c r="C1344">
        <v>704</v>
      </c>
    </row>
    <row r="1345" spans="1:3" x14ac:dyDescent="0.35">
      <c r="A1345" s="1">
        <v>44169</v>
      </c>
      <c r="B1345" t="s">
        <v>45</v>
      </c>
      <c r="C1345">
        <v>4658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57"/>
  <sheetViews>
    <sheetView topLeftCell="A1003" workbookViewId="0">
      <selection activeCell="A1047" sqref="A1047:C1057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  <row r="970" spans="1:3" x14ac:dyDescent="0.35">
      <c r="A970" s="1">
        <v>44162</v>
      </c>
      <c r="B970" t="s">
        <v>30</v>
      </c>
      <c r="C970">
        <v>0.34950545853460019</v>
      </c>
    </row>
    <row r="971" spans="1:3" x14ac:dyDescent="0.35">
      <c r="A971" s="1">
        <v>44162</v>
      </c>
      <c r="B971" t="s">
        <v>31</v>
      </c>
      <c r="C971">
        <v>0.14032945839304989</v>
      </c>
    </row>
    <row r="972" spans="1:3" x14ac:dyDescent="0.35">
      <c r="A972" s="1">
        <v>44162</v>
      </c>
      <c r="B972" t="s">
        <v>32</v>
      </c>
      <c r="C972">
        <v>0.48983491692765008</v>
      </c>
    </row>
    <row r="973" spans="1:3" x14ac:dyDescent="0.35">
      <c r="A973" s="1">
        <v>44162</v>
      </c>
      <c r="B973" t="s">
        <v>33</v>
      </c>
      <c r="C973">
        <v>0.51016508307234987</v>
      </c>
    </row>
    <row r="974" spans="1:3" x14ac:dyDescent="0.35">
      <c r="A974" s="1">
        <v>44162</v>
      </c>
      <c r="B974" t="s">
        <v>46</v>
      </c>
      <c r="C974">
        <v>0.48196792807300054</v>
      </c>
    </row>
    <row r="975" spans="1:3" x14ac:dyDescent="0.35">
      <c r="A975" s="1">
        <v>44162</v>
      </c>
      <c r="B975" t="s">
        <v>47</v>
      </c>
      <c r="C975">
        <v>0.49817283263146905</v>
      </c>
    </row>
    <row r="976" spans="1:3" x14ac:dyDescent="0.35">
      <c r="A976" s="1">
        <v>44162</v>
      </c>
      <c r="B976" t="s">
        <v>48</v>
      </c>
      <c r="C976">
        <v>0.50182716736853095</v>
      </c>
    </row>
    <row r="977" spans="1:3" x14ac:dyDescent="0.35">
      <c r="A977" s="1">
        <v>44162</v>
      </c>
      <c r="B977" t="s">
        <v>49</v>
      </c>
      <c r="C977">
        <v>0.50835721107927412</v>
      </c>
    </row>
    <row r="978" spans="1:3" x14ac:dyDescent="0.35">
      <c r="A978" s="1">
        <v>44162</v>
      </c>
      <c r="B978" t="s">
        <v>50</v>
      </c>
      <c r="C978">
        <v>0.49164278892072588</v>
      </c>
    </row>
    <row r="979" spans="1:3" x14ac:dyDescent="0.35">
      <c r="A979" s="1">
        <v>44162</v>
      </c>
      <c r="B979" t="s">
        <v>51</v>
      </c>
      <c r="C979">
        <v>0.14071674428021866</v>
      </c>
    </row>
    <row r="980" spans="1:3" x14ac:dyDescent="0.35">
      <c r="A980" s="1">
        <v>44162</v>
      </c>
      <c r="B980" t="s">
        <v>52</v>
      </c>
      <c r="C980">
        <v>0.85928325571978137</v>
      </c>
    </row>
    <row r="981" spans="1:3" x14ac:dyDescent="0.35">
      <c r="A981" s="1">
        <v>44163</v>
      </c>
      <c r="B981" t="s">
        <v>30</v>
      </c>
      <c r="C981">
        <v>0.33858156279300156</v>
      </c>
    </row>
    <row r="982" spans="1:3" x14ac:dyDescent="0.35">
      <c r="A982" s="1">
        <v>44163</v>
      </c>
      <c r="B982" t="s">
        <v>31</v>
      </c>
      <c r="C982">
        <v>0.13614732782564087</v>
      </c>
    </row>
    <row r="983" spans="1:3" x14ac:dyDescent="0.35">
      <c r="A983" s="1">
        <v>44163</v>
      </c>
      <c r="B983" t="s">
        <v>32</v>
      </c>
      <c r="C983">
        <v>0.47472889061864243</v>
      </c>
    </row>
    <row r="984" spans="1:3" x14ac:dyDescent="0.35">
      <c r="A984" s="1">
        <v>44163</v>
      </c>
      <c r="B984" t="s">
        <v>33</v>
      </c>
      <c r="C984">
        <v>0.52527110938135757</v>
      </c>
    </row>
    <row r="985" spans="1:3" x14ac:dyDescent="0.35">
      <c r="A985" s="1">
        <v>44163</v>
      </c>
      <c r="B985" t="s">
        <v>46</v>
      </c>
      <c r="C985">
        <v>0.49065843759433803</v>
      </c>
    </row>
    <row r="986" spans="1:3" x14ac:dyDescent="0.35">
      <c r="A986" s="1">
        <v>44163</v>
      </c>
      <c r="B986" t="s">
        <v>47</v>
      </c>
      <c r="C986">
        <v>0.49176237353021601</v>
      </c>
    </row>
    <row r="987" spans="1:3" x14ac:dyDescent="0.35">
      <c r="A987" s="1">
        <v>44163</v>
      </c>
      <c r="B987" t="s">
        <v>48</v>
      </c>
      <c r="C987">
        <v>0.50823762646978399</v>
      </c>
    </row>
    <row r="988" spans="1:3" x14ac:dyDescent="0.35">
      <c r="A988" s="1">
        <v>44163</v>
      </c>
      <c r="B988" t="s">
        <v>49</v>
      </c>
      <c r="C988">
        <v>0.51252684323550468</v>
      </c>
    </row>
    <row r="989" spans="1:3" x14ac:dyDescent="0.35">
      <c r="A989" s="1">
        <v>44163</v>
      </c>
      <c r="B989" t="s">
        <v>50</v>
      </c>
      <c r="C989">
        <v>0.48747315676449537</v>
      </c>
    </row>
    <row r="990" spans="1:3" x14ac:dyDescent="0.35">
      <c r="A990" s="1">
        <v>44163</v>
      </c>
      <c r="B990" t="s">
        <v>51</v>
      </c>
      <c r="C990">
        <v>0.1338470898397891</v>
      </c>
    </row>
    <row r="991" spans="1:3" x14ac:dyDescent="0.35">
      <c r="A991" s="1">
        <v>44163</v>
      </c>
      <c r="B991" t="s">
        <v>52</v>
      </c>
      <c r="C991">
        <v>0.8661529101602109</v>
      </c>
    </row>
    <row r="992" spans="1:3" x14ac:dyDescent="0.35">
      <c r="A992" s="1">
        <v>44164</v>
      </c>
      <c r="B992" t="s">
        <v>30</v>
      </c>
      <c r="C992">
        <v>0.35036354308560513</v>
      </c>
    </row>
    <row r="993" spans="1:3" x14ac:dyDescent="0.35">
      <c r="A993" s="1">
        <v>44164</v>
      </c>
      <c r="B993" t="s">
        <v>31</v>
      </c>
      <c r="C993">
        <v>0.13911935889044169</v>
      </c>
    </row>
    <row r="994" spans="1:3" x14ac:dyDescent="0.35">
      <c r="A994" s="1">
        <v>44164</v>
      </c>
      <c r="B994" t="s">
        <v>32</v>
      </c>
      <c r="C994">
        <v>0.48948290197604682</v>
      </c>
    </row>
    <row r="995" spans="1:3" x14ac:dyDescent="0.35">
      <c r="A995" s="1">
        <v>44164</v>
      </c>
      <c r="B995" t="s">
        <v>33</v>
      </c>
      <c r="C995">
        <v>0.51051709802395318</v>
      </c>
    </row>
    <row r="996" spans="1:3" x14ac:dyDescent="0.35">
      <c r="A996" s="1">
        <v>44164</v>
      </c>
      <c r="B996" t="s">
        <v>46</v>
      </c>
      <c r="C996">
        <v>0.49463321369872204</v>
      </c>
    </row>
    <row r="997" spans="1:3" x14ac:dyDescent="0.35">
      <c r="A997" s="1">
        <v>44164</v>
      </c>
      <c r="B997" t="s">
        <v>47</v>
      </c>
      <c r="C997">
        <v>0.49527006408300273</v>
      </c>
    </row>
    <row r="998" spans="1:3" x14ac:dyDescent="0.35">
      <c r="A998" s="1">
        <v>44164</v>
      </c>
      <c r="B998" t="s">
        <v>48</v>
      </c>
      <c r="C998">
        <v>0.50472993591699722</v>
      </c>
    </row>
    <row r="999" spans="1:3" x14ac:dyDescent="0.35">
      <c r="A999" s="1">
        <v>44164</v>
      </c>
      <c r="B999" t="s">
        <v>49</v>
      </c>
      <c r="C999">
        <v>0.50906488549618323</v>
      </c>
    </row>
    <row r="1000" spans="1:3" x14ac:dyDescent="0.35">
      <c r="A1000" s="1">
        <v>44164</v>
      </c>
      <c r="B1000" t="s">
        <v>50</v>
      </c>
      <c r="C1000">
        <v>0.49093511450381677</v>
      </c>
    </row>
    <row r="1001" spans="1:3" x14ac:dyDescent="0.35">
      <c r="A1001" s="1">
        <v>44164</v>
      </c>
      <c r="B1001" t="s">
        <v>51</v>
      </c>
      <c r="C1001">
        <v>0.13966707267559886</v>
      </c>
    </row>
    <row r="1002" spans="1:3" x14ac:dyDescent="0.35">
      <c r="A1002" s="1">
        <v>44164</v>
      </c>
      <c r="B1002" t="s">
        <v>52</v>
      </c>
      <c r="C1002">
        <v>0.86033292732440114</v>
      </c>
    </row>
    <row r="1003" spans="1:3" x14ac:dyDescent="0.35">
      <c r="A1003" s="1">
        <v>44165</v>
      </c>
      <c r="B1003" t="s">
        <v>30</v>
      </c>
      <c r="C1003">
        <v>0.36065083026642486</v>
      </c>
    </row>
    <row r="1004" spans="1:3" x14ac:dyDescent="0.35">
      <c r="A1004" s="1">
        <v>44165</v>
      </c>
      <c r="B1004" t="s">
        <v>31</v>
      </c>
      <c r="C1004">
        <v>0.14268608357252277</v>
      </c>
    </row>
    <row r="1005" spans="1:3" x14ac:dyDescent="0.35">
      <c r="A1005" s="1">
        <v>44165</v>
      </c>
      <c r="B1005" t="s">
        <v>32</v>
      </c>
      <c r="C1005">
        <v>0.50333691383894763</v>
      </c>
    </row>
    <row r="1006" spans="1:3" x14ac:dyDescent="0.35">
      <c r="A1006" s="1">
        <v>44165</v>
      </c>
      <c r="B1006" t="s">
        <v>33</v>
      </c>
      <c r="C1006">
        <v>0.49666308616105237</v>
      </c>
    </row>
    <row r="1007" spans="1:3" x14ac:dyDescent="0.35">
      <c r="A1007" s="1">
        <v>44165</v>
      </c>
      <c r="B1007" t="s">
        <v>46</v>
      </c>
      <c r="C1007">
        <v>0.50672810444422189</v>
      </c>
    </row>
    <row r="1008" spans="1:3" x14ac:dyDescent="0.35">
      <c r="A1008" s="1">
        <v>44165</v>
      </c>
      <c r="B1008" t="s">
        <v>47</v>
      </c>
      <c r="C1008">
        <v>0.50649051133368472</v>
      </c>
    </row>
    <row r="1009" spans="1:3" x14ac:dyDescent="0.35">
      <c r="A1009" s="1">
        <v>44165</v>
      </c>
      <c r="B1009" t="s">
        <v>48</v>
      </c>
      <c r="C1009">
        <v>0.49350948866631522</v>
      </c>
    </row>
    <row r="1010" spans="1:3" x14ac:dyDescent="0.35">
      <c r="A1010" s="1">
        <v>44165</v>
      </c>
      <c r="B1010" t="s">
        <v>49</v>
      </c>
      <c r="C1010">
        <v>0.51596758817921828</v>
      </c>
    </row>
    <row r="1011" spans="1:3" x14ac:dyDescent="0.35">
      <c r="A1011" s="1">
        <v>44165</v>
      </c>
      <c r="B1011" t="s">
        <v>50</v>
      </c>
      <c r="C1011">
        <v>0.48403241182078172</v>
      </c>
    </row>
    <row r="1012" spans="1:3" x14ac:dyDescent="0.35">
      <c r="A1012" s="1">
        <v>44165</v>
      </c>
      <c r="B1012" t="s">
        <v>51</v>
      </c>
      <c r="C1012">
        <v>0.12976791120080727</v>
      </c>
    </row>
    <row r="1013" spans="1:3" x14ac:dyDescent="0.35">
      <c r="A1013" s="1">
        <v>44165</v>
      </c>
      <c r="B1013" t="s">
        <v>52</v>
      </c>
      <c r="C1013">
        <v>0.87023208879919278</v>
      </c>
    </row>
    <row r="1014" spans="1:3" x14ac:dyDescent="0.35">
      <c r="A1014" s="1">
        <v>44166</v>
      </c>
      <c r="B1014" t="s">
        <v>30</v>
      </c>
      <c r="C1014">
        <v>0.34683792765026944</v>
      </c>
    </row>
    <row r="1015" spans="1:3" x14ac:dyDescent="0.35">
      <c r="A1015" s="1">
        <v>44166</v>
      </c>
      <c r="B1015" t="s">
        <v>31</v>
      </c>
      <c r="C1015">
        <v>0.1438213467862739</v>
      </c>
    </row>
    <row r="1016" spans="1:3" x14ac:dyDescent="0.35">
      <c r="A1016" s="1">
        <v>44166</v>
      </c>
      <c r="B1016" t="s">
        <v>32</v>
      </c>
      <c r="C1016">
        <v>0.49065927443654334</v>
      </c>
    </row>
    <row r="1017" spans="1:3" x14ac:dyDescent="0.35">
      <c r="A1017" s="1">
        <v>44166</v>
      </c>
      <c r="B1017" t="s">
        <v>33</v>
      </c>
      <c r="C1017">
        <v>0.50934072556345666</v>
      </c>
    </row>
    <row r="1018" spans="1:3" x14ac:dyDescent="0.35">
      <c r="A1018" s="1">
        <v>44166</v>
      </c>
      <c r="B1018" t="s">
        <v>46</v>
      </c>
      <c r="C1018">
        <v>0.50597863373517593</v>
      </c>
    </row>
    <row r="1019" spans="1:3" x14ac:dyDescent="0.35">
      <c r="A1019" s="1">
        <v>44166</v>
      </c>
      <c r="B1019" t="s">
        <v>47</v>
      </c>
      <c r="C1019">
        <v>0.49062146892655367</v>
      </c>
    </row>
    <row r="1020" spans="1:3" x14ac:dyDescent="0.35">
      <c r="A1020" s="1">
        <v>44166</v>
      </c>
      <c r="B1020" t="s">
        <v>48</v>
      </c>
      <c r="C1020">
        <v>0.50937853107344633</v>
      </c>
    </row>
    <row r="1021" spans="1:3" x14ac:dyDescent="0.35">
      <c r="A1021" s="1">
        <v>44166</v>
      </c>
      <c r="B1021" t="s">
        <v>49</v>
      </c>
      <c r="C1021">
        <v>0.48891509433962266</v>
      </c>
    </row>
    <row r="1022" spans="1:3" x14ac:dyDescent="0.35">
      <c r="A1022" s="1">
        <v>44166</v>
      </c>
      <c r="B1022" t="s">
        <v>50</v>
      </c>
      <c r="C1022">
        <v>0.51108490566037734</v>
      </c>
    </row>
    <row r="1023" spans="1:3" x14ac:dyDescent="0.35">
      <c r="A1023" s="1">
        <v>44166</v>
      </c>
      <c r="B1023" t="s">
        <v>51</v>
      </c>
      <c r="C1023">
        <v>0.13964784456587737</v>
      </c>
    </row>
    <row r="1024" spans="1:3" x14ac:dyDescent="0.35">
      <c r="A1024" s="1">
        <v>44166</v>
      </c>
      <c r="B1024" t="s">
        <v>52</v>
      </c>
      <c r="C1024">
        <v>0.86035215543412269</v>
      </c>
    </row>
    <row r="1025" spans="1:3" x14ac:dyDescent="0.35">
      <c r="A1025" s="1">
        <v>44167</v>
      </c>
      <c r="B1025" t="s">
        <v>30</v>
      </c>
      <c r="C1025">
        <v>0.33470580195448646</v>
      </c>
    </row>
    <row r="1026" spans="1:3" x14ac:dyDescent="0.35">
      <c r="A1026" s="1">
        <v>44167</v>
      </c>
      <c r="B1026" t="s">
        <v>31</v>
      </c>
      <c r="C1026">
        <v>0.14064101687965558</v>
      </c>
    </row>
    <row r="1027" spans="1:3" x14ac:dyDescent="0.35">
      <c r="A1027" s="1">
        <v>44167</v>
      </c>
      <c r="B1027" t="s">
        <v>32</v>
      </c>
      <c r="C1027">
        <v>0.47534681883414204</v>
      </c>
    </row>
    <row r="1028" spans="1:3" x14ac:dyDescent="0.35">
      <c r="A1028" s="1">
        <v>44167</v>
      </c>
      <c r="B1028" t="s">
        <v>33</v>
      </c>
      <c r="C1028">
        <v>0.52465318116585791</v>
      </c>
    </row>
    <row r="1029" spans="1:3" x14ac:dyDescent="0.35">
      <c r="A1029" s="1">
        <v>44167</v>
      </c>
      <c r="B1029" t="s">
        <v>46</v>
      </c>
      <c r="C1029">
        <v>0.50627492946784702</v>
      </c>
    </row>
    <row r="1030" spans="1:3" x14ac:dyDescent="0.35">
      <c r="A1030" s="1">
        <v>44167</v>
      </c>
      <c r="B1030" t="s">
        <v>47</v>
      </c>
      <c r="C1030">
        <v>0.50701383551114532</v>
      </c>
    </row>
    <row r="1031" spans="1:3" x14ac:dyDescent="0.35">
      <c r="A1031" s="1">
        <v>44167</v>
      </c>
      <c r="B1031" t="s">
        <v>48</v>
      </c>
      <c r="C1031">
        <v>0.49298616448885474</v>
      </c>
    </row>
    <row r="1032" spans="1:3" x14ac:dyDescent="0.35">
      <c r="A1032" s="1">
        <v>44167</v>
      </c>
      <c r="B1032" t="s">
        <v>49</v>
      </c>
      <c r="C1032">
        <v>0.49043397106859543</v>
      </c>
    </row>
    <row r="1033" spans="1:3" x14ac:dyDescent="0.35">
      <c r="A1033" s="1">
        <v>44167</v>
      </c>
      <c r="B1033" t="s">
        <v>50</v>
      </c>
      <c r="C1033">
        <v>0.50956602893140457</v>
      </c>
    </row>
    <row r="1034" spans="1:3" x14ac:dyDescent="0.35">
      <c r="A1034" s="1">
        <v>44167</v>
      </c>
      <c r="B1034" t="s">
        <v>51</v>
      </c>
      <c r="C1034">
        <v>0.14112820512820512</v>
      </c>
    </row>
    <row r="1035" spans="1:3" x14ac:dyDescent="0.35">
      <c r="A1035" s="1">
        <v>44167</v>
      </c>
      <c r="B1035" t="s">
        <v>52</v>
      </c>
      <c r="C1035">
        <v>0.85887179487179488</v>
      </c>
    </row>
    <row r="1036" spans="1:3" x14ac:dyDescent="0.35">
      <c r="A1036" s="1">
        <v>44168</v>
      </c>
      <c r="B1036" t="s">
        <v>30</v>
      </c>
      <c r="C1036">
        <v>0.34002115535537586</v>
      </c>
    </row>
    <row r="1037" spans="1:3" x14ac:dyDescent="0.35">
      <c r="A1037" s="1">
        <v>44168</v>
      </c>
      <c r="B1037" t="s">
        <v>31</v>
      </c>
      <c r="C1037">
        <v>0.14020541167639128</v>
      </c>
    </row>
    <row r="1038" spans="1:3" x14ac:dyDescent="0.35">
      <c r="A1038" s="1">
        <v>44168</v>
      </c>
      <c r="B1038" t="s">
        <v>32</v>
      </c>
      <c r="C1038">
        <v>0.48022656703176714</v>
      </c>
    </row>
    <row r="1039" spans="1:3" x14ac:dyDescent="0.35">
      <c r="A1039" s="1">
        <v>44168</v>
      </c>
      <c r="B1039" t="s">
        <v>33</v>
      </c>
      <c r="C1039">
        <v>0.51977343296823286</v>
      </c>
    </row>
    <row r="1040" spans="1:3" x14ac:dyDescent="0.35">
      <c r="A1040" s="1">
        <v>44168</v>
      </c>
      <c r="B1040" t="s">
        <v>46</v>
      </c>
      <c r="C1040">
        <v>0.51621888613580791</v>
      </c>
    </row>
    <row r="1041" spans="1:3" x14ac:dyDescent="0.35">
      <c r="A1041" s="1">
        <v>44168</v>
      </c>
      <c r="B1041" t="s">
        <v>47</v>
      </c>
      <c r="C1041">
        <v>0.48538085079683774</v>
      </c>
    </row>
    <row r="1042" spans="1:3" x14ac:dyDescent="0.35">
      <c r="A1042" s="1">
        <v>44168</v>
      </c>
      <c r="B1042" t="s">
        <v>48</v>
      </c>
      <c r="C1042">
        <v>0.51461914920316221</v>
      </c>
    </row>
    <row r="1043" spans="1:3" x14ac:dyDescent="0.35">
      <c r="A1043" s="1">
        <v>44168</v>
      </c>
      <c r="B1043" t="s">
        <v>49</v>
      </c>
      <c r="C1043">
        <v>0.46250000000000002</v>
      </c>
    </row>
    <row r="1044" spans="1:3" x14ac:dyDescent="0.35">
      <c r="A1044" s="1">
        <v>44168</v>
      </c>
      <c r="B1044" t="s">
        <v>50</v>
      </c>
      <c r="C1044">
        <v>0.53749999999999998</v>
      </c>
    </row>
    <row r="1045" spans="1:3" x14ac:dyDescent="0.35">
      <c r="A1045" s="1">
        <v>44168</v>
      </c>
      <c r="B1045" t="s">
        <v>51</v>
      </c>
      <c r="C1045">
        <v>0.14059719201107376</v>
      </c>
    </row>
    <row r="1046" spans="1:3" x14ac:dyDescent="0.35">
      <c r="A1046" s="1">
        <v>44168</v>
      </c>
      <c r="B1046" t="s">
        <v>52</v>
      </c>
      <c r="C1046">
        <v>0.85940280798892621</v>
      </c>
    </row>
    <row r="1047" spans="1:3" x14ac:dyDescent="0.35">
      <c r="A1047" s="1">
        <v>44169</v>
      </c>
      <c r="B1047" t="s">
        <v>30</v>
      </c>
      <c r="C1047">
        <v>0.34297688940170362</v>
      </c>
    </row>
    <row r="1048" spans="1:3" x14ac:dyDescent="0.35">
      <c r="A1048" s="1">
        <v>44169</v>
      </c>
      <c r="B1048" t="s">
        <v>31</v>
      </c>
      <c r="C1048">
        <v>0.13896901618759966</v>
      </c>
    </row>
    <row r="1049" spans="1:3" x14ac:dyDescent="0.35">
      <c r="A1049" s="1">
        <v>44169</v>
      </c>
      <c r="B1049" t="s">
        <v>32</v>
      </c>
      <c r="C1049">
        <v>0.48194590558930328</v>
      </c>
    </row>
    <row r="1050" spans="1:3" x14ac:dyDescent="0.35">
      <c r="A1050" s="1">
        <v>44169</v>
      </c>
      <c r="B1050" t="s">
        <v>33</v>
      </c>
      <c r="C1050">
        <v>0.51805409441069672</v>
      </c>
    </row>
    <row r="1051" spans="1:3" x14ac:dyDescent="0.35">
      <c r="A1051" s="1">
        <v>44169</v>
      </c>
      <c r="B1051" t="s">
        <v>46</v>
      </c>
      <c r="C1051">
        <v>0.51573927892515381</v>
      </c>
    </row>
    <row r="1052" spans="1:3" x14ac:dyDescent="0.35">
      <c r="A1052" s="1">
        <v>44169</v>
      </c>
      <c r="B1052" t="s">
        <v>47</v>
      </c>
      <c r="C1052">
        <v>0.47694758543137378</v>
      </c>
    </row>
    <row r="1053" spans="1:3" x14ac:dyDescent="0.35">
      <c r="A1053" s="1">
        <v>44169</v>
      </c>
      <c r="B1053" t="s">
        <v>48</v>
      </c>
      <c r="C1053">
        <v>0.52305241456862628</v>
      </c>
    </row>
    <row r="1054" spans="1:3" x14ac:dyDescent="0.35">
      <c r="A1054" s="1">
        <v>44169</v>
      </c>
      <c r="B1054" t="s">
        <v>49</v>
      </c>
      <c r="C1054">
        <v>0.4609783845278726</v>
      </c>
    </row>
    <row r="1055" spans="1:3" x14ac:dyDescent="0.35">
      <c r="A1055" s="1">
        <v>44169</v>
      </c>
      <c r="B1055" t="s">
        <v>50</v>
      </c>
      <c r="C1055">
        <v>0.53902161547212746</v>
      </c>
    </row>
    <row r="1056" spans="1:3" x14ac:dyDescent="0.35">
      <c r="A1056" s="1">
        <v>44169</v>
      </c>
      <c r="B1056" t="s">
        <v>51</v>
      </c>
      <c r="C1056">
        <v>0.13129429317418873</v>
      </c>
    </row>
    <row r="1057" spans="1:3" x14ac:dyDescent="0.35">
      <c r="A1057" s="1">
        <v>44169</v>
      </c>
      <c r="B1057" t="s">
        <v>52</v>
      </c>
      <c r="C1057">
        <v>0.86870570682581127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1057"/>
  <sheetViews>
    <sheetView topLeftCell="A1021" workbookViewId="0">
      <selection activeCell="A1058" sqref="A1058:XFD1066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  <row r="970" spans="1:3" x14ac:dyDescent="0.35">
      <c r="A970" s="1">
        <f>Table4[[#This Row],[Дата]]</f>
        <v>44162</v>
      </c>
      <c r="B970" t="str">
        <f>Table4[[#This Row],[Показник]]</f>
        <v>% ліжок, зайнятих підтвердженими випадками</v>
      </c>
      <c r="C970" s="2">
        <f>Table4[[#This Row],[Україна]]*100</f>
        <v>34.950545853460021</v>
      </c>
    </row>
    <row r="971" spans="1:3" x14ac:dyDescent="0.35">
      <c r="A971" s="1">
        <f>Table4[[#This Row],[Дата]]</f>
        <v>44162</v>
      </c>
      <c r="B971" t="str">
        <f>Table4[[#This Row],[Показник]]</f>
        <v>% ліжок, зайнятих підозрюваними випадками</v>
      </c>
      <c r="C971" s="2">
        <f>Table4[[#This Row],[Україна]]*100</f>
        <v>14.03294583930499</v>
      </c>
    </row>
    <row r="972" spans="1:3" x14ac:dyDescent="0.35">
      <c r="A972" s="1">
        <f>Table4[[#This Row],[Дата]]</f>
        <v>44162</v>
      </c>
      <c r="B972" t="str">
        <f>Table4[[#This Row],[Показник]]</f>
        <v>% зайнятих підтвердженими та підозрюваними випадками</v>
      </c>
      <c r="C972" s="2">
        <f>Table4[[#This Row],[Україна]]*100</f>
        <v>48.983491692765007</v>
      </c>
    </row>
    <row r="973" spans="1:3" x14ac:dyDescent="0.35">
      <c r="A973" s="1">
        <f>Table4[[#This Row],[Дата]]</f>
        <v>44162</v>
      </c>
      <c r="B973" t="str">
        <f>Table4[[#This Row],[Показник]]</f>
        <v>% вільних ліжок</v>
      </c>
      <c r="C973" s="2">
        <f>Table4[[#This Row],[Україна]]*100</f>
        <v>51.016508307234986</v>
      </c>
    </row>
    <row r="974" spans="1:3" x14ac:dyDescent="0.35">
      <c r="A974" s="1">
        <f>Table4[[#This Row],[Дата]]</f>
        <v>44162</v>
      </c>
      <c r="B974" t="str">
        <f>Table4[[#This Row],[Показник]]</f>
        <v>% ліжок, забезпечених подачею кисню</v>
      </c>
      <c r="C974" s="2">
        <f>Table4[[#This Row],[Україна]]*100</f>
        <v>48.196792807300056</v>
      </c>
    </row>
    <row r="975" spans="1:3" x14ac:dyDescent="0.35">
      <c r="A975" s="1">
        <f>Table4[[#This Row],[Дата]]</f>
        <v>44162</v>
      </c>
      <c r="B975" t="str">
        <f>Table4[[#This Row],[Показник]]</f>
        <v>% зайнятих ліжок, забезпечених подачею кисню</v>
      </c>
      <c r="C975" s="2">
        <f>Table4[[#This Row],[Україна]]*100</f>
        <v>49.817283263146905</v>
      </c>
    </row>
    <row r="976" spans="1:3" x14ac:dyDescent="0.35">
      <c r="A976" s="1">
        <f>Table4[[#This Row],[Дата]]</f>
        <v>44162</v>
      </c>
      <c r="B976" t="str">
        <f>Table4[[#This Row],[Показник]]</f>
        <v>% вільних ліжок, забезпечених подачею кисню</v>
      </c>
      <c r="C976" s="2">
        <f>Table4[[#This Row],[Україна]]*100</f>
        <v>50.182716736853095</v>
      </c>
    </row>
    <row r="977" spans="1:3" x14ac:dyDescent="0.35">
      <c r="A977" s="1">
        <f>Table4[[#This Row],[Дата]]</f>
        <v>44162</v>
      </c>
      <c r="B977" t="str">
        <f>Table4[[#This Row],[Показник]]</f>
        <v>% зайнятих ліжок у ВРІТ</v>
      </c>
      <c r="C977" s="2">
        <f>Table4[[#This Row],[Україна]]*100</f>
        <v>50.835721107927412</v>
      </c>
    </row>
    <row r="978" spans="1:3" x14ac:dyDescent="0.35">
      <c r="A978" s="1">
        <f>Table4[[#This Row],[Дата]]</f>
        <v>44162</v>
      </c>
      <c r="B978" t="str">
        <f>Table4[[#This Row],[Показник]]</f>
        <v>% вільних ліжок у ВРІТ</v>
      </c>
      <c r="C978" s="2">
        <f>Table4[[#This Row],[Україна]]*100</f>
        <v>49.164278892072588</v>
      </c>
    </row>
    <row r="979" spans="1:3" x14ac:dyDescent="0.35">
      <c r="A979" s="1">
        <f>Table4[[#This Row],[Дата]]</f>
        <v>44162</v>
      </c>
      <c r="B979" t="str">
        <f>Table4[[#This Row],[Показник]]</f>
        <v>% зайнятих апаратів ШВЛ</v>
      </c>
      <c r="C979" s="2">
        <f>Table4[[#This Row],[Україна]]*100</f>
        <v>14.071674428021867</v>
      </c>
    </row>
    <row r="980" spans="1:3" x14ac:dyDescent="0.35">
      <c r="A980" s="1">
        <f>Table4[[#This Row],[Дата]]</f>
        <v>44162</v>
      </c>
      <c r="B980" t="str">
        <f>Table4[[#This Row],[Показник]]</f>
        <v>% вільних апаратів ШВЛ</v>
      </c>
      <c r="C980" s="2">
        <f>Table4[[#This Row],[Україна]]*100</f>
        <v>85.928325571978135</v>
      </c>
    </row>
    <row r="981" spans="1:3" x14ac:dyDescent="0.35">
      <c r="A981" s="1">
        <f>Table4[[#This Row],[Дата]]</f>
        <v>44163</v>
      </c>
      <c r="B981" t="str">
        <f>Table4[[#This Row],[Показник]]</f>
        <v>% ліжок, зайнятих підтвердженими випадками</v>
      </c>
      <c r="C981" s="2">
        <f>Table4[[#This Row],[Україна]]*100</f>
        <v>33.858156279300154</v>
      </c>
    </row>
    <row r="982" spans="1:3" x14ac:dyDescent="0.35">
      <c r="A982" s="1">
        <f>Table4[[#This Row],[Дата]]</f>
        <v>44163</v>
      </c>
      <c r="B982" t="str">
        <f>Table4[[#This Row],[Показник]]</f>
        <v>% ліжок, зайнятих підозрюваними випадками</v>
      </c>
      <c r="C982" s="2">
        <f>Table4[[#This Row],[Україна]]*100</f>
        <v>13.614732782564086</v>
      </c>
    </row>
    <row r="983" spans="1:3" x14ac:dyDescent="0.35">
      <c r="A983" s="1">
        <f>Table4[[#This Row],[Дата]]</f>
        <v>44163</v>
      </c>
      <c r="B983" t="str">
        <f>Table4[[#This Row],[Показник]]</f>
        <v>% зайнятих підтвердженими та підозрюваними випадками</v>
      </c>
      <c r="C983" s="2">
        <f>Table4[[#This Row],[Україна]]*100</f>
        <v>47.472889061864244</v>
      </c>
    </row>
    <row r="984" spans="1:3" x14ac:dyDescent="0.35">
      <c r="A984" s="1">
        <f>Table4[[#This Row],[Дата]]</f>
        <v>44163</v>
      </c>
      <c r="B984" t="str">
        <f>Table4[[#This Row],[Показник]]</f>
        <v>% вільних ліжок</v>
      </c>
      <c r="C984" s="2">
        <f>Table4[[#This Row],[Україна]]*100</f>
        <v>52.527110938135756</v>
      </c>
    </row>
    <row r="985" spans="1:3" x14ac:dyDescent="0.35">
      <c r="A985" s="1">
        <f>Table4[[#This Row],[Дата]]</f>
        <v>44163</v>
      </c>
      <c r="B985" t="str">
        <f>Table4[[#This Row],[Показник]]</f>
        <v>% ліжок, забезпечених подачею кисню</v>
      </c>
      <c r="C985" s="2">
        <f>Table4[[#This Row],[Україна]]*100</f>
        <v>49.065843759433804</v>
      </c>
    </row>
    <row r="986" spans="1:3" x14ac:dyDescent="0.35">
      <c r="A986" s="1">
        <f>Table4[[#This Row],[Дата]]</f>
        <v>44163</v>
      </c>
      <c r="B986" t="str">
        <f>Table4[[#This Row],[Показник]]</f>
        <v>% зайнятих ліжок, забезпечених подачею кисню</v>
      </c>
      <c r="C986" s="2">
        <f>Table4[[#This Row],[Україна]]*100</f>
        <v>49.176237353021598</v>
      </c>
    </row>
    <row r="987" spans="1:3" x14ac:dyDescent="0.35">
      <c r="A987" s="1">
        <f>Table4[[#This Row],[Дата]]</f>
        <v>44163</v>
      </c>
      <c r="B987" t="str">
        <f>Table4[[#This Row],[Показник]]</f>
        <v>% вільних ліжок, забезпечених подачею кисню</v>
      </c>
      <c r="C987" s="2">
        <f>Table4[[#This Row],[Україна]]*100</f>
        <v>50.823762646978402</v>
      </c>
    </row>
    <row r="988" spans="1:3" x14ac:dyDescent="0.35">
      <c r="A988" s="1">
        <f>Table4[[#This Row],[Дата]]</f>
        <v>44163</v>
      </c>
      <c r="B988" t="str">
        <f>Table4[[#This Row],[Показник]]</f>
        <v>% зайнятих ліжок у ВРІТ</v>
      </c>
      <c r="C988" s="2">
        <f>Table4[[#This Row],[Україна]]*100</f>
        <v>51.252684323550469</v>
      </c>
    </row>
    <row r="989" spans="1:3" x14ac:dyDescent="0.35">
      <c r="A989" s="1">
        <f>Table4[[#This Row],[Дата]]</f>
        <v>44163</v>
      </c>
      <c r="B989" t="str">
        <f>Table4[[#This Row],[Показник]]</f>
        <v>% вільних ліжок у ВРІТ</v>
      </c>
      <c r="C989" s="2">
        <f>Table4[[#This Row],[Україна]]*100</f>
        <v>48.747315676449539</v>
      </c>
    </row>
    <row r="990" spans="1:3" x14ac:dyDescent="0.35">
      <c r="A990" s="1">
        <f>Table4[[#This Row],[Дата]]</f>
        <v>44163</v>
      </c>
      <c r="B990" t="str">
        <f>Table4[[#This Row],[Показник]]</f>
        <v>% зайнятих апаратів ШВЛ</v>
      </c>
      <c r="C990" s="2">
        <f>Table4[[#This Row],[Україна]]*100</f>
        <v>13.384708983978911</v>
      </c>
    </row>
    <row r="991" spans="1:3" x14ac:dyDescent="0.35">
      <c r="A991" s="1">
        <f>Table4[[#This Row],[Дата]]</f>
        <v>44163</v>
      </c>
      <c r="B991" t="str">
        <f>Table4[[#This Row],[Показник]]</f>
        <v>% вільних апаратів ШВЛ</v>
      </c>
      <c r="C991" s="2">
        <f>Table4[[#This Row],[Україна]]*100</f>
        <v>86.615291016021089</v>
      </c>
    </row>
    <row r="992" spans="1:3" x14ac:dyDescent="0.35">
      <c r="A992" s="1">
        <f>Table4[[#This Row],[Дата]]</f>
        <v>44164</v>
      </c>
      <c r="B992" t="str">
        <f>Table4[[#This Row],[Показник]]</f>
        <v>% ліжок, зайнятих підтвердженими випадками</v>
      </c>
      <c r="C992" s="2">
        <f>Table4[[#This Row],[Україна]]*100</f>
        <v>35.036354308560512</v>
      </c>
    </row>
    <row r="993" spans="1:3" x14ac:dyDescent="0.35">
      <c r="A993" s="1">
        <f>Table4[[#This Row],[Дата]]</f>
        <v>44164</v>
      </c>
      <c r="B993" t="str">
        <f>Table4[[#This Row],[Показник]]</f>
        <v>% ліжок, зайнятих підозрюваними випадками</v>
      </c>
      <c r="C993" s="2">
        <f>Table4[[#This Row],[Україна]]*100</f>
        <v>13.91193588904417</v>
      </c>
    </row>
    <row r="994" spans="1:3" x14ac:dyDescent="0.35">
      <c r="A994" s="1">
        <f>Table4[[#This Row],[Дата]]</f>
        <v>44164</v>
      </c>
      <c r="B994" t="str">
        <f>Table4[[#This Row],[Показник]]</f>
        <v>% зайнятих підтвердженими та підозрюваними випадками</v>
      </c>
      <c r="C994" s="2">
        <f>Table4[[#This Row],[Україна]]*100</f>
        <v>48.948290197604685</v>
      </c>
    </row>
    <row r="995" spans="1:3" x14ac:dyDescent="0.35">
      <c r="A995" s="1">
        <f>Table4[[#This Row],[Дата]]</f>
        <v>44164</v>
      </c>
      <c r="B995" t="str">
        <f>Table4[[#This Row],[Показник]]</f>
        <v>% вільних ліжок</v>
      </c>
      <c r="C995" s="2">
        <f>Table4[[#This Row],[Україна]]*100</f>
        <v>51.051709802395315</v>
      </c>
    </row>
    <row r="996" spans="1:3" x14ac:dyDescent="0.35">
      <c r="A996" s="1">
        <f>Table4[[#This Row],[Дата]]</f>
        <v>44164</v>
      </c>
      <c r="B996" t="str">
        <f>Table4[[#This Row],[Показник]]</f>
        <v>% ліжок, забезпечених подачею кисню</v>
      </c>
      <c r="C996" s="2">
        <f>Table4[[#This Row],[Україна]]*100</f>
        <v>49.463321369872205</v>
      </c>
    </row>
    <row r="997" spans="1:3" x14ac:dyDescent="0.35">
      <c r="A997" s="1">
        <f>Table4[[#This Row],[Дата]]</f>
        <v>44164</v>
      </c>
      <c r="B997" t="str">
        <f>Table4[[#This Row],[Показник]]</f>
        <v>% зайнятих ліжок, забезпечених подачею кисню</v>
      </c>
      <c r="C997" s="2">
        <f>Table4[[#This Row],[Україна]]*100</f>
        <v>49.527006408300274</v>
      </c>
    </row>
    <row r="998" spans="1:3" x14ac:dyDescent="0.35">
      <c r="A998" s="1">
        <f>Table4[[#This Row],[Дата]]</f>
        <v>44164</v>
      </c>
      <c r="B998" t="str">
        <f>Table4[[#This Row],[Показник]]</f>
        <v>% вільних ліжок, забезпечених подачею кисню</v>
      </c>
      <c r="C998" s="2">
        <f>Table4[[#This Row],[Україна]]*100</f>
        <v>50.472993591699719</v>
      </c>
    </row>
    <row r="999" spans="1:3" x14ac:dyDescent="0.35">
      <c r="A999" s="1">
        <f>Table4[[#This Row],[Дата]]</f>
        <v>44164</v>
      </c>
      <c r="B999" t="str">
        <f>Table4[[#This Row],[Показник]]</f>
        <v>% зайнятих ліжок у ВРІТ</v>
      </c>
      <c r="C999" s="2">
        <f>Table4[[#This Row],[Україна]]*100</f>
        <v>50.906488549618324</v>
      </c>
    </row>
    <row r="1000" spans="1:3" x14ac:dyDescent="0.35">
      <c r="A1000" s="1">
        <f>Table4[[#This Row],[Дата]]</f>
        <v>44164</v>
      </c>
      <c r="B1000" t="str">
        <f>Table4[[#This Row],[Показник]]</f>
        <v>% вільних ліжок у ВРІТ</v>
      </c>
      <c r="C1000" s="2">
        <f>Table4[[#This Row],[Україна]]*100</f>
        <v>49.093511450381676</v>
      </c>
    </row>
    <row r="1001" spans="1:3" x14ac:dyDescent="0.35">
      <c r="A1001" s="1">
        <f>Table4[[#This Row],[Дата]]</f>
        <v>44164</v>
      </c>
      <c r="B1001" t="str">
        <f>Table4[[#This Row],[Показник]]</f>
        <v>% зайнятих апаратів ШВЛ</v>
      </c>
      <c r="C1001" s="2">
        <f>Table4[[#This Row],[Україна]]*100</f>
        <v>13.966707267559887</v>
      </c>
    </row>
    <row r="1002" spans="1:3" x14ac:dyDescent="0.35">
      <c r="A1002" s="1">
        <f>Table4[[#This Row],[Дата]]</f>
        <v>44164</v>
      </c>
      <c r="B1002" t="str">
        <f>Table4[[#This Row],[Показник]]</f>
        <v>% вільних апаратів ШВЛ</v>
      </c>
      <c r="C1002" s="2">
        <f>Table4[[#This Row],[Україна]]*100</f>
        <v>86.033292732440117</v>
      </c>
    </row>
    <row r="1003" spans="1:3" x14ac:dyDescent="0.35">
      <c r="A1003" s="1">
        <f>Table4[[#This Row],[Дата]]</f>
        <v>44165</v>
      </c>
      <c r="B1003" t="str">
        <f>Table4[[#This Row],[Показник]]</f>
        <v>% ліжок, зайнятих підтвердженими випадками</v>
      </c>
      <c r="C1003" s="2">
        <f>Table4[[#This Row],[Україна]]*100</f>
        <v>36.065083026642483</v>
      </c>
    </row>
    <row r="1004" spans="1:3" x14ac:dyDescent="0.35">
      <c r="A1004" s="1">
        <f>Table4[[#This Row],[Дата]]</f>
        <v>44165</v>
      </c>
      <c r="B1004" t="str">
        <f>Table4[[#This Row],[Показник]]</f>
        <v>% ліжок, зайнятих підозрюваними випадками</v>
      </c>
      <c r="C1004" s="2">
        <f>Table4[[#This Row],[Україна]]*100</f>
        <v>14.268608357252276</v>
      </c>
    </row>
    <row r="1005" spans="1:3" x14ac:dyDescent="0.35">
      <c r="A1005" s="1">
        <f>Table4[[#This Row],[Дата]]</f>
        <v>44165</v>
      </c>
      <c r="B1005" t="str">
        <f>Table4[[#This Row],[Показник]]</f>
        <v>% зайнятих підтвердженими та підозрюваними випадками</v>
      </c>
      <c r="C1005" s="2">
        <f>Table4[[#This Row],[Україна]]*100</f>
        <v>50.333691383894759</v>
      </c>
    </row>
    <row r="1006" spans="1:3" x14ac:dyDescent="0.35">
      <c r="A1006" s="1">
        <f>Table4[[#This Row],[Дата]]</f>
        <v>44165</v>
      </c>
      <c r="B1006" t="str">
        <f>Table4[[#This Row],[Показник]]</f>
        <v>% вільних ліжок</v>
      </c>
      <c r="C1006" s="2">
        <f>Table4[[#This Row],[Україна]]*100</f>
        <v>49.666308616105241</v>
      </c>
    </row>
    <row r="1007" spans="1:3" x14ac:dyDescent="0.35">
      <c r="A1007" s="1">
        <f>Table4[[#This Row],[Дата]]</f>
        <v>44165</v>
      </c>
      <c r="B1007" t="str">
        <f>Table4[[#This Row],[Показник]]</f>
        <v>% ліжок, забезпечених подачею кисню</v>
      </c>
      <c r="C1007" s="2">
        <f>Table4[[#This Row],[Україна]]*100</f>
        <v>50.67281044442219</v>
      </c>
    </row>
    <row r="1008" spans="1:3" x14ac:dyDescent="0.35">
      <c r="A1008" s="1">
        <f>Table4[[#This Row],[Дата]]</f>
        <v>44165</v>
      </c>
      <c r="B1008" t="str">
        <f>Table4[[#This Row],[Показник]]</f>
        <v>% зайнятих ліжок, забезпечених подачею кисню</v>
      </c>
      <c r="C1008" s="2">
        <f>Table4[[#This Row],[Україна]]*100</f>
        <v>50.649051133368474</v>
      </c>
    </row>
    <row r="1009" spans="1:3" x14ac:dyDescent="0.35">
      <c r="A1009" s="1">
        <f>Table4[[#This Row],[Дата]]</f>
        <v>44165</v>
      </c>
      <c r="B1009" t="str">
        <f>Table4[[#This Row],[Показник]]</f>
        <v>% вільних ліжок, забезпечених подачею кисню</v>
      </c>
      <c r="C1009" s="2">
        <f>Table4[[#This Row],[Україна]]*100</f>
        <v>49.350948866631519</v>
      </c>
    </row>
    <row r="1010" spans="1:3" x14ac:dyDescent="0.35">
      <c r="A1010" s="1">
        <f>Table4[[#This Row],[Дата]]</f>
        <v>44165</v>
      </c>
      <c r="B1010" t="str">
        <f>Table4[[#This Row],[Показник]]</f>
        <v>% зайнятих ліжок у ВРІТ</v>
      </c>
      <c r="C1010" s="2">
        <f>Table4[[#This Row],[Україна]]*100</f>
        <v>51.596758817921831</v>
      </c>
    </row>
    <row r="1011" spans="1:3" x14ac:dyDescent="0.35">
      <c r="A1011" s="1">
        <f>Table4[[#This Row],[Дата]]</f>
        <v>44165</v>
      </c>
      <c r="B1011" t="str">
        <f>Table4[[#This Row],[Показник]]</f>
        <v>% вільних ліжок у ВРІТ</v>
      </c>
      <c r="C1011" s="2">
        <f>Table4[[#This Row],[Україна]]*100</f>
        <v>48.403241182078169</v>
      </c>
    </row>
    <row r="1012" spans="1:3" x14ac:dyDescent="0.35">
      <c r="A1012" s="1">
        <f>Table4[[#This Row],[Дата]]</f>
        <v>44165</v>
      </c>
      <c r="B1012" t="str">
        <f>Table4[[#This Row],[Показник]]</f>
        <v>% зайнятих апаратів ШВЛ</v>
      </c>
      <c r="C1012" s="2">
        <f>Table4[[#This Row],[Україна]]*100</f>
        <v>12.976791120080728</v>
      </c>
    </row>
    <row r="1013" spans="1:3" x14ac:dyDescent="0.35">
      <c r="A1013" s="1">
        <f>Table4[[#This Row],[Дата]]</f>
        <v>44165</v>
      </c>
      <c r="B1013" t="str">
        <f>Table4[[#This Row],[Показник]]</f>
        <v>% вільних апаратів ШВЛ</v>
      </c>
      <c r="C1013" s="2">
        <f>Table4[[#This Row],[Україна]]*100</f>
        <v>87.023208879919281</v>
      </c>
    </row>
    <row r="1014" spans="1:3" x14ac:dyDescent="0.35">
      <c r="A1014" s="1">
        <f>Table4[[#This Row],[Дата]]</f>
        <v>44166</v>
      </c>
      <c r="B1014" t="str">
        <f>Table4[[#This Row],[Показник]]</f>
        <v>% ліжок, зайнятих підтвердженими випадками</v>
      </c>
      <c r="C1014" s="2">
        <f>Table4[[#This Row],[Україна]]*100</f>
        <v>34.683792765026944</v>
      </c>
    </row>
    <row r="1015" spans="1:3" x14ac:dyDescent="0.35">
      <c r="A1015" s="1">
        <f>Table4[[#This Row],[Дата]]</f>
        <v>44166</v>
      </c>
      <c r="B1015" t="str">
        <f>Table4[[#This Row],[Показник]]</f>
        <v>% ліжок, зайнятих підозрюваними випадками</v>
      </c>
      <c r="C1015" s="2">
        <f>Table4[[#This Row],[Україна]]*100</f>
        <v>14.38213467862739</v>
      </c>
    </row>
    <row r="1016" spans="1:3" x14ac:dyDescent="0.35">
      <c r="A1016" s="1">
        <f>Table4[[#This Row],[Дата]]</f>
        <v>44166</v>
      </c>
      <c r="B1016" t="str">
        <f>Table4[[#This Row],[Показник]]</f>
        <v>% зайнятих підтвердженими та підозрюваними випадками</v>
      </c>
      <c r="C1016" s="2">
        <f>Table4[[#This Row],[Україна]]*100</f>
        <v>49.065927443654331</v>
      </c>
    </row>
    <row r="1017" spans="1:3" x14ac:dyDescent="0.35">
      <c r="A1017" s="1">
        <f>Table4[[#This Row],[Дата]]</f>
        <v>44166</v>
      </c>
      <c r="B1017" t="str">
        <f>Table4[[#This Row],[Показник]]</f>
        <v>% вільних ліжок</v>
      </c>
      <c r="C1017" s="2">
        <f>Table4[[#This Row],[Україна]]*100</f>
        <v>50.934072556345669</v>
      </c>
    </row>
    <row r="1018" spans="1:3" x14ac:dyDescent="0.35">
      <c r="A1018" s="1">
        <f>Table4[[#This Row],[Дата]]</f>
        <v>44166</v>
      </c>
      <c r="B1018" t="str">
        <f>Table4[[#This Row],[Показник]]</f>
        <v>% ліжок, забезпечених подачею кисню</v>
      </c>
      <c r="C1018" s="2">
        <f>Table4[[#This Row],[Україна]]*100</f>
        <v>50.59786337351759</v>
      </c>
    </row>
    <row r="1019" spans="1:3" x14ac:dyDescent="0.35">
      <c r="A1019" s="1">
        <f>Table4[[#This Row],[Дата]]</f>
        <v>44166</v>
      </c>
      <c r="B1019" t="str">
        <f>Table4[[#This Row],[Показник]]</f>
        <v>% зайнятих ліжок, забезпечених подачею кисню</v>
      </c>
      <c r="C1019" s="2">
        <f>Table4[[#This Row],[Україна]]*100</f>
        <v>49.06214689265537</v>
      </c>
    </row>
    <row r="1020" spans="1:3" x14ac:dyDescent="0.35">
      <c r="A1020" s="1">
        <f>Table4[[#This Row],[Дата]]</f>
        <v>44166</v>
      </c>
      <c r="B1020" t="str">
        <f>Table4[[#This Row],[Показник]]</f>
        <v>% вільних ліжок, забезпечених подачею кисню</v>
      </c>
      <c r="C1020" s="2">
        <f>Table4[[#This Row],[Україна]]*100</f>
        <v>50.93785310734463</v>
      </c>
    </row>
    <row r="1021" spans="1:3" x14ac:dyDescent="0.35">
      <c r="A1021" s="1">
        <f>Table4[[#This Row],[Дата]]</f>
        <v>44166</v>
      </c>
      <c r="B1021" t="str">
        <f>Table4[[#This Row],[Показник]]</f>
        <v>% зайнятих ліжок у ВРІТ</v>
      </c>
      <c r="C1021" s="2">
        <f>Table4[[#This Row],[Україна]]*100</f>
        <v>48.891509433962263</v>
      </c>
    </row>
    <row r="1022" spans="1:3" x14ac:dyDescent="0.35">
      <c r="A1022" s="1">
        <f>Table4[[#This Row],[Дата]]</f>
        <v>44166</v>
      </c>
      <c r="B1022" t="str">
        <f>Table4[[#This Row],[Показник]]</f>
        <v>% вільних ліжок у ВРІТ</v>
      </c>
      <c r="C1022" s="2">
        <f>Table4[[#This Row],[Україна]]*100</f>
        <v>51.108490566037737</v>
      </c>
    </row>
    <row r="1023" spans="1:3" x14ac:dyDescent="0.35">
      <c r="A1023" s="1">
        <f>Table4[[#This Row],[Дата]]</f>
        <v>44166</v>
      </c>
      <c r="B1023" t="str">
        <f>Table4[[#This Row],[Показник]]</f>
        <v>% зайнятих апаратів ШВЛ</v>
      </c>
      <c r="C1023" s="2">
        <f>Table4[[#This Row],[Україна]]*100</f>
        <v>13.964784456587736</v>
      </c>
    </row>
    <row r="1024" spans="1:3" x14ac:dyDescent="0.35">
      <c r="A1024" s="1">
        <f>Table4[[#This Row],[Дата]]</f>
        <v>44166</v>
      </c>
      <c r="B1024" t="str">
        <f>Table4[[#This Row],[Показник]]</f>
        <v>% вільних апаратів ШВЛ</v>
      </c>
      <c r="C1024" s="2">
        <f>Table4[[#This Row],[Україна]]*100</f>
        <v>86.035215543412264</v>
      </c>
    </row>
    <row r="1025" spans="1:3" x14ac:dyDescent="0.35">
      <c r="A1025" s="1">
        <f>Table4[[#This Row],[Дата]]</f>
        <v>44167</v>
      </c>
      <c r="B1025" t="str">
        <f>Table4[[#This Row],[Показник]]</f>
        <v>% ліжок, зайнятих підтвердженими випадками</v>
      </c>
      <c r="C1025" s="2">
        <f>Table4[[#This Row],[Україна]]*100</f>
        <v>33.470580195448647</v>
      </c>
    </row>
    <row r="1026" spans="1:3" x14ac:dyDescent="0.35">
      <c r="A1026" s="1">
        <f>Table4[[#This Row],[Дата]]</f>
        <v>44167</v>
      </c>
      <c r="B1026" t="str">
        <f>Table4[[#This Row],[Показник]]</f>
        <v>% ліжок, зайнятих підозрюваними випадками</v>
      </c>
      <c r="C1026" s="2">
        <f>Table4[[#This Row],[Україна]]*100</f>
        <v>14.064101687965557</v>
      </c>
    </row>
    <row r="1027" spans="1:3" x14ac:dyDescent="0.35">
      <c r="A1027" s="1">
        <f>Table4[[#This Row],[Дата]]</f>
        <v>44167</v>
      </c>
      <c r="B1027" t="str">
        <f>Table4[[#This Row],[Показник]]</f>
        <v>% зайнятих підтвердженими та підозрюваними випадками</v>
      </c>
      <c r="C1027" s="2">
        <f>Table4[[#This Row],[Україна]]*100</f>
        <v>47.534681883414201</v>
      </c>
    </row>
    <row r="1028" spans="1:3" x14ac:dyDescent="0.35">
      <c r="A1028" s="1">
        <f>Table4[[#This Row],[Дата]]</f>
        <v>44167</v>
      </c>
      <c r="B1028" t="str">
        <f>Table4[[#This Row],[Показник]]</f>
        <v>% вільних ліжок</v>
      </c>
      <c r="C1028" s="2">
        <f>Table4[[#This Row],[Україна]]*100</f>
        <v>52.465318116585792</v>
      </c>
    </row>
    <row r="1029" spans="1:3" x14ac:dyDescent="0.35">
      <c r="A1029" s="1">
        <f>Table4[[#This Row],[Дата]]</f>
        <v>44167</v>
      </c>
      <c r="B1029" t="str">
        <f>Table4[[#This Row],[Показник]]</f>
        <v>% ліжок, забезпечених подачею кисню</v>
      </c>
      <c r="C1029" s="2">
        <f>Table4[[#This Row],[Україна]]*100</f>
        <v>50.627492946784699</v>
      </c>
    </row>
    <row r="1030" spans="1:3" x14ac:dyDescent="0.35">
      <c r="A1030" s="1">
        <f>Table4[[#This Row],[Дата]]</f>
        <v>44167</v>
      </c>
      <c r="B1030" t="str">
        <f>Table4[[#This Row],[Показник]]</f>
        <v>% зайнятих ліжок, забезпечених подачею кисню</v>
      </c>
      <c r="C1030" s="2">
        <f>Table4[[#This Row],[Україна]]*100</f>
        <v>50.701383551114532</v>
      </c>
    </row>
    <row r="1031" spans="1:3" x14ac:dyDescent="0.35">
      <c r="A1031" s="1">
        <f>Table4[[#This Row],[Дата]]</f>
        <v>44167</v>
      </c>
      <c r="B1031" t="str">
        <f>Table4[[#This Row],[Показник]]</f>
        <v>% вільних ліжок, забезпечених подачею кисню</v>
      </c>
      <c r="C1031" s="2">
        <f>Table4[[#This Row],[Україна]]*100</f>
        <v>49.298616448885475</v>
      </c>
    </row>
    <row r="1032" spans="1:3" x14ac:dyDescent="0.35">
      <c r="A1032" s="1">
        <f>Table4[[#This Row],[Дата]]</f>
        <v>44167</v>
      </c>
      <c r="B1032" t="str">
        <f>Table4[[#This Row],[Показник]]</f>
        <v>% зайнятих ліжок у ВРІТ</v>
      </c>
      <c r="C1032" s="2">
        <f>Table4[[#This Row],[Україна]]*100</f>
        <v>49.043397106859544</v>
      </c>
    </row>
    <row r="1033" spans="1:3" x14ac:dyDescent="0.35">
      <c r="A1033" s="1">
        <f>Table4[[#This Row],[Дата]]</f>
        <v>44167</v>
      </c>
      <c r="B1033" t="str">
        <f>Table4[[#This Row],[Показник]]</f>
        <v>% вільних ліжок у ВРІТ</v>
      </c>
      <c r="C1033" s="2">
        <f>Table4[[#This Row],[Україна]]*100</f>
        <v>50.956602893140456</v>
      </c>
    </row>
    <row r="1034" spans="1:3" x14ac:dyDescent="0.35">
      <c r="A1034" s="1">
        <f>Table4[[#This Row],[Дата]]</f>
        <v>44167</v>
      </c>
      <c r="B1034" t="str">
        <f>Table4[[#This Row],[Показник]]</f>
        <v>% зайнятих апаратів ШВЛ</v>
      </c>
      <c r="C1034" s="2">
        <f>Table4[[#This Row],[Україна]]*100</f>
        <v>14.112820512820512</v>
      </c>
    </row>
    <row r="1035" spans="1:3" x14ac:dyDescent="0.35">
      <c r="A1035" s="1">
        <f>Table4[[#This Row],[Дата]]</f>
        <v>44167</v>
      </c>
      <c r="B1035" t="str">
        <f>Table4[[#This Row],[Показник]]</f>
        <v>% вільних апаратів ШВЛ</v>
      </c>
      <c r="C1035" s="2">
        <f>Table4[[#This Row],[Україна]]*100</f>
        <v>85.887179487179495</v>
      </c>
    </row>
    <row r="1036" spans="1:3" x14ac:dyDescent="0.35">
      <c r="A1036" s="1">
        <f>Table4[[#This Row],[Дата]]</f>
        <v>44168</v>
      </c>
      <c r="B1036" t="str">
        <f>Table4[[#This Row],[Показник]]</f>
        <v>% ліжок, зайнятих підтвердженими випадками</v>
      </c>
      <c r="C1036" s="2">
        <f>Table4[[#This Row],[Україна]]*100</f>
        <v>34.002115535537584</v>
      </c>
    </row>
    <row r="1037" spans="1:3" x14ac:dyDescent="0.35">
      <c r="A1037" s="1">
        <f>Table4[[#This Row],[Дата]]</f>
        <v>44168</v>
      </c>
      <c r="B1037" t="str">
        <f>Table4[[#This Row],[Показник]]</f>
        <v>% ліжок, зайнятих підозрюваними випадками</v>
      </c>
      <c r="C1037" s="2">
        <f>Table4[[#This Row],[Україна]]*100</f>
        <v>14.020541167639127</v>
      </c>
    </row>
    <row r="1038" spans="1:3" x14ac:dyDescent="0.35">
      <c r="A1038" s="1">
        <f>Table4[[#This Row],[Дата]]</f>
        <v>44168</v>
      </c>
      <c r="B1038" t="str">
        <f>Table4[[#This Row],[Показник]]</f>
        <v>% зайнятих підтвердженими та підозрюваними випадками</v>
      </c>
      <c r="C1038" s="2">
        <f>Table4[[#This Row],[Україна]]*100</f>
        <v>48.022656703176715</v>
      </c>
    </row>
    <row r="1039" spans="1:3" x14ac:dyDescent="0.35">
      <c r="A1039" s="1">
        <f>Table4[[#This Row],[Дата]]</f>
        <v>44168</v>
      </c>
      <c r="B1039" t="str">
        <f>Table4[[#This Row],[Показник]]</f>
        <v>% вільних ліжок</v>
      </c>
      <c r="C1039" s="2">
        <f>Table4[[#This Row],[Україна]]*100</f>
        <v>51.977343296823285</v>
      </c>
    </row>
    <row r="1040" spans="1:3" x14ac:dyDescent="0.35">
      <c r="A1040" s="1">
        <f>Table4[[#This Row],[Дата]]</f>
        <v>44168</v>
      </c>
      <c r="B1040" t="str">
        <f>Table4[[#This Row],[Показник]]</f>
        <v>% ліжок, забезпечених подачею кисню</v>
      </c>
      <c r="C1040" s="2">
        <f>Table4[[#This Row],[Україна]]*100</f>
        <v>51.621888613580794</v>
      </c>
    </row>
    <row r="1041" spans="1:3" x14ac:dyDescent="0.35">
      <c r="A1041" s="1">
        <f>Table4[[#This Row],[Дата]]</f>
        <v>44168</v>
      </c>
      <c r="B1041" t="str">
        <f>Table4[[#This Row],[Показник]]</f>
        <v>% зайнятих ліжок, забезпечених подачею кисню</v>
      </c>
      <c r="C1041" s="2">
        <f>Table4[[#This Row],[Україна]]*100</f>
        <v>48.538085079683775</v>
      </c>
    </row>
    <row r="1042" spans="1:3" x14ac:dyDescent="0.35">
      <c r="A1042" s="1">
        <f>Table4[[#This Row],[Дата]]</f>
        <v>44168</v>
      </c>
      <c r="B1042" t="str">
        <f>Table4[[#This Row],[Показник]]</f>
        <v>% вільних ліжок, забезпечених подачею кисню</v>
      </c>
      <c r="C1042" s="2">
        <f>Table4[[#This Row],[Україна]]*100</f>
        <v>51.461914920316218</v>
      </c>
    </row>
    <row r="1043" spans="1:3" x14ac:dyDescent="0.35">
      <c r="A1043" s="1">
        <f>Table4[[#This Row],[Дата]]</f>
        <v>44168</v>
      </c>
      <c r="B1043" t="str">
        <f>Table4[[#This Row],[Показник]]</f>
        <v>% зайнятих ліжок у ВРІТ</v>
      </c>
      <c r="C1043" s="2">
        <f>Table4[[#This Row],[Україна]]*100</f>
        <v>46.25</v>
      </c>
    </row>
    <row r="1044" spans="1:3" x14ac:dyDescent="0.35">
      <c r="A1044" s="1">
        <f>Table4[[#This Row],[Дата]]</f>
        <v>44168</v>
      </c>
      <c r="B1044" t="str">
        <f>Table4[[#This Row],[Показник]]</f>
        <v>% вільних ліжок у ВРІТ</v>
      </c>
      <c r="C1044" s="2">
        <f>Table4[[#This Row],[Україна]]*100</f>
        <v>53.75</v>
      </c>
    </row>
    <row r="1045" spans="1:3" x14ac:dyDescent="0.35">
      <c r="A1045" s="1">
        <f>Table4[[#This Row],[Дата]]</f>
        <v>44168</v>
      </c>
      <c r="B1045" t="str">
        <f>Table4[[#This Row],[Показник]]</f>
        <v>% зайнятих апаратів ШВЛ</v>
      </c>
      <c r="C1045" s="2">
        <f>Table4[[#This Row],[Україна]]*100</f>
        <v>14.059719201107375</v>
      </c>
    </row>
    <row r="1046" spans="1:3" x14ac:dyDescent="0.35">
      <c r="A1046" s="1">
        <f>Table4[[#This Row],[Дата]]</f>
        <v>44168</v>
      </c>
      <c r="B1046" t="str">
        <f>Table4[[#This Row],[Показник]]</f>
        <v>% вільних апаратів ШВЛ</v>
      </c>
      <c r="C1046" s="2">
        <f>Table4[[#This Row],[Україна]]*100</f>
        <v>85.940280798892616</v>
      </c>
    </row>
    <row r="1047" spans="1:3" x14ac:dyDescent="0.35">
      <c r="A1047" s="1">
        <f>Table4[[#This Row],[Дата]]</f>
        <v>44169</v>
      </c>
      <c r="B1047" t="str">
        <f>Table4[[#This Row],[Показник]]</f>
        <v>% ліжок, зайнятих підтвердженими випадками</v>
      </c>
      <c r="C1047" s="2">
        <f>Table4[[#This Row],[Україна]]*100</f>
        <v>34.29768894017036</v>
      </c>
    </row>
    <row r="1048" spans="1:3" x14ac:dyDescent="0.35">
      <c r="A1048" s="1">
        <f>Table4[[#This Row],[Дата]]</f>
        <v>44169</v>
      </c>
      <c r="B1048" t="str">
        <f>Table4[[#This Row],[Показник]]</f>
        <v>% ліжок, зайнятих підозрюваними випадками</v>
      </c>
      <c r="C1048" s="2">
        <f>Table4[[#This Row],[Україна]]*100</f>
        <v>13.896901618759966</v>
      </c>
    </row>
    <row r="1049" spans="1:3" x14ac:dyDescent="0.35">
      <c r="A1049" s="1">
        <f>Table4[[#This Row],[Дата]]</f>
        <v>44169</v>
      </c>
      <c r="B1049" t="str">
        <f>Table4[[#This Row],[Показник]]</f>
        <v>% зайнятих підтвердженими та підозрюваними випадками</v>
      </c>
      <c r="C1049" s="2">
        <f>Table4[[#This Row],[Україна]]*100</f>
        <v>48.194590558930329</v>
      </c>
    </row>
    <row r="1050" spans="1:3" x14ac:dyDescent="0.35">
      <c r="A1050" s="1">
        <f>Table4[[#This Row],[Дата]]</f>
        <v>44169</v>
      </c>
      <c r="B1050" t="str">
        <f>Table4[[#This Row],[Показник]]</f>
        <v>% вільних ліжок</v>
      </c>
      <c r="C1050" s="2">
        <f>Table4[[#This Row],[Україна]]*100</f>
        <v>51.805409441069671</v>
      </c>
    </row>
    <row r="1051" spans="1:3" x14ac:dyDescent="0.35">
      <c r="A1051" s="1">
        <f>Table4[[#This Row],[Дата]]</f>
        <v>44169</v>
      </c>
      <c r="B1051" t="str">
        <f>Table4[[#This Row],[Показник]]</f>
        <v>% ліжок, забезпечених подачею кисню</v>
      </c>
      <c r="C1051" s="2">
        <f>Table4[[#This Row],[Україна]]*100</f>
        <v>51.573927892515378</v>
      </c>
    </row>
    <row r="1052" spans="1:3" x14ac:dyDescent="0.35">
      <c r="A1052" s="1">
        <f>Table4[[#This Row],[Дата]]</f>
        <v>44169</v>
      </c>
      <c r="B1052" t="str">
        <f>Table4[[#This Row],[Показник]]</f>
        <v>% зайнятих ліжок, забезпечених подачею кисню</v>
      </c>
      <c r="C1052" s="2">
        <f>Table4[[#This Row],[Україна]]*100</f>
        <v>47.694758543137375</v>
      </c>
    </row>
    <row r="1053" spans="1:3" x14ac:dyDescent="0.35">
      <c r="A1053" s="1">
        <f>Table4[[#This Row],[Дата]]</f>
        <v>44169</v>
      </c>
      <c r="B1053" t="str">
        <f>Table4[[#This Row],[Показник]]</f>
        <v>% вільних ліжок, забезпечених подачею кисню</v>
      </c>
      <c r="C1053" s="2">
        <f>Table4[[#This Row],[Україна]]*100</f>
        <v>52.305241456862625</v>
      </c>
    </row>
    <row r="1054" spans="1:3" x14ac:dyDescent="0.35">
      <c r="A1054" s="1">
        <f>Table4[[#This Row],[Дата]]</f>
        <v>44169</v>
      </c>
      <c r="B1054" t="str">
        <f>Table4[[#This Row],[Показник]]</f>
        <v>% зайнятих ліжок у ВРІТ</v>
      </c>
      <c r="C1054" s="2">
        <f>Table4[[#This Row],[Україна]]*100</f>
        <v>46.097838452787258</v>
      </c>
    </row>
    <row r="1055" spans="1:3" x14ac:dyDescent="0.35">
      <c r="A1055" s="1">
        <f>Table4[[#This Row],[Дата]]</f>
        <v>44169</v>
      </c>
      <c r="B1055" t="str">
        <f>Table4[[#This Row],[Показник]]</f>
        <v>% вільних ліжок у ВРІТ</v>
      </c>
      <c r="C1055" s="2">
        <f>Table4[[#This Row],[Україна]]*100</f>
        <v>53.902161547212742</v>
      </c>
    </row>
    <row r="1056" spans="1:3" x14ac:dyDescent="0.35">
      <c r="A1056" s="1">
        <f>Table4[[#This Row],[Дата]]</f>
        <v>44169</v>
      </c>
      <c r="B1056" t="str">
        <f>Table4[[#This Row],[Показник]]</f>
        <v>% зайнятих апаратів ШВЛ</v>
      </c>
      <c r="C1056" s="2">
        <f>Table4[[#This Row],[Україна]]*100</f>
        <v>13.129429317418872</v>
      </c>
    </row>
    <row r="1057" spans="1:3" x14ac:dyDescent="0.35">
      <c r="A1057" s="1">
        <f>Table4[[#This Row],[Дата]]</f>
        <v>44169</v>
      </c>
      <c r="B1057" t="str">
        <f>Table4[[#This Row],[Показник]]</f>
        <v>% вільних апаратів ШВЛ</v>
      </c>
      <c r="C1057" s="2">
        <f>Table4[[#This Row],[Україна]]*100</f>
        <v>86.870570682581132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1057"/>
  <sheetViews>
    <sheetView tabSelected="1" topLeftCell="A1008" workbookViewId="0">
      <selection activeCell="B1048" sqref="B1048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  <row r="970" spans="1:27" x14ac:dyDescent="0.35">
      <c r="A970" s="1">
        <f>Table2[[#This Row],[Дата]]</f>
        <v>44162</v>
      </c>
      <c r="B970" t="str">
        <f>Table2[[#This Row],[Показник]]</f>
        <v>% ліжок, зайнятих підтвердженими випадками</v>
      </c>
      <c r="C970" s="2">
        <f>Table2[[#This Row],[м.Київ]]*100</f>
        <v>46.164050409020561</v>
      </c>
      <c r="D970" s="2">
        <f>Table2[[#This Row],[Вінницька область]]*100</f>
        <v>29.018286814244465</v>
      </c>
      <c r="E970" s="2">
        <f>Table2[[#This Row],[Волинська область]]*100</f>
        <v>31.947331947331946</v>
      </c>
      <c r="F970" s="2">
        <f>Table2[[#This Row],[Дніпропетровська область]]*100</f>
        <v>32.719318443472254</v>
      </c>
      <c r="G970" s="2">
        <f>Table2[[#This Row],[Донецька область]]*100</f>
        <v>17.915123896325831</v>
      </c>
      <c r="H970" s="2">
        <f>Table2[[#This Row],[Житомирська область]]*100</f>
        <v>31.506849315068493</v>
      </c>
      <c r="I970" s="2">
        <f>Table2[[#This Row],[Закарпатська область]]*100</f>
        <v>41.084010840108405</v>
      </c>
      <c r="J970" s="2">
        <f>Table2[[#This Row],[Запорізька область]]*100</f>
        <v>37.585733882030176</v>
      </c>
      <c r="K970" s="2">
        <f>Table2[[#This Row],[Івано-Франківська область]]*100</f>
        <v>41.197059852992652</v>
      </c>
      <c r="L970" s="2">
        <f>Table2[[#This Row],[Київська область]]*100</f>
        <v>37.303822937625753</v>
      </c>
      <c r="M970" s="2">
        <f>Table2[[#This Row],[Кіровоградська область]]*100</f>
        <v>52.743362831858406</v>
      </c>
      <c r="N970" s="2">
        <f>Table2[[#This Row],[Луганська область]]*100</f>
        <v>19.003558718861211</v>
      </c>
      <c r="O970" s="2">
        <f>Table2[[#This Row],[Львівська область]]*100</f>
        <v>34.412171507607191</v>
      </c>
      <c r="P970" s="2">
        <f>Table2[[#This Row],[Миколаївська область]]*100</f>
        <v>42.255434782608695</v>
      </c>
      <c r="Q970" s="2">
        <f>Table2[[#This Row],[Одеська область]]*100</f>
        <v>29.260651629072683</v>
      </c>
      <c r="R970" s="2">
        <f>Table2[[#This Row],[Полтавська область]]*100</f>
        <v>36.937590711175616</v>
      </c>
      <c r="S970" s="2">
        <f>Table2[[#This Row],[Рівненська область]]*100</f>
        <v>38.372093023255815</v>
      </c>
      <c r="T970" s="2">
        <f>Table2[[#This Row],[Сумська область]]*100</f>
        <v>33.858807402330363</v>
      </c>
      <c r="U970" s="2">
        <f>Table2[[#This Row],[Тернопільська область]]*100</f>
        <v>34.96386881600889</v>
      </c>
      <c r="V970" s="2">
        <f>Table2[[#This Row],[Харківська область]]*100</f>
        <v>38.554216867469883</v>
      </c>
      <c r="W970" s="2">
        <f>Table2[[#This Row],[Херсонська область]]*100</f>
        <v>19.045346062052506</v>
      </c>
      <c r="X970" s="2">
        <f>Table2[[#This Row],[Хмельницька область]]*100</f>
        <v>40.101522842639589</v>
      </c>
      <c r="Y970" s="2">
        <f>Table2[[#This Row],[Черкаська область]]*100</f>
        <v>36.943111720356406</v>
      </c>
      <c r="Z970" s="2">
        <f>Table2[[#This Row],[Чернівецька область]]*100</f>
        <v>41.422048271363337</v>
      </c>
      <c r="AA970" s="2">
        <f>Table2[[#This Row],[Чернігівська область]]*100</f>
        <v>45.966514459665142</v>
      </c>
    </row>
    <row r="971" spans="1:27" x14ac:dyDescent="0.35">
      <c r="A971" s="1">
        <f>Table2[[#This Row],[Дата]]</f>
        <v>44162</v>
      </c>
      <c r="B971" t="str">
        <f>Table2[[#This Row],[Показник]]</f>
        <v>% ліжок, зайнятих підозрюваними випадками</v>
      </c>
      <c r="C971" s="2">
        <f>Table2[[#This Row],[м.Київ]]*100</f>
        <v>10.435551625027639</v>
      </c>
      <c r="D971" s="2">
        <f>Table2[[#This Row],[Вінницька область]]*100</f>
        <v>19.538017324350339</v>
      </c>
      <c r="E971" s="2">
        <f>Table2[[#This Row],[Волинська область]]*100</f>
        <v>20.443520443520448</v>
      </c>
      <c r="F971" s="2">
        <f>Table2[[#This Row],[Дніпропетровська область]]*100</f>
        <v>15.42712410775961</v>
      </c>
      <c r="G971" s="2">
        <f>Table2[[#This Row],[Донецька область]]*100</f>
        <v>19.481629165479923</v>
      </c>
      <c r="H971" s="2">
        <f>Table2[[#This Row],[Житомирська область]]*100</f>
        <v>12.837573385518592</v>
      </c>
      <c r="I971" s="2">
        <f>Table2[[#This Row],[Закарпатська область]]*100</f>
        <v>11.436314363143623</v>
      </c>
      <c r="J971" s="2">
        <f>Table2[[#This Row],[Запорізька область]]*100</f>
        <v>22.1307727480567</v>
      </c>
      <c r="K971" s="2">
        <f>Table2[[#This Row],[Івано-Франківська область]]*100</f>
        <v>7.0003500175008728</v>
      </c>
      <c r="L971" s="2">
        <f>Table2[[#This Row],[Київська область]]*100</f>
        <v>12.434607645875257</v>
      </c>
      <c r="M971" s="2">
        <f>Table2[[#This Row],[Кіровоградська область]]*100</f>
        <v>6.3716814159291975</v>
      </c>
      <c r="N971" s="2">
        <f>Table2[[#This Row],[Луганська область]]*100</f>
        <v>7.4021352313167279</v>
      </c>
      <c r="O971" s="2">
        <f>Table2[[#This Row],[Львівська область]]*100</f>
        <v>16.431535269709542</v>
      </c>
      <c r="P971" s="2">
        <f>Table2[[#This Row],[Миколаївська область]]*100</f>
        <v>23.845108695652169</v>
      </c>
      <c r="Q971" s="2">
        <f>Table2[[#This Row],[Одеська область]]*100</f>
        <v>20.332080200501252</v>
      </c>
      <c r="R971" s="2">
        <f>Table2[[#This Row],[Полтавська область]]*100</f>
        <v>34.542815674891145</v>
      </c>
      <c r="S971" s="2">
        <f>Table2[[#This Row],[Рівненська область]]*100</f>
        <v>10.930232558139535</v>
      </c>
      <c r="T971" s="2">
        <f>Table2[[#This Row],[Сумська область]]*100</f>
        <v>11.240575736806029</v>
      </c>
      <c r="U971" s="2">
        <f>Table2[[#This Row],[Тернопільська область]]*100</f>
        <v>4.3357420789327472</v>
      </c>
      <c r="V971" s="2">
        <f>Table2[[#This Row],[Харківська область]]*100</f>
        <v>8.855421686746979</v>
      </c>
      <c r="W971" s="2">
        <f>Table2[[#This Row],[Херсонська область]]*100</f>
        <v>0</v>
      </c>
      <c r="X971" s="2">
        <f>Table2[[#This Row],[Хмельницька область]]*100</f>
        <v>9.7715736040609187</v>
      </c>
      <c r="Y971" s="2">
        <f>Table2[[#This Row],[Черкаська область]]*100</f>
        <v>20.082248115147372</v>
      </c>
      <c r="Z971" s="2">
        <f>Table2[[#This Row],[Чернівецька область]]*100</f>
        <v>13.894324853228962</v>
      </c>
      <c r="AA971" s="2">
        <f>Table2[[#This Row],[Чернігівська область]]*100</f>
        <v>15.296803652968038</v>
      </c>
    </row>
    <row r="972" spans="1:27" x14ac:dyDescent="0.35">
      <c r="A972" s="1">
        <f>Table2[[#This Row],[Дата]]</f>
        <v>44162</v>
      </c>
      <c r="B972" t="str">
        <f>Table2[[#This Row],[Показник]]</f>
        <v>% зайнятих підтвердженими та підозрюваними випадками</v>
      </c>
      <c r="C972" s="2">
        <f>Table2[[#This Row],[м.Київ]]*100</f>
        <v>56.599602034048203</v>
      </c>
      <c r="D972" s="2">
        <f>Table2[[#This Row],[Вінницька область]]*100</f>
        <v>48.556304138594804</v>
      </c>
      <c r="E972" s="2">
        <f>Table2[[#This Row],[Волинська область]]*100</f>
        <v>52.390852390852395</v>
      </c>
      <c r="F972" s="2">
        <f>Table2[[#This Row],[Дніпропетровська область]]*100</f>
        <v>48.146442551231864</v>
      </c>
      <c r="G972" s="2">
        <f>Table2[[#This Row],[Донецька область]]*100</f>
        <v>37.396753061805754</v>
      </c>
      <c r="H972" s="2">
        <f>Table2[[#This Row],[Житомирська область]]*100</f>
        <v>44.344422700587081</v>
      </c>
      <c r="I972" s="2">
        <f>Table2[[#This Row],[Закарпатська область]]*100</f>
        <v>52.520325203252028</v>
      </c>
      <c r="J972" s="2">
        <f>Table2[[#This Row],[Запорізька область]]*100</f>
        <v>59.716506630086876</v>
      </c>
      <c r="K972" s="2">
        <f>Table2[[#This Row],[Івано-Франківська область]]*100</f>
        <v>48.197409870493523</v>
      </c>
      <c r="L972" s="2">
        <f>Table2[[#This Row],[Київська область]]*100</f>
        <v>49.738430583501007</v>
      </c>
      <c r="M972" s="2">
        <f>Table2[[#This Row],[Кіровоградська область]]*100</f>
        <v>59.115044247787608</v>
      </c>
      <c r="N972" s="2">
        <f>Table2[[#This Row],[Луганська область]]*100</f>
        <v>26.405693950177938</v>
      </c>
      <c r="O972" s="2">
        <f>Table2[[#This Row],[Львівська область]]*100</f>
        <v>50.843706777316733</v>
      </c>
      <c r="P972" s="2">
        <f>Table2[[#This Row],[Миколаївська область]]*100</f>
        <v>66.10054347826086</v>
      </c>
      <c r="Q972" s="2">
        <f>Table2[[#This Row],[Одеська область]]*100</f>
        <v>49.592731829573935</v>
      </c>
      <c r="R972" s="2">
        <f>Table2[[#This Row],[Полтавська область]]*100</f>
        <v>71.480406386066761</v>
      </c>
      <c r="S972" s="2">
        <f>Table2[[#This Row],[Рівненська область]]*100</f>
        <v>49.302325581395351</v>
      </c>
      <c r="T972" s="2">
        <f>Table2[[#This Row],[Сумська область]]*100</f>
        <v>45.099383139136393</v>
      </c>
      <c r="U972" s="2">
        <f>Table2[[#This Row],[Тернопільська область]]*100</f>
        <v>39.299610894941637</v>
      </c>
      <c r="V972" s="2">
        <f>Table2[[#This Row],[Харківська область]]*100</f>
        <v>47.409638554216862</v>
      </c>
      <c r="W972" s="2">
        <f>Table2[[#This Row],[Херсонська область]]*100</f>
        <v>19.045346062052506</v>
      </c>
      <c r="X972" s="2">
        <f>Table2[[#This Row],[Хмельницька область]]*100</f>
        <v>49.873096446700508</v>
      </c>
      <c r="Y972" s="2">
        <f>Table2[[#This Row],[Черкаська область]]*100</f>
        <v>57.025359835503778</v>
      </c>
      <c r="Z972" s="2">
        <f>Table2[[#This Row],[Чернівецька область]]*100</f>
        <v>55.316373124592303</v>
      </c>
      <c r="AA972" s="2">
        <f>Table2[[#This Row],[Чернігівська область]]*100</f>
        <v>61.263318112633179</v>
      </c>
    </row>
    <row r="973" spans="1:27" x14ac:dyDescent="0.35">
      <c r="A973" s="1">
        <f>Table2[[#This Row],[Дата]]</f>
        <v>44162</v>
      </c>
      <c r="B973" t="str">
        <f>Table2[[#This Row],[Показник]]</f>
        <v>% вільних ліжок</v>
      </c>
      <c r="C973" s="2">
        <f>Table2[[#This Row],[м.Київ]]*100</f>
        <v>43.400397965951797</v>
      </c>
      <c r="D973" s="2">
        <f>Table2[[#This Row],[Вінницька область]]*100</f>
        <v>51.443695861405203</v>
      </c>
      <c r="E973" s="2">
        <f>Table2[[#This Row],[Волинська область]]*100</f>
        <v>47.609147609147605</v>
      </c>
      <c r="F973" s="2">
        <f>Table2[[#This Row],[Дніпропетровська область]]*100</f>
        <v>51.853557448768143</v>
      </c>
      <c r="G973" s="2">
        <f>Table2[[#This Row],[Донецька область]]*100</f>
        <v>62.603246938194246</v>
      </c>
      <c r="H973" s="2">
        <f>Table2[[#This Row],[Житомирська область]]*100</f>
        <v>55.655577299412919</v>
      </c>
      <c r="I973" s="2">
        <f>Table2[[#This Row],[Закарпатська область]]*100</f>
        <v>47.479674796747972</v>
      </c>
      <c r="J973" s="2">
        <f>Table2[[#This Row],[Запорізька область]]*100</f>
        <v>40.283493369913124</v>
      </c>
      <c r="K973" s="2">
        <f>Table2[[#This Row],[Івано-Франківська область]]*100</f>
        <v>51.802590129506477</v>
      </c>
      <c r="L973" s="2">
        <f>Table2[[#This Row],[Київська область]]*100</f>
        <v>50.261569416499</v>
      </c>
      <c r="M973" s="2">
        <f>Table2[[#This Row],[Кіровоградська область]]*100</f>
        <v>40.884955752212392</v>
      </c>
      <c r="N973" s="2">
        <f>Table2[[#This Row],[Луганська область]]*100</f>
        <v>73.594306049822066</v>
      </c>
      <c r="O973" s="2">
        <f>Table2[[#This Row],[Львівська область]]*100</f>
        <v>49.156293222683267</v>
      </c>
      <c r="P973" s="2">
        <f>Table2[[#This Row],[Миколаївська область]]*100</f>
        <v>33.899456521739133</v>
      </c>
      <c r="Q973" s="2">
        <f>Table2[[#This Row],[Одеська область]]*100</f>
        <v>50.407268170426065</v>
      </c>
      <c r="R973" s="2">
        <f>Table2[[#This Row],[Полтавська область]]*100</f>
        <v>28.519593613933235</v>
      </c>
      <c r="S973" s="2">
        <f>Table2[[#This Row],[Рівненська область]]*100</f>
        <v>50.697674418604642</v>
      </c>
      <c r="T973" s="2">
        <f>Table2[[#This Row],[Сумська область]]*100</f>
        <v>54.900616860863607</v>
      </c>
      <c r="U973" s="2">
        <f>Table2[[#This Row],[Тернопільська область]]*100</f>
        <v>60.700389105058363</v>
      </c>
      <c r="V973" s="2">
        <f>Table2[[#This Row],[Харківська область]]*100</f>
        <v>52.590361445783138</v>
      </c>
      <c r="W973" s="2">
        <f>Table2[[#This Row],[Херсонська область]]*100</f>
        <v>80.954653937947498</v>
      </c>
      <c r="X973" s="2">
        <f>Table2[[#This Row],[Хмельницька область]]*100</f>
        <v>50.126903553299499</v>
      </c>
      <c r="Y973" s="2">
        <f>Table2[[#This Row],[Черкаська область]]*100</f>
        <v>42.974640164496222</v>
      </c>
      <c r="Z973" s="2">
        <f>Table2[[#This Row],[Чернівецька область]]*100</f>
        <v>44.683626875407697</v>
      </c>
      <c r="AA973" s="2">
        <f>Table2[[#This Row],[Чернігівська область]]*100</f>
        <v>38.736681887366821</v>
      </c>
    </row>
    <row r="974" spans="1:27" x14ac:dyDescent="0.35">
      <c r="A974" s="1">
        <f>Table2[[#This Row],[Дата]]</f>
        <v>44162</v>
      </c>
      <c r="B974" t="str">
        <f>Table2[[#This Row],[Показник]]</f>
        <v>% ліжок, забезпечених подачею кисню</v>
      </c>
      <c r="C974" s="2">
        <f>Table2[[#This Row],[м.Київ]]*100</f>
        <v>37.642503764250378</v>
      </c>
      <c r="D974" s="2">
        <f>Table2[[#This Row],[Вінницька область]]*100</f>
        <v>65.949485500467731</v>
      </c>
      <c r="E974" s="2">
        <f>Table2[[#This Row],[Волинська область]]*100</f>
        <v>57.873485868102293</v>
      </c>
      <c r="F974" s="2">
        <f>Table2[[#This Row],[Дніпропетровська область]]*100</f>
        <v>40.039361469494864</v>
      </c>
      <c r="G974" s="2">
        <f>Table2[[#This Row],[Донецька область]]*100</f>
        <v>29.86742916558357</v>
      </c>
      <c r="H974" s="2">
        <f>Table2[[#This Row],[Житомирська область]]*100</f>
        <v>58.22784810126582</v>
      </c>
      <c r="I974" s="2">
        <f>Table2[[#This Row],[Закарпатська область]]*100</f>
        <v>36.445623342175068</v>
      </c>
      <c r="J974" s="2">
        <f>Table2[[#This Row],[Запорізька область]]*100</f>
        <v>65.077951002227181</v>
      </c>
      <c r="K974" s="2">
        <f>Table2[[#This Row],[Івано-Франківська область]]*100</f>
        <v>39.666893269884433</v>
      </c>
      <c r="L974" s="2">
        <f>Table2[[#This Row],[Київська область]]*100</f>
        <v>61.663366336633665</v>
      </c>
      <c r="M974" s="2">
        <f>Table2[[#This Row],[Кіровоградська область]]*100</f>
        <v>59.96649916247906</v>
      </c>
      <c r="N974" s="2">
        <f>Table2[[#This Row],[Луганська область]]*100</f>
        <v>19.203910614525142</v>
      </c>
      <c r="O974" s="2">
        <f>Table2[[#This Row],[Львівська область]]*100</f>
        <v>61.527967257844473</v>
      </c>
      <c r="P974" s="2">
        <f>Table2[[#This Row],[Миколаївська область]]*100</f>
        <v>46.435452793834301</v>
      </c>
      <c r="Q974" s="2">
        <f>Table2[[#This Row],[Одеська область]]*100</f>
        <v>39.071038251366119</v>
      </c>
      <c r="R974" s="2">
        <f>Table2[[#This Row],[Полтавська область]]*100</f>
        <v>62.458691341705219</v>
      </c>
      <c r="S974" s="2">
        <f>Table2[[#This Row],[Рівненська область]]*100</f>
        <v>37.300275482093667</v>
      </c>
      <c r="T974" s="2">
        <f>Table2[[#This Row],[Сумська область]]*100</f>
        <v>53.748411689961884</v>
      </c>
      <c r="U974" s="2">
        <f>Table2[[#This Row],[Тернопільська область]]*100</f>
        <v>61.833247022268253</v>
      </c>
      <c r="V974" s="2">
        <f>Table2[[#This Row],[Харківська область]]*100</f>
        <v>43.224002034070686</v>
      </c>
      <c r="W974" s="2">
        <f>Table2[[#This Row],[Херсонська область]]*100</f>
        <v>53.97412199630314</v>
      </c>
      <c r="X974" s="2">
        <f>Table2[[#This Row],[Хмельницька область]]*100</f>
        <v>70.029424127784779</v>
      </c>
      <c r="Y974" s="2">
        <f>Table2[[#This Row],[Черкаська область]]*100</f>
        <v>43.654485049833887</v>
      </c>
      <c r="Z974" s="2">
        <f>Table2[[#This Row],[Чернівецька область]]*100</f>
        <v>54.729288975864321</v>
      </c>
      <c r="AA974" s="2">
        <f>Table2[[#This Row],[Чернігівська область]]*100</f>
        <v>40.810419681620843</v>
      </c>
    </row>
    <row r="975" spans="1:27" x14ac:dyDescent="0.35">
      <c r="A975" s="1">
        <f>Table2[[#This Row],[Дата]]</f>
        <v>44162</v>
      </c>
      <c r="B975" t="str">
        <f>Table2[[#This Row],[Показник]]</f>
        <v>% зайнятих ліжок, забезпечених подачею кисню</v>
      </c>
      <c r="C975" s="2">
        <f>Table2[[#This Row],[м.Київ]]*100</f>
        <v>70.457142857142856</v>
      </c>
      <c r="D975" s="2">
        <f>Table2[[#This Row],[Вінницька область]]*100</f>
        <v>32.056737588652481</v>
      </c>
      <c r="E975" s="2">
        <f>Table2[[#This Row],[Волинська область]]*100</f>
        <v>34.302325581395351</v>
      </c>
      <c r="F975" s="2">
        <f>Table2[[#This Row],[Дніпропетровська область]]*100</f>
        <v>44.128891316220646</v>
      </c>
      <c r="G975" s="2">
        <f>Table2[[#This Row],[Донецька область]]*100</f>
        <v>56.048738033072233</v>
      </c>
      <c r="H975" s="2">
        <f>Table2[[#This Row],[Житомирська область]]*100</f>
        <v>26.982097186700766</v>
      </c>
      <c r="I975" s="2">
        <f>Table2[[#This Row],[Закарпатська область]]*100</f>
        <v>54.87627365356623</v>
      </c>
      <c r="J975" s="2">
        <f>Table2[[#This Row],[Запорізька область]]*100</f>
        <v>60.711841204654348</v>
      </c>
      <c r="K975" s="2">
        <f>Table2[[#This Row],[Івано-Франківська область]]*100</f>
        <v>48.414738646101114</v>
      </c>
      <c r="L975" s="2">
        <f>Table2[[#This Row],[Київська область]]*100</f>
        <v>61.40012845215157</v>
      </c>
      <c r="M975" s="2">
        <f>Table2[[#This Row],[Кіровоградська область]]*100</f>
        <v>56.145251396648042</v>
      </c>
      <c r="N975" s="2">
        <f>Table2[[#This Row],[Луганська область]]*100</f>
        <v>37.090909090909093</v>
      </c>
      <c r="O975" s="2">
        <f>Table2[[#This Row],[Львівська область]]*100</f>
        <v>67.893569844789354</v>
      </c>
      <c r="P975" s="2">
        <f>Table2[[#This Row],[Миколаївська область]]*100</f>
        <v>61.134163208852009</v>
      </c>
      <c r="Q975" s="2">
        <f>Table2[[#This Row],[Одеська область]]*100</f>
        <v>61.11888111888112</v>
      </c>
      <c r="R975" s="2">
        <f>Table2[[#This Row],[Полтавська область]]*100</f>
        <v>29.31216931216931</v>
      </c>
      <c r="S975" s="2">
        <f>Table2[[#This Row],[Рівненська область]]*100</f>
        <v>58.050221565731164</v>
      </c>
      <c r="T975" s="2">
        <f>Table2[[#This Row],[Сумська область]]*100</f>
        <v>60.520094562647756</v>
      </c>
      <c r="U975" s="2">
        <f>Table2[[#This Row],[Тернопільська область]]*100</f>
        <v>39.195979899497488</v>
      </c>
      <c r="V975" s="2">
        <f>Table2[[#This Row],[Харківська область]]*100</f>
        <v>52.117647058823522</v>
      </c>
      <c r="W975" s="2">
        <f>Table2[[#This Row],[Херсонська область]]*100</f>
        <v>15.068493150684931</v>
      </c>
      <c r="X975" s="2">
        <f>Table2[[#This Row],[Хмельницька область]]*100</f>
        <v>35.354141656662662</v>
      </c>
      <c r="Y975" s="2">
        <f>Table2[[#This Row],[Черкаська область]]*100</f>
        <v>80.669710806697097</v>
      </c>
      <c r="Z975" s="2">
        <f>Table2[[#This Row],[Чернівецька область]]*100</f>
        <v>43.74255065554231</v>
      </c>
      <c r="AA975" s="2">
        <f>Table2[[#This Row],[Чернігівська область]]*100</f>
        <v>57.978723404255319</v>
      </c>
    </row>
    <row r="976" spans="1:27" x14ac:dyDescent="0.35">
      <c r="A976" s="1">
        <f>Table2[[#This Row],[Дата]]</f>
        <v>44162</v>
      </c>
      <c r="B976" t="str">
        <f>Table2[[#This Row],[Показник]]</f>
        <v>% вільних ліжок, забезпечених подачею кисню</v>
      </c>
      <c r="C976" s="2">
        <f>Table2[[#This Row],[м.Київ]]*100</f>
        <v>29.542857142857144</v>
      </c>
      <c r="D976" s="2">
        <f>Table2[[#This Row],[Вінницька область]]*100</f>
        <v>67.943262411347519</v>
      </c>
      <c r="E976" s="2">
        <f>Table2[[#This Row],[Волинська область]]*100</f>
        <v>65.697674418604649</v>
      </c>
      <c r="F976" s="2">
        <f>Table2[[#This Row],[Дніпропетровська область]]*100</f>
        <v>55.871108683779354</v>
      </c>
      <c r="G976" s="2">
        <f>Table2[[#This Row],[Донецька область]]*100</f>
        <v>43.95126196692776</v>
      </c>
      <c r="H976" s="2">
        <f>Table2[[#This Row],[Житомирська область]]*100</f>
        <v>73.01790281329923</v>
      </c>
      <c r="I976" s="2">
        <f>Table2[[#This Row],[Закарпатська область]]*100</f>
        <v>45.12372634643377</v>
      </c>
      <c r="J976" s="2">
        <f>Table2[[#This Row],[Запорізька область]]*100</f>
        <v>39.288158795345652</v>
      </c>
      <c r="K976" s="2">
        <f>Table2[[#This Row],[Івано-Франківська область]]*100</f>
        <v>51.585261353898879</v>
      </c>
      <c r="L976" s="2">
        <f>Table2[[#This Row],[Київська область]]*100</f>
        <v>38.599871547848423</v>
      </c>
      <c r="M976" s="2">
        <f>Table2[[#This Row],[Кіровоградська область]]*100</f>
        <v>43.854748603351958</v>
      </c>
      <c r="N976" s="2">
        <f>Table2[[#This Row],[Луганська область]]*100</f>
        <v>62.909090909090914</v>
      </c>
      <c r="O976" s="2">
        <f>Table2[[#This Row],[Львівська область]]*100</f>
        <v>32.106430155210639</v>
      </c>
      <c r="P976" s="2">
        <f>Table2[[#This Row],[Миколаївська область]]*100</f>
        <v>38.865836791147998</v>
      </c>
      <c r="Q976" s="2">
        <f>Table2[[#This Row],[Одеська область]]*100</f>
        <v>38.88111888111888</v>
      </c>
      <c r="R976" s="2">
        <f>Table2[[#This Row],[Полтавська область]]*100</f>
        <v>70.687830687830683</v>
      </c>
      <c r="S976" s="2">
        <f>Table2[[#This Row],[Рівненська область]]*100</f>
        <v>41.949778434268829</v>
      </c>
      <c r="T976" s="2">
        <f>Table2[[#This Row],[Сумська область]]*100</f>
        <v>39.479905437352244</v>
      </c>
      <c r="U976" s="2">
        <f>Table2[[#This Row],[Тернопільська область]]*100</f>
        <v>60.804020100502512</v>
      </c>
      <c r="V976" s="2">
        <f>Table2[[#This Row],[Харківська область]]*100</f>
        <v>47.882352941176471</v>
      </c>
      <c r="W976" s="2">
        <f>Table2[[#This Row],[Херсонська область]]*100</f>
        <v>84.93150684931507</v>
      </c>
      <c r="X976" s="2">
        <f>Table2[[#This Row],[Хмельницька область]]*100</f>
        <v>64.645858343337338</v>
      </c>
      <c r="Y976" s="2">
        <f>Table2[[#This Row],[Черкаська область]]*100</f>
        <v>19.330289193302892</v>
      </c>
      <c r="Z976" s="2">
        <f>Table2[[#This Row],[Чернівецька область]]*100</f>
        <v>56.25744934445769</v>
      </c>
      <c r="AA976" s="2">
        <f>Table2[[#This Row],[Чернігівська область]]*100</f>
        <v>42.021276595744681</v>
      </c>
    </row>
    <row r="977" spans="1:27" x14ac:dyDescent="0.35">
      <c r="A977" s="1">
        <f>Table2[[#This Row],[Дата]]</f>
        <v>44162</v>
      </c>
      <c r="B977" t="str">
        <f>Table2[[#This Row],[Показник]]</f>
        <v>% зайнятих ліжок у ВРІТ</v>
      </c>
      <c r="C977" s="2">
        <f>Table2[[#This Row],[м.Київ]]*100</f>
        <v>55.722891566265062</v>
      </c>
      <c r="D977" s="2">
        <f>Table2[[#This Row],[Вінницька область]]*100</f>
        <v>38.857142857142854</v>
      </c>
      <c r="E977" s="2">
        <f>Table2[[#This Row],[Волинська область]]*100</f>
        <v>40.151515151515149</v>
      </c>
      <c r="F977" s="2">
        <f>Table2[[#This Row],[Дніпропетровська область]]*100</f>
        <v>42.307692307692307</v>
      </c>
      <c r="G977" s="2">
        <f>Table2[[#This Row],[Донецька область]]*100</f>
        <v>90.909090909090907</v>
      </c>
      <c r="H977" s="2">
        <f>Table2[[#This Row],[Житомирська область]]*100</f>
        <v>28.240740740740737</v>
      </c>
      <c r="I977" s="2">
        <f>Table2[[#This Row],[Закарпатська область]]*100</f>
        <v>50.78125</v>
      </c>
      <c r="J977" s="2">
        <f>Table2[[#This Row],[Запорізька область]]*100</f>
        <v>64.772727272727266</v>
      </c>
      <c r="K977" s="2">
        <f>Table2[[#This Row],[Івано-Франківська область]]*100</f>
        <v>72.916666666666657</v>
      </c>
      <c r="L977" s="2">
        <f>Table2[[#This Row],[Київська область]]*100</f>
        <v>63.076923076923073</v>
      </c>
      <c r="M977" s="2">
        <f>Table2[[#This Row],[Кіровоградська область]]*100</f>
        <v>46.153846153846153</v>
      </c>
      <c r="N977" s="2">
        <f>Table2[[#This Row],[Луганська область]]*100</f>
        <v>48.888888888888886</v>
      </c>
      <c r="O977" s="2">
        <f>Table2[[#This Row],[Львівська область]]*100</f>
        <v>60.593220338983059</v>
      </c>
      <c r="P977" s="2">
        <f>Table2[[#This Row],[Миколаївська область]]*100</f>
        <v>55.39568345323741</v>
      </c>
      <c r="Q977" s="2">
        <f>Table2[[#This Row],[Одеська область]]*100</f>
        <v>26.006191950464398</v>
      </c>
      <c r="R977" s="2">
        <f>Table2[[#This Row],[Полтавська область]]*100</f>
        <v>46.25</v>
      </c>
      <c r="S977" s="2">
        <f>Table2[[#This Row],[Рівненська область]]*100</f>
        <v>45.454545454545453</v>
      </c>
      <c r="T977" s="2">
        <f>Table2[[#This Row],[Сумська область]]*100</f>
        <v>53.846153846153847</v>
      </c>
      <c r="U977" s="2">
        <f>Table2[[#This Row],[Тернопільська область]]*100</f>
        <v>41.810344827586206</v>
      </c>
      <c r="V977" s="2">
        <f>Table2[[#This Row],[Харківська область]]*100</f>
        <v>48.484848484848484</v>
      </c>
      <c r="W977" s="2">
        <f>Table2[[#This Row],[Херсонська область]]*100</f>
        <v>42.708333333333329</v>
      </c>
      <c r="X977" s="2">
        <f>Table2[[#This Row],[Хмельницька область]]*100</f>
        <v>43.624161073825505</v>
      </c>
      <c r="Y977" s="2">
        <f>Table2[[#This Row],[Черкаська область]]*100</f>
        <v>70.769230769230774</v>
      </c>
      <c r="Z977" s="2">
        <f>Table2[[#This Row],[Чернівецька область]]*100</f>
        <v>64.516129032258064</v>
      </c>
      <c r="AA977" s="2">
        <f>Table2[[#This Row],[Чернігівська область]]*100</f>
        <v>45</v>
      </c>
    </row>
    <row r="978" spans="1:27" x14ac:dyDescent="0.35">
      <c r="A978" s="1">
        <f>Table2[[#This Row],[Дата]]</f>
        <v>44162</v>
      </c>
      <c r="B978" t="str">
        <f>Table2[[#This Row],[Показник]]</f>
        <v>% вільних ліжок у ВРІТ</v>
      </c>
      <c r="C978" s="2">
        <f>Table2[[#This Row],[м.Київ]]*100</f>
        <v>44.277108433734938</v>
      </c>
      <c r="D978" s="2">
        <f>Table2[[#This Row],[Вінницька область]]*100</f>
        <v>61.142857142857146</v>
      </c>
      <c r="E978" s="2">
        <f>Table2[[#This Row],[Волинська область]]*100</f>
        <v>59.848484848484851</v>
      </c>
      <c r="F978" s="2">
        <f>Table2[[#This Row],[Дніпропетровська область]]*100</f>
        <v>57.692307692307686</v>
      </c>
      <c r="G978" s="2">
        <f>Table2[[#This Row],[Донецька область]]*100</f>
        <v>9.0909090909090917</v>
      </c>
      <c r="H978" s="2">
        <f>Table2[[#This Row],[Житомирська область]]*100</f>
        <v>71.759259259259252</v>
      </c>
      <c r="I978" s="2">
        <f>Table2[[#This Row],[Закарпатська область]]*100</f>
        <v>49.21875</v>
      </c>
      <c r="J978" s="2">
        <f>Table2[[#This Row],[Запорізька область]]*100</f>
        <v>35.227272727272727</v>
      </c>
      <c r="K978" s="2">
        <f>Table2[[#This Row],[Івано-Франківська область]]*100</f>
        <v>27.083333333333332</v>
      </c>
      <c r="L978" s="2">
        <f>Table2[[#This Row],[Київська область]]*100</f>
        <v>36.923076923076927</v>
      </c>
      <c r="M978" s="2">
        <f>Table2[[#This Row],[Кіровоградська область]]*100</f>
        <v>53.846153846153847</v>
      </c>
      <c r="N978" s="2">
        <f>Table2[[#This Row],[Луганська область]]*100</f>
        <v>51.111111111111107</v>
      </c>
      <c r="O978" s="2">
        <f>Table2[[#This Row],[Львівська область]]*100</f>
        <v>39.406779661016948</v>
      </c>
      <c r="P978" s="2">
        <f>Table2[[#This Row],[Миколаївська область]]*100</f>
        <v>44.60431654676259</v>
      </c>
      <c r="Q978" s="2">
        <f>Table2[[#This Row],[Одеська область]]*100</f>
        <v>73.993808049535602</v>
      </c>
      <c r="R978" s="2">
        <f>Table2[[#This Row],[Полтавська область]]*100</f>
        <v>53.75</v>
      </c>
      <c r="S978" s="2">
        <f>Table2[[#This Row],[Рівненська область]]*100</f>
        <v>54.54545454545454</v>
      </c>
      <c r="T978" s="2">
        <f>Table2[[#This Row],[Сумська область]]*100</f>
        <v>46.153846153846153</v>
      </c>
      <c r="U978" s="2">
        <f>Table2[[#This Row],[Тернопільська область]]*100</f>
        <v>58.189655172413794</v>
      </c>
      <c r="V978" s="2">
        <f>Table2[[#This Row],[Харківська область]]*100</f>
        <v>51.515151515151516</v>
      </c>
      <c r="W978" s="2">
        <f>Table2[[#This Row],[Херсонська область]]*100</f>
        <v>57.291666666666664</v>
      </c>
      <c r="X978" s="2">
        <f>Table2[[#This Row],[Хмельницька область]]*100</f>
        <v>56.375838926174495</v>
      </c>
      <c r="Y978" s="2">
        <f>Table2[[#This Row],[Черкаська область]]*100</f>
        <v>29.230769230769234</v>
      </c>
      <c r="Z978" s="2">
        <f>Table2[[#This Row],[Чернівецька область]]*100</f>
        <v>35.483870967741936</v>
      </c>
      <c r="AA978" s="2">
        <f>Table2[[#This Row],[Чернігівська область]]*100</f>
        <v>55.000000000000007</v>
      </c>
    </row>
    <row r="979" spans="1:27" x14ac:dyDescent="0.35">
      <c r="A979" s="1">
        <f>Table2[[#This Row],[Дата]]</f>
        <v>44162</v>
      </c>
      <c r="B979" t="str">
        <f>Table2[[#This Row],[Показник]]</f>
        <v>% зайнятих апаратів ШВЛ</v>
      </c>
      <c r="C979" s="2">
        <f>Table2[[#This Row],[м.Київ]]*100</f>
        <v>15.306122448979592</v>
      </c>
      <c r="D979" s="2">
        <f>Table2[[#This Row],[Вінницька область]]*100</f>
        <v>50.279329608938554</v>
      </c>
      <c r="E979" s="2">
        <f>Table2[[#This Row],[Волинська область]]*100</f>
        <v>6.8322981366459627</v>
      </c>
      <c r="F979" s="2">
        <f>Table2[[#This Row],[Дніпропетровська область]]*100</f>
        <v>1.5217391304347827</v>
      </c>
      <c r="G979" s="2">
        <f>Table2[[#This Row],[Донецька область]]*100</f>
        <v>6.9868995633187767</v>
      </c>
      <c r="H979" s="2">
        <f>Table2[[#This Row],[Житомирська область]]*100</f>
        <v>11.111111111111111</v>
      </c>
      <c r="I979" s="2">
        <f>Table2[[#This Row],[Закарпатська область]]*100</f>
        <v>9.2857142857142865</v>
      </c>
      <c r="J979" s="2">
        <f>Table2[[#This Row],[Запорізька область]]*100</f>
        <v>19.658119658119659</v>
      </c>
      <c r="K979" s="2">
        <f>Table2[[#This Row],[Івано-Франківська область]]*100</f>
        <v>32.20338983050847</v>
      </c>
      <c r="L979" s="2">
        <f>Table2[[#This Row],[Київська область]]*100</f>
        <v>13.725490196078432</v>
      </c>
      <c r="M979" s="2">
        <f>Table2[[#This Row],[Кіровоградська область]]*100</f>
        <v>26.785714285714285</v>
      </c>
      <c r="N979" s="2">
        <f>Table2[[#This Row],[Луганська область]]*100</f>
        <v>9.8039215686274517</v>
      </c>
      <c r="O979" s="2">
        <f>Table2[[#This Row],[Львівська область]]*100</f>
        <v>20.089285714285715</v>
      </c>
      <c r="P979" s="2">
        <f>Table2[[#This Row],[Миколаївська область]]*100</f>
        <v>7.6923076923076925</v>
      </c>
      <c r="Q979" s="2">
        <f>Table2[[#This Row],[Одеська область]]*100</f>
        <v>8.0459770114942533</v>
      </c>
      <c r="R979" s="2">
        <f>Table2[[#This Row],[Полтавська область]]*100</f>
        <v>11</v>
      </c>
      <c r="S979" s="2">
        <f>Table2[[#This Row],[Рівненська область]]*100</f>
        <v>6.962025316455696</v>
      </c>
      <c r="T979" s="2">
        <f>Table2[[#This Row],[Сумська область]]*100</f>
        <v>6.8181818181818175</v>
      </c>
      <c r="U979" s="2">
        <f>Table2[[#This Row],[Тернопільська область]]*100</f>
        <v>10.471204188481675</v>
      </c>
      <c r="V979" s="2">
        <f>Table2[[#This Row],[Харківська область]]*100</f>
        <v>28.923076923076923</v>
      </c>
      <c r="W979" s="2">
        <f>Table2[[#This Row],[Херсонська область]]*100</f>
        <v>9.7435897435897445</v>
      </c>
      <c r="X979" s="2">
        <f>Table2[[#This Row],[Хмельницька область]]*100</f>
        <v>17.5</v>
      </c>
      <c r="Y979" s="2">
        <f>Table2[[#This Row],[Черкаська область]]*100</f>
        <v>19.685039370078741</v>
      </c>
      <c r="Z979" s="2">
        <f>Table2[[#This Row],[Чернівецька область]]*100</f>
        <v>2.5157232704402519</v>
      </c>
      <c r="AA979" s="2">
        <f>Table2[[#This Row],[Чернігівська область]]*100</f>
        <v>15</v>
      </c>
    </row>
    <row r="980" spans="1:27" x14ac:dyDescent="0.35">
      <c r="A980" s="1">
        <f>Table2[[#This Row],[Дата]]</f>
        <v>44162</v>
      </c>
      <c r="B980" t="str">
        <f>Table2[[#This Row],[Показник]]</f>
        <v>% вільних апаратів ШВЛ</v>
      </c>
      <c r="C980" s="2">
        <f>Table2[[#This Row],[м.Київ]]*100</f>
        <v>84.693877551020407</v>
      </c>
      <c r="D980" s="2">
        <f>Table2[[#This Row],[Вінницька область]]*100</f>
        <v>49.720670391061446</v>
      </c>
      <c r="E980" s="2">
        <f>Table2[[#This Row],[Волинська область]]*100</f>
        <v>93.16770186335404</v>
      </c>
      <c r="F980" s="2">
        <f>Table2[[#This Row],[Дніпропетровська область]]*100</f>
        <v>98.478260869565219</v>
      </c>
      <c r="G980" s="2">
        <f>Table2[[#This Row],[Донецька область]]*100</f>
        <v>93.013100436681214</v>
      </c>
      <c r="H980" s="2">
        <f>Table2[[#This Row],[Житомирська область]]*100</f>
        <v>88.888888888888886</v>
      </c>
      <c r="I980" s="2">
        <f>Table2[[#This Row],[Закарпатська область]]*100</f>
        <v>90.714285714285708</v>
      </c>
      <c r="J980" s="2">
        <f>Table2[[#This Row],[Запорізька область]]*100</f>
        <v>80.341880341880341</v>
      </c>
      <c r="K980" s="2">
        <f>Table2[[#This Row],[Івано-Франківська область]]*100</f>
        <v>67.796610169491515</v>
      </c>
      <c r="L980" s="2">
        <f>Table2[[#This Row],[Київська область]]*100</f>
        <v>86.274509803921575</v>
      </c>
      <c r="M980" s="2">
        <f>Table2[[#This Row],[Кіровоградська область]]*100</f>
        <v>73.214285714285708</v>
      </c>
      <c r="N980" s="2">
        <f>Table2[[#This Row],[Луганська область]]*100</f>
        <v>90.196078431372555</v>
      </c>
      <c r="O980" s="2">
        <f>Table2[[#This Row],[Львівська область]]*100</f>
        <v>79.910714285714292</v>
      </c>
      <c r="P980" s="2">
        <f>Table2[[#This Row],[Миколаївська область]]*100</f>
        <v>92.307692307692307</v>
      </c>
      <c r="Q980" s="2">
        <f>Table2[[#This Row],[Одеська область]]*100</f>
        <v>91.954022988505741</v>
      </c>
      <c r="R980" s="2">
        <f>Table2[[#This Row],[Полтавська область]]*100</f>
        <v>89</v>
      </c>
      <c r="S980" s="2">
        <f>Table2[[#This Row],[Рівненська область]]*100</f>
        <v>93.037974683544306</v>
      </c>
      <c r="T980" s="2">
        <f>Table2[[#This Row],[Сумська область]]*100</f>
        <v>93.181818181818173</v>
      </c>
      <c r="U980" s="2">
        <f>Table2[[#This Row],[Тернопільська область]]*100</f>
        <v>89.528795811518322</v>
      </c>
      <c r="V980" s="2">
        <f>Table2[[#This Row],[Харківська область]]*100</f>
        <v>71.07692307692308</v>
      </c>
      <c r="W980" s="2">
        <f>Table2[[#This Row],[Херсонська область]]*100</f>
        <v>90.256410256410263</v>
      </c>
      <c r="X980" s="2">
        <f>Table2[[#This Row],[Хмельницька область]]*100</f>
        <v>82.5</v>
      </c>
      <c r="Y980" s="2">
        <f>Table2[[#This Row],[Черкаська область]]*100</f>
        <v>80.314960629921259</v>
      </c>
      <c r="Z980" s="2">
        <f>Table2[[#This Row],[Чернівецька область]]*100</f>
        <v>97.484276729559753</v>
      </c>
      <c r="AA980" s="2">
        <f>Table2[[#This Row],[Чернігівська область]]*100</f>
        <v>85</v>
      </c>
    </row>
    <row r="981" spans="1:27" x14ac:dyDescent="0.35">
      <c r="A981" s="1">
        <f>Table2[[#This Row],[Дата]]</f>
        <v>44163</v>
      </c>
      <c r="B981" t="str">
        <f>Table2[[#This Row],[Показник]]</f>
        <v>% ліжок, зайнятих підтвердженими випадками</v>
      </c>
      <c r="C981" s="2">
        <f>Table2[[#This Row],[м.Київ]]*100</f>
        <v>44.174220650011051</v>
      </c>
      <c r="D981" s="2">
        <f>Table2[[#This Row],[Вінницька область]]*100</f>
        <v>27.141482194417708</v>
      </c>
      <c r="E981" s="2">
        <f>Table2[[#This Row],[Волинська область]]*100</f>
        <v>30.6999306999307</v>
      </c>
      <c r="F981" s="2">
        <f>Table2[[#This Row],[Дніпропетровська область]]*100</f>
        <v>31.660142758461891</v>
      </c>
      <c r="G981" s="2">
        <f>Table2[[#This Row],[Донецька область]]*100</f>
        <v>17.089148390771861</v>
      </c>
      <c r="H981" s="2">
        <f>Table2[[#This Row],[Житомирська область]]*100</f>
        <v>31.272015655577302</v>
      </c>
      <c r="I981" s="2">
        <f>Table2[[#This Row],[Закарпатська область]]*100</f>
        <v>39.891598915989164</v>
      </c>
      <c r="J981" s="2">
        <f>Table2[[#This Row],[Запорізька область]]*100</f>
        <v>36.91397360036413</v>
      </c>
      <c r="K981" s="2">
        <f>Table2[[#This Row],[Івано-Франківська область]]*100</f>
        <v>40.462023101155062</v>
      </c>
      <c r="L981" s="2">
        <f>Table2[[#This Row],[Київська область]]*100</f>
        <v>37.223340040241446</v>
      </c>
      <c r="M981" s="2">
        <f>Table2[[#This Row],[Кіровоградська область]]*100</f>
        <v>59.646017699115042</v>
      </c>
      <c r="N981" s="2">
        <f>Table2[[#This Row],[Луганська область]]*100</f>
        <v>18.790035587188612</v>
      </c>
      <c r="O981" s="2">
        <f>Table2[[#This Row],[Львівська область]]*100</f>
        <v>31.037344398340249</v>
      </c>
      <c r="P981" s="2">
        <f>Table2[[#This Row],[Миколаївська область]]*100</f>
        <v>42.255434782608695</v>
      </c>
      <c r="Q981" s="2">
        <f>Table2[[#This Row],[Одеська область]]*100</f>
        <v>28.383458646616543</v>
      </c>
      <c r="R981" s="2">
        <f>Table2[[#This Row],[Полтавська область]]*100</f>
        <v>35.413642960812773</v>
      </c>
      <c r="S981" s="2">
        <f>Table2[[#This Row],[Рівненська область]]*100</f>
        <v>36.453488372093027</v>
      </c>
      <c r="T981" s="2">
        <f>Table2[[#This Row],[Сумська область]]*100</f>
        <v>32.350925291295404</v>
      </c>
      <c r="U981" s="2">
        <f>Table2[[#This Row],[Тернопільська область]]*100</f>
        <v>34.018899388549194</v>
      </c>
      <c r="V981" s="2">
        <f>Table2[[#This Row],[Харківська область]]*100</f>
        <v>37.46987951807229</v>
      </c>
      <c r="W981" s="2">
        <f>Table2[[#This Row],[Херсонська область]]*100</f>
        <v>19.665871121718375</v>
      </c>
      <c r="X981" s="2">
        <f>Table2[[#This Row],[Хмельницька область]]*100</f>
        <v>38.494077834179357</v>
      </c>
      <c r="Y981" s="2">
        <f>Table2[[#This Row],[Черкаська область]]*100</f>
        <v>37.834132967786154</v>
      </c>
      <c r="Z981" s="2">
        <f>Table2[[#This Row],[Чернівецька область]]*100</f>
        <v>40.117416829745594</v>
      </c>
      <c r="AA981" s="2">
        <f>Table2[[#This Row],[Чернігівська область]]*100</f>
        <v>41.780821917808218</v>
      </c>
    </row>
    <row r="982" spans="1:27" x14ac:dyDescent="0.35">
      <c r="A982" s="1">
        <f>Table2[[#This Row],[Дата]]</f>
        <v>44163</v>
      </c>
      <c r="B982" t="str">
        <f>Table2[[#This Row],[Показник]]</f>
        <v>% ліжок, зайнятих підозрюваними випадками</v>
      </c>
      <c r="C982" s="2">
        <f>Table2[[#This Row],[м.Київ]]*100</f>
        <v>9.5954012823347377</v>
      </c>
      <c r="D982" s="2">
        <f>Table2[[#This Row],[Вінницька область]]*100</f>
        <v>22.473532242540905</v>
      </c>
      <c r="E982" s="2">
        <f>Table2[[#This Row],[Волинська область]]*100</f>
        <v>10.602910602910603</v>
      </c>
      <c r="F982" s="2">
        <f>Table2[[#This Row],[Дніпропетровська область]]*100</f>
        <v>16.532350909509557</v>
      </c>
      <c r="G982" s="2">
        <f>Table2[[#This Row],[Донецька область]]*100</f>
        <v>18.798063229849053</v>
      </c>
      <c r="H982" s="2">
        <f>Table2[[#This Row],[Житомирська область]]*100</f>
        <v>11.898238747553808</v>
      </c>
      <c r="I982" s="2">
        <f>Table2[[#This Row],[Закарпатська область]]*100</f>
        <v>9.5934959349593445</v>
      </c>
      <c r="J982" s="2">
        <f>Table2[[#This Row],[Запорізька область]]*100</f>
        <v>23.350022758306782</v>
      </c>
      <c r="K982" s="2">
        <f>Table2[[#This Row],[Івано-Франківська область]]*100</f>
        <v>10.570528526426321</v>
      </c>
      <c r="L982" s="2">
        <f>Table2[[#This Row],[Київська область]]*100</f>
        <v>11.670020120724345</v>
      </c>
      <c r="M982" s="2">
        <f>Table2[[#This Row],[Кіровоградська область]]*100</f>
        <v>5.4867256637168182</v>
      </c>
      <c r="N982" s="2">
        <f>Table2[[#This Row],[Луганська область]]*100</f>
        <v>7.4733096085409265</v>
      </c>
      <c r="O982" s="2">
        <f>Table2[[#This Row],[Львівська область]]*100</f>
        <v>17.897648686030426</v>
      </c>
      <c r="P982" s="2">
        <f>Table2[[#This Row],[Миколаївська область]]*100</f>
        <v>23.369565217391301</v>
      </c>
      <c r="Q982" s="2">
        <f>Table2[[#This Row],[Одеська область]]*100</f>
        <v>16.510025062656641</v>
      </c>
      <c r="R982" s="2">
        <f>Table2[[#This Row],[Полтавська область]]*100</f>
        <v>28.592162554426704</v>
      </c>
      <c r="S982" s="2">
        <f>Table2[[#This Row],[Рівненська область]]*100</f>
        <v>9.1279069767441818</v>
      </c>
      <c r="T982" s="2">
        <f>Table2[[#This Row],[Сумська область]]*100</f>
        <v>12.748457847840994</v>
      </c>
      <c r="U982" s="2">
        <f>Table2[[#This Row],[Тернопільська область]]*100</f>
        <v>3.6687048360200092</v>
      </c>
      <c r="V982" s="2">
        <f>Table2[[#This Row],[Харківська область]]*100</f>
        <v>9.6385542168674672</v>
      </c>
      <c r="W982" s="2">
        <f>Table2[[#This Row],[Херсонська область]]*100</f>
        <v>0</v>
      </c>
      <c r="X982" s="2">
        <f>Table2[[#This Row],[Хмельницька область]]*100</f>
        <v>8.9678510998307974</v>
      </c>
      <c r="Y982" s="2">
        <f>Table2[[#This Row],[Черкаська область]]*100</f>
        <v>19.054146675805345</v>
      </c>
      <c r="Z982" s="2">
        <f>Table2[[#This Row],[Чернівецька область]]*100</f>
        <v>11.545988258317024</v>
      </c>
      <c r="AA982" s="2">
        <f>Table2[[#This Row],[Чернігівська область]]*100</f>
        <v>17.808219178082197</v>
      </c>
    </row>
    <row r="983" spans="1:27" x14ac:dyDescent="0.35">
      <c r="A983" s="1">
        <f>Table2[[#This Row],[Дата]]</f>
        <v>44163</v>
      </c>
      <c r="B983" t="str">
        <f>Table2[[#This Row],[Показник]]</f>
        <v>% зайнятих підтвердженими та підозрюваними випадками</v>
      </c>
      <c r="C983" s="2">
        <f>Table2[[#This Row],[м.Київ]]*100</f>
        <v>53.769621932345792</v>
      </c>
      <c r="D983" s="2">
        <f>Table2[[#This Row],[Вінницька область]]*100</f>
        <v>49.615014436958617</v>
      </c>
      <c r="E983" s="2">
        <f>Table2[[#This Row],[Волинська область]]*100</f>
        <v>41.302841302841301</v>
      </c>
      <c r="F983" s="2">
        <f>Table2[[#This Row],[Дніпропетровська область]]*100</f>
        <v>48.192493667971448</v>
      </c>
      <c r="G983" s="2">
        <f>Table2[[#This Row],[Донецька область]]*100</f>
        <v>35.88721162062091</v>
      </c>
      <c r="H983" s="2">
        <f>Table2[[#This Row],[Житомирська область]]*100</f>
        <v>43.170254403131111</v>
      </c>
      <c r="I983" s="2">
        <f>Table2[[#This Row],[Закарпатська область]]*100</f>
        <v>49.485094850948506</v>
      </c>
      <c r="J983" s="2">
        <f>Table2[[#This Row],[Запорізька область]]*100</f>
        <v>60.263996358670916</v>
      </c>
      <c r="K983" s="2">
        <f>Table2[[#This Row],[Івано-Франківська область]]*100</f>
        <v>51.032551627581377</v>
      </c>
      <c r="L983" s="2">
        <f>Table2[[#This Row],[Київська область]]*100</f>
        <v>48.893360160965791</v>
      </c>
      <c r="M983" s="2">
        <f>Table2[[#This Row],[Кіровоградська область]]*100</f>
        <v>65.13274336283186</v>
      </c>
      <c r="N983" s="2">
        <f>Table2[[#This Row],[Луганська область]]*100</f>
        <v>26.263345195729539</v>
      </c>
      <c r="O983" s="2">
        <f>Table2[[#This Row],[Львівська область]]*100</f>
        <v>48.934993084370674</v>
      </c>
      <c r="P983" s="2">
        <f>Table2[[#This Row],[Миколаївська область]]*100</f>
        <v>65.625</v>
      </c>
      <c r="Q983" s="2">
        <f>Table2[[#This Row],[Одеська область]]*100</f>
        <v>44.893483709273184</v>
      </c>
      <c r="R983" s="2">
        <f>Table2[[#This Row],[Полтавська область]]*100</f>
        <v>64.005805515239473</v>
      </c>
      <c r="S983" s="2">
        <f>Table2[[#This Row],[Рівненська область]]*100</f>
        <v>45.581395348837212</v>
      </c>
      <c r="T983" s="2">
        <f>Table2[[#This Row],[Сумська область]]*100</f>
        <v>45.099383139136393</v>
      </c>
      <c r="U983" s="2">
        <f>Table2[[#This Row],[Тернопільська область]]*100</f>
        <v>37.687604224569206</v>
      </c>
      <c r="V983" s="2">
        <f>Table2[[#This Row],[Харківська область]]*100</f>
        <v>47.108433734939759</v>
      </c>
      <c r="W983" s="2">
        <f>Table2[[#This Row],[Херсонська область]]*100</f>
        <v>19.665871121718375</v>
      </c>
      <c r="X983" s="2">
        <f>Table2[[#This Row],[Хмельницька область]]*100</f>
        <v>47.461928934010153</v>
      </c>
      <c r="Y983" s="2">
        <f>Table2[[#This Row],[Черкаська область]]*100</f>
        <v>56.888279643591503</v>
      </c>
      <c r="Z983" s="2">
        <f>Table2[[#This Row],[Чернівецька область]]*100</f>
        <v>51.663405088062618</v>
      </c>
      <c r="AA983" s="2">
        <f>Table2[[#This Row],[Чернігівська область]]*100</f>
        <v>59.589041095890416</v>
      </c>
    </row>
    <row r="984" spans="1:27" x14ac:dyDescent="0.35">
      <c r="A984" s="1">
        <f>Table2[[#This Row],[Дата]]</f>
        <v>44163</v>
      </c>
      <c r="B984" t="str">
        <f>Table2[[#This Row],[Показник]]</f>
        <v>% вільних ліжок</v>
      </c>
      <c r="C984" s="2">
        <f>Table2[[#This Row],[м.Київ]]*100</f>
        <v>46.230378067654208</v>
      </c>
      <c r="D984" s="2">
        <f>Table2[[#This Row],[Вінницька область]]*100</f>
        <v>50.384985563041383</v>
      </c>
      <c r="E984" s="2">
        <f>Table2[[#This Row],[Волинська область]]*100</f>
        <v>58.697158697158699</v>
      </c>
      <c r="F984" s="2">
        <f>Table2[[#This Row],[Дніпропетровська область]]*100</f>
        <v>51.807506332028552</v>
      </c>
      <c r="G984" s="2">
        <f>Table2[[#This Row],[Донецька область]]*100</f>
        <v>64.112788379379083</v>
      </c>
      <c r="H984" s="2">
        <f>Table2[[#This Row],[Житомирська область]]*100</f>
        <v>56.829745596868889</v>
      </c>
      <c r="I984" s="2">
        <f>Table2[[#This Row],[Закарпатська область]]*100</f>
        <v>50.514905149051494</v>
      </c>
      <c r="J984" s="2">
        <f>Table2[[#This Row],[Запорізька область]]*100</f>
        <v>39.736003641329084</v>
      </c>
      <c r="K984" s="2">
        <f>Table2[[#This Row],[Івано-Франківська область]]*100</f>
        <v>48.967448372418623</v>
      </c>
      <c r="L984" s="2">
        <f>Table2[[#This Row],[Київська область]]*100</f>
        <v>51.106639839034209</v>
      </c>
      <c r="M984" s="2">
        <f>Table2[[#This Row],[Кіровоградська область]]*100</f>
        <v>34.86725663716814</v>
      </c>
      <c r="N984" s="2">
        <f>Table2[[#This Row],[Луганська область]]*100</f>
        <v>73.736654804270458</v>
      </c>
      <c r="O984" s="2">
        <f>Table2[[#This Row],[Львівська область]]*100</f>
        <v>51.065006915629318</v>
      </c>
      <c r="P984" s="2">
        <f>Table2[[#This Row],[Миколаївська область]]*100</f>
        <v>34.375</v>
      </c>
      <c r="Q984" s="2">
        <f>Table2[[#This Row],[Одеська область]]*100</f>
        <v>55.106516290726816</v>
      </c>
      <c r="R984" s="2">
        <f>Table2[[#This Row],[Полтавська область]]*100</f>
        <v>35.99419448476052</v>
      </c>
      <c r="S984" s="2">
        <f>Table2[[#This Row],[Рівненська область]]*100</f>
        <v>54.418604651162795</v>
      </c>
      <c r="T984" s="2">
        <f>Table2[[#This Row],[Сумська область]]*100</f>
        <v>54.900616860863607</v>
      </c>
      <c r="U984" s="2">
        <f>Table2[[#This Row],[Тернопільська область]]*100</f>
        <v>62.312395775430794</v>
      </c>
      <c r="V984" s="2">
        <f>Table2[[#This Row],[Харківська область]]*100</f>
        <v>52.891566265060241</v>
      </c>
      <c r="W984" s="2">
        <f>Table2[[#This Row],[Херсонська область]]*100</f>
        <v>80.334128878281618</v>
      </c>
      <c r="X984" s="2">
        <f>Table2[[#This Row],[Хмельницька область]]*100</f>
        <v>52.538071065989847</v>
      </c>
      <c r="Y984" s="2">
        <f>Table2[[#This Row],[Черкаська область]]*100</f>
        <v>43.111720356408497</v>
      </c>
      <c r="Z984" s="2">
        <f>Table2[[#This Row],[Чернівецька область]]*100</f>
        <v>48.336594911937382</v>
      </c>
      <c r="AA984" s="2">
        <f>Table2[[#This Row],[Чернігівська область]]*100</f>
        <v>40.410958904109584</v>
      </c>
    </row>
    <row r="985" spans="1:27" x14ac:dyDescent="0.35">
      <c r="A985" s="1">
        <f>Table2[[#This Row],[Дата]]</f>
        <v>44163</v>
      </c>
      <c r="B985" t="str">
        <f>Table2[[#This Row],[Показник]]</f>
        <v>% ліжок, забезпечених подачею кисню</v>
      </c>
      <c r="C985" s="2">
        <f>Table2[[#This Row],[м.Київ]]*100</f>
        <v>41.213164121316417</v>
      </c>
      <c r="D985" s="2">
        <f>Table2[[#This Row],[Вінницька область]]*100</f>
        <v>66.136576239476142</v>
      </c>
      <c r="E985" s="2">
        <f>Table2[[#This Row],[Волинська область]]*100</f>
        <v>57.873485868102293</v>
      </c>
      <c r="F985" s="2">
        <f>Table2[[#This Row],[Дніпропетровська область]]*100</f>
        <v>40.039361469494864</v>
      </c>
      <c r="G985" s="2">
        <f>Table2[[#This Row],[Донецька область]]*100</f>
        <v>29.86742916558357</v>
      </c>
      <c r="H985" s="2">
        <f>Table2[[#This Row],[Житомирська область]]*100</f>
        <v>58.22784810126582</v>
      </c>
      <c r="I985" s="2">
        <f>Table2[[#This Row],[Закарпатська область]]*100</f>
        <v>36.445623342175068</v>
      </c>
      <c r="J985" s="2">
        <f>Table2[[#This Row],[Запорізька область]]*100</f>
        <v>65.942350332594231</v>
      </c>
      <c r="K985" s="2">
        <f>Table2[[#This Row],[Івано-Франківська область]]*100</f>
        <v>41.502379333786536</v>
      </c>
      <c r="L985" s="2">
        <f>Table2[[#This Row],[Київська область]]*100</f>
        <v>63.722772277227726</v>
      </c>
      <c r="M985" s="2">
        <f>Table2[[#This Row],[Кіровоградська область]]*100</f>
        <v>59.96649916247906</v>
      </c>
      <c r="N985" s="2">
        <f>Table2[[#This Row],[Луганська область]]*100</f>
        <v>22.625698324022348</v>
      </c>
      <c r="O985" s="2">
        <f>Table2[[#This Row],[Львівська область]]*100</f>
        <v>61.527967257844473</v>
      </c>
      <c r="P985" s="2">
        <f>Table2[[#This Row],[Миколаївська область]]*100</f>
        <v>46.435452793834301</v>
      </c>
      <c r="Q985" s="2">
        <f>Table2[[#This Row],[Одеська область]]*100</f>
        <v>40.710382513661202</v>
      </c>
      <c r="R985" s="2">
        <f>Table2[[#This Row],[Полтавська область]]*100</f>
        <v>62.458691341705219</v>
      </c>
      <c r="S985" s="2">
        <f>Table2[[#This Row],[Рівненська область]]*100</f>
        <v>37.300275482093667</v>
      </c>
      <c r="T985" s="2">
        <f>Table2[[#This Row],[Сумська область]]*100</f>
        <v>53.748411689961884</v>
      </c>
      <c r="U985" s="2">
        <f>Table2[[#This Row],[Тернопільська область]]*100</f>
        <v>62.040393578456751</v>
      </c>
      <c r="V985" s="2">
        <f>Table2[[#This Row],[Харківська область]]*100</f>
        <v>44.368166793796085</v>
      </c>
      <c r="W985" s="2">
        <f>Table2[[#This Row],[Херсонська область]]*100</f>
        <v>53.97412199630314</v>
      </c>
      <c r="X985" s="2">
        <f>Table2[[#This Row],[Хмельницька область]]*100</f>
        <v>70.029424127784779</v>
      </c>
      <c r="Y985" s="2">
        <f>Table2[[#This Row],[Черкаська область]]*100</f>
        <v>43.654485049833887</v>
      </c>
      <c r="Z985" s="2">
        <f>Table2[[#This Row],[Чернівецька область]]*100</f>
        <v>56.229615133724721</v>
      </c>
      <c r="AA985" s="2">
        <f>Table2[[#This Row],[Чернігівська область]]*100</f>
        <v>43.704775687409551</v>
      </c>
    </row>
    <row r="986" spans="1:27" x14ac:dyDescent="0.35">
      <c r="A986" s="1">
        <f>Table2[[#This Row],[Дата]]</f>
        <v>44163</v>
      </c>
      <c r="B986" t="str">
        <f>Table2[[#This Row],[Показник]]</f>
        <v>% зайнятих ліжок, забезпечених подачею кисню</v>
      </c>
      <c r="C986" s="2">
        <f>Table2[[#This Row],[м.Київ]]*100</f>
        <v>64.405010438413356</v>
      </c>
      <c r="D986" s="2">
        <f>Table2[[#This Row],[Вінницька область]]*100</f>
        <v>35.148514851485146</v>
      </c>
      <c r="E986" s="2">
        <f>Table2[[#This Row],[Волинська область]]*100</f>
        <v>35.465116279069768</v>
      </c>
      <c r="F986" s="2">
        <f>Table2[[#This Row],[Дніпропетровська область]]*100</f>
        <v>46.750409612233753</v>
      </c>
      <c r="G986" s="2">
        <f>Table2[[#This Row],[Донецька область]]*100</f>
        <v>64.229765013054831</v>
      </c>
      <c r="H986" s="2">
        <f>Table2[[#This Row],[Житомирська область]]*100</f>
        <v>25.895140664961637</v>
      </c>
      <c r="I986" s="2">
        <f>Table2[[#This Row],[Закарпатська область]]*100</f>
        <v>54.439592430858809</v>
      </c>
      <c r="J986" s="2">
        <f>Table2[[#This Row],[Запорізька область]]*100</f>
        <v>50.302622730329524</v>
      </c>
      <c r="K986" s="2">
        <f>Table2[[#This Row],[Івано-Франківська область]]*100</f>
        <v>53.890253890253895</v>
      </c>
      <c r="L986" s="2">
        <f>Table2[[#This Row],[Київська область]]*100</f>
        <v>58.918582970789316</v>
      </c>
      <c r="M986" s="2">
        <f>Table2[[#This Row],[Кіровоградська область]]*100</f>
        <v>62.569832402234638</v>
      </c>
      <c r="N986" s="2">
        <f>Table2[[#This Row],[Луганська область]]*100</f>
        <v>28.703703703703702</v>
      </c>
      <c r="O986" s="2">
        <f>Table2[[#This Row],[Львівська область]]*100</f>
        <v>66.518847006651882</v>
      </c>
      <c r="P986" s="2">
        <f>Table2[[#This Row],[Миколаївська область]]*100</f>
        <v>59.059474412171511</v>
      </c>
      <c r="Q986" s="2">
        <f>Table2[[#This Row],[Одеська область]]*100</f>
        <v>53.489932885906043</v>
      </c>
      <c r="R986" s="2">
        <f>Table2[[#This Row],[Полтавська область]]*100</f>
        <v>23.915343915343914</v>
      </c>
      <c r="S986" s="2">
        <f>Table2[[#This Row],[Рівненська область]]*100</f>
        <v>60.856720827178734</v>
      </c>
      <c r="T986" s="2">
        <f>Table2[[#This Row],[Сумська область]]*100</f>
        <v>63.23877068557919</v>
      </c>
      <c r="U986" s="2">
        <f>Table2[[#This Row],[Тернопільська область]]*100</f>
        <v>40.233722871452422</v>
      </c>
      <c r="V986" s="2">
        <f>Table2[[#This Row],[Харківська область]]*100</f>
        <v>50.830945558739259</v>
      </c>
      <c r="W986" s="2">
        <f>Table2[[#This Row],[Херсонська область]]*100</f>
        <v>15.667808219178081</v>
      </c>
      <c r="X986" s="2">
        <f>Table2[[#This Row],[Хмельницька область]]*100</f>
        <v>36.014405762304925</v>
      </c>
      <c r="Y986" s="2">
        <f>Table2[[#This Row],[Черкаська область]]*100</f>
        <v>81.582952815829529</v>
      </c>
      <c r="Z986" s="2">
        <f>Table2[[#This Row],[Чернівецька область]]*100</f>
        <v>42.343387470997676</v>
      </c>
      <c r="AA986" s="2">
        <f>Table2[[#This Row],[Чернігівська область]]*100</f>
        <v>59.105960264900659</v>
      </c>
    </row>
    <row r="987" spans="1:27" x14ac:dyDescent="0.35">
      <c r="A987" s="1">
        <f>Table2[[#This Row],[Дата]]</f>
        <v>44163</v>
      </c>
      <c r="B987" t="str">
        <f>Table2[[#This Row],[Показник]]</f>
        <v>% вільних ліжок, забезпечених подачею кисню</v>
      </c>
      <c r="C987" s="2">
        <f>Table2[[#This Row],[м.Київ]]*100</f>
        <v>35.594989561586637</v>
      </c>
      <c r="D987" s="2">
        <f>Table2[[#This Row],[Вінницька область]]*100</f>
        <v>64.851485148514854</v>
      </c>
      <c r="E987" s="2">
        <f>Table2[[#This Row],[Волинська область]]*100</f>
        <v>64.534883720930239</v>
      </c>
      <c r="F987" s="2">
        <f>Table2[[#This Row],[Дніпропетровська область]]*100</f>
        <v>53.249590387766247</v>
      </c>
      <c r="G987" s="2">
        <f>Table2[[#This Row],[Донецька область]]*100</f>
        <v>35.770234986945169</v>
      </c>
      <c r="H987" s="2">
        <f>Table2[[#This Row],[Житомирська область]]*100</f>
        <v>74.10485933503837</v>
      </c>
      <c r="I987" s="2">
        <f>Table2[[#This Row],[Закарпатська область]]*100</f>
        <v>45.560407569141191</v>
      </c>
      <c r="J987" s="2">
        <f>Table2[[#This Row],[Запорізька область]]*100</f>
        <v>49.697377269670476</v>
      </c>
      <c r="K987" s="2">
        <f>Table2[[#This Row],[Івано-Франківська область]]*100</f>
        <v>46.109746109746105</v>
      </c>
      <c r="L987" s="2">
        <f>Table2[[#This Row],[Київська область]]*100</f>
        <v>41.081417029210684</v>
      </c>
      <c r="M987" s="2">
        <f>Table2[[#This Row],[Кіровоградська область]]*100</f>
        <v>37.430167597765362</v>
      </c>
      <c r="N987" s="2">
        <f>Table2[[#This Row],[Луганська область]]*100</f>
        <v>71.296296296296291</v>
      </c>
      <c r="O987" s="2">
        <f>Table2[[#This Row],[Львівська область]]*100</f>
        <v>33.481152993348118</v>
      </c>
      <c r="P987" s="2">
        <f>Table2[[#This Row],[Миколаївська область]]*100</f>
        <v>40.940525587828489</v>
      </c>
      <c r="Q987" s="2">
        <f>Table2[[#This Row],[Одеська область]]*100</f>
        <v>46.510067114093964</v>
      </c>
      <c r="R987" s="2">
        <f>Table2[[#This Row],[Полтавська область]]*100</f>
        <v>76.084656084656089</v>
      </c>
      <c r="S987" s="2">
        <f>Table2[[#This Row],[Рівненська область]]*100</f>
        <v>39.143279172821273</v>
      </c>
      <c r="T987" s="2">
        <f>Table2[[#This Row],[Сумська область]]*100</f>
        <v>36.761229314420802</v>
      </c>
      <c r="U987" s="2">
        <f>Table2[[#This Row],[Тернопільська область]]*100</f>
        <v>59.766277128547586</v>
      </c>
      <c r="V987" s="2">
        <f>Table2[[#This Row],[Харківська область]]*100</f>
        <v>49.169054441260748</v>
      </c>
      <c r="W987" s="2">
        <f>Table2[[#This Row],[Херсонська область]]*100</f>
        <v>84.332191780821915</v>
      </c>
      <c r="X987" s="2">
        <f>Table2[[#This Row],[Хмельницька область]]*100</f>
        <v>63.985594237695075</v>
      </c>
      <c r="Y987" s="2">
        <f>Table2[[#This Row],[Черкаська область]]*100</f>
        <v>18.417047184170471</v>
      </c>
      <c r="Z987" s="2">
        <f>Table2[[#This Row],[Чернівецька область]]*100</f>
        <v>57.656612529002317</v>
      </c>
      <c r="AA987" s="2">
        <f>Table2[[#This Row],[Чернігівська область]]*100</f>
        <v>40.894039735099334</v>
      </c>
    </row>
    <row r="988" spans="1:27" x14ac:dyDescent="0.35">
      <c r="A988" s="1">
        <f>Table2[[#This Row],[Дата]]</f>
        <v>44163</v>
      </c>
      <c r="B988" t="str">
        <f>Table2[[#This Row],[Показник]]</f>
        <v>% зайнятих ліжок у ВРІТ</v>
      </c>
      <c r="C988" s="2">
        <f>Table2[[#This Row],[м.Київ]]*100</f>
        <v>59.036144578313255</v>
      </c>
      <c r="D988" s="2">
        <f>Table2[[#This Row],[Вінницька область]]*100</f>
        <v>41.142857142857139</v>
      </c>
      <c r="E988" s="2">
        <f>Table2[[#This Row],[Волинська область]]*100</f>
        <v>40.909090909090914</v>
      </c>
      <c r="F988" s="2">
        <f>Table2[[#This Row],[Дніпропетровська область]]*100</f>
        <v>44.711538461538467</v>
      </c>
      <c r="G988" s="2">
        <f>Table2[[#This Row],[Донецька область]]*100</f>
        <v>95.454545454545453</v>
      </c>
      <c r="H988" s="2">
        <f>Table2[[#This Row],[Житомирська область]]*100</f>
        <v>31.363636363636367</v>
      </c>
      <c r="I988" s="2">
        <f>Table2[[#This Row],[Закарпатська область]]*100</f>
        <v>52.34375</v>
      </c>
      <c r="J988" s="2">
        <f>Table2[[#This Row],[Запорізька область]]*100</f>
        <v>68.181818181818173</v>
      </c>
      <c r="K988" s="2">
        <f>Table2[[#This Row],[Івано-Франківська область]]*100</f>
        <v>73.4375</v>
      </c>
      <c r="L988" s="2">
        <f>Table2[[#This Row],[Київська область]]*100</f>
        <v>55.897435897435898</v>
      </c>
      <c r="M988" s="2">
        <f>Table2[[#This Row],[Кіровоградська область]]*100</f>
        <v>46.875</v>
      </c>
      <c r="N988" s="2">
        <f>Table2[[#This Row],[Луганська область]]*100</f>
        <v>37.777777777777779</v>
      </c>
      <c r="O988" s="2">
        <f>Table2[[#This Row],[Львівська область]]*100</f>
        <v>61.864406779661017</v>
      </c>
      <c r="P988" s="2">
        <f>Table2[[#This Row],[Миколаївська область]]*100</f>
        <v>54.676258992805757</v>
      </c>
      <c r="Q988" s="2">
        <f>Table2[[#This Row],[Одеська область]]*100</f>
        <v>25.077399380804955</v>
      </c>
      <c r="R988" s="2">
        <f>Table2[[#This Row],[Полтавська область]]*100</f>
        <v>42.5</v>
      </c>
      <c r="S988" s="2">
        <f>Table2[[#This Row],[Рівненська область]]*100</f>
        <v>43.636363636363633</v>
      </c>
      <c r="T988" s="2">
        <f>Table2[[#This Row],[Сумська область]]*100</f>
        <v>51.282051282051277</v>
      </c>
      <c r="U988" s="2">
        <f>Table2[[#This Row],[Тернопільська область]]*100</f>
        <v>42.241379310344826</v>
      </c>
      <c r="V988" s="2">
        <f>Table2[[#This Row],[Харківська область]]*100</f>
        <v>51.94805194805194</v>
      </c>
      <c r="W988" s="2">
        <f>Table2[[#This Row],[Херсонська область]]*100</f>
        <v>41.666666666666671</v>
      </c>
      <c r="X988" s="2">
        <f>Table2[[#This Row],[Хмельницька область]]*100</f>
        <v>40.939597315436245</v>
      </c>
      <c r="Y988" s="2">
        <f>Table2[[#This Row],[Черкаська область]]*100</f>
        <v>73.076923076923066</v>
      </c>
      <c r="Z988" s="2">
        <f>Table2[[#This Row],[Чернівецька область]]*100</f>
        <v>60.483870967741936</v>
      </c>
      <c r="AA988" s="2">
        <f>Table2[[#This Row],[Чернігівська область]]*100</f>
        <v>45.714285714285715</v>
      </c>
    </row>
    <row r="989" spans="1:27" x14ac:dyDescent="0.35">
      <c r="A989" s="1">
        <f>Table2[[#This Row],[Дата]]</f>
        <v>44163</v>
      </c>
      <c r="B989" t="str">
        <f>Table2[[#This Row],[Показник]]</f>
        <v>% вільних ліжок у ВРІТ</v>
      </c>
      <c r="C989" s="2">
        <f>Table2[[#This Row],[м.Київ]]*100</f>
        <v>40.963855421686745</v>
      </c>
      <c r="D989" s="2">
        <f>Table2[[#This Row],[Вінницька область]]*100</f>
        <v>58.857142857142854</v>
      </c>
      <c r="E989" s="2">
        <f>Table2[[#This Row],[Волинська область]]*100</f>
        <v>59.090909090909093</v>
      </c>
      <c r="F989" s="2">
        <f>Table2[[#This Row],[Дніпропетровська область]]*100</f>
        <v>55.28846153846154</v>
      </c>
      <c r="G989" s="2">
        <f>Table2[[#This Row],[Донецька область]]*100</f>
        <v>4.5454545454545459</v>
      </c>
      <c r="H989" s="2">
        <f>Table2[[#This Row],[Житомирська область]]*100</f>
        <v>68.63636363636364</v>
      </c>
      <c r="I989" s="2">
        <f>Table2[[#This Row],[Закарпатська область]]*100</f>
        <v>47.65625</v>
      </c>
      <c r="J989" s="2">
        <f>Table2[[#This Row],[Запорізька область]]*100</f>
        <v>31.818181818181817</v>
      </c>
      <c r="K989" s="2">
        <f>Table2[[#This Row],[Івано-Франківська область]]*100</f>
        <v>26.5625</v>
      </c>
      <c r="L989" s="2">
        <f>Table2[[#This Row],[Київська область]]*100</f>
        <v>44.102564102564102</v>
      </c>
      <c r="M989" s="2">
        <f>Table2[[#This Row],[Кіровоградська область]]*100</f>
        <v>53.125</v>
      </c>
      <c r="N989" s="2">
        <f>Table2[[#This Row],[Луганська область]]*100</f>
        <v>62.222222222222221</v>
      </c>
      <c r="O989" s="2">
        <f>Table2[[#This Row],[Львівська область]]*100</f>
        <v>38.135593220338983</v>
      </c>
      <c r="P989" s="2">
        <f>Table2[[#This Row],[Миколаївська область]]*100</f>
        <v>45.323741007194243</v>
      </c>
      <c r="Q989" s="2">
        <f>Table2[[#This Row],[Одеська область]]*100</f>
        <v>74.922600619195052</v>
      </c>
      <c r="R989" s="2">
        <f>Table2[[#This Row],[Полтавська область]]*100</f>
        <v>57.499999999999993</v>
      </c>
      <c r="S989" s="2">
        <f>Table2[[#This Row],[Рівненська область]]*100</f>
        <v>56.36363636363636</v>
      </c>
      <c r="T989" s="2">
        <f>Table2[[#This Row],[Сумська область]]*100</f>
        <v>48.717948717948715</v>
      </c>
      <c r="U989" s="2">
        <f>Table2[[#This Row],[Тернопільська область]]*100</f>
        <v>57.758620689655174</v>
      </c>
      <c r="V989" s="2">
        <f>Table2[[#This Row],[Харківська область]]*100</f>
        <v>48.051948051948052</v>
      </c>
      <c r="W989" s="2">
        <f>Table2[[#This Row],[Херсонська область]]*100</f>
        <v>58.333333333333336</v>
      </c>
      <c r="X989" s="2">
        <f>Table2[[#This Row],[Хмельницька область]]*100</f>
        <v>59.060402684563762</v>
      </c>
      <c r="Y989" s="2">
        <f>Table2[[#This Row],[Черкаська область]]*100</f>
        <v>26.923076923076923</v>
      </c>
      <c r="Z989" s="2">
        <f>Table2[[#This Row],[Чернівецька область]]*100</f>
        <v>39.516129032258064</v>
      </c>
      <c r="AA989" s="2">
        <f>Table2[[#This Row],[Чернігівська область]]*100</f>
        <v>54.285714285714285</v>
      </c>
    </row>
    <row r="990" spans="1:27" x14ac:dyDescent="0.35">
      <c r="A990" s="1">
        <f>Table2[[#This Row],[Дата]]</f>
        <v>44163</v>
      </c>
      <c r="B990" t="str">
        <f>Table2[[#This Row],[Показник]]</f>
        <v>% зайнятих апаратів ШВЛ</v>
      </c>
      <c r="C990" s="2">
        <f>Table2[[#This Row],[м.Київ]]*100</f>
        <v>13.77551020408163</v>
      </c>
      <c r="D990" s="2">
        <f>Table2[[#This Row],[Вінницька область]]*100</f>
        <v>49.720670391061446</v>
      </c>
      <c r="E990" s="2">
        <f>Table2[[#This Row],[Волинська область]]*100</f>
        <v>4.9689440993788816</v>
      </c>
      <c r="F990" s="2">
        <f>Table2[[#This Row],[Дніпропетровська область]]*100</f>
        <v>1.5217391304347827</v>
      </c>
      <c r="G990" s="2">
        <f>Table2[[#This Row],[Донецька область]]*100</f>
        <v>6.0185185185185182</v>
      </c>
      <c r="H990" s="2">
        <f>Table2[[#This Row],[Житомирська область]]*100</f>
        <v>9.5238095238095237</v>
      </c>
      <c r="I990" s="2">
        <f>Table2[[#This Row],[Закарпатська область]]*100</f>
        <v>9.2857142857142865</v>
      </c>
      <c r="J990" s="2">
        <f>Table2[[#This Row],[Запорізька область]]*100</f>
        <v>14.529914529914532</v>
      </c>
      <c r="K990" s="2">
        <f>Table2[[#This Row],[Івано-Франківська область]]*100</f>
        <v>29.943502824858758</v>
      </c>
      <c r="L990" s="2">
        <f>Table2[[#This Row],[Київська область]]*100</f>
        <v>14.705882352941178</v>
      </c>
      <c r="M990" s="2">
        <f>Table2[[#This Row],[Кіровоградська область]]*100</f>
        <v>28.333333333333332</v>
      </c>
      <c r="N990" s="2">
        <f>Table2[[#This Row],[Луганська область]]*100</f>
        <v>8.4967320261437909</v>
      </c>
      <c r="O990" s="2">
        <f>Table2[[#This Row],[Львівська область]]*100</f>
        <v>19.642857142857142</v>
      </c>
      <c r="P990" s="2">
        <f>Table2[[#This Row],[Миколаївська область]]*100</f>
        <v>7.6923076923076925</v>
      </c>
      <c r="Q990" s="2">
        <f>Table2[[#This Row],[Одеська область]]*100</f>
        <v>8.0459770114942533</v>
      </c>
      <c r="R990" s="2">
        <f>Table2[[#This Row],[Полтавська область]]*100</f>
        <v>10.333333333333334</v>
      </c>
      <c r="S990" s="2">
        <f>Table2[[#This Row],[Рівненська область]]*100</f>
        <v>6.962025316455696</v>
      </c>
      <c r="T990" s="2">
        <f>Table2[[#This Row],[Сумська область]]*100</f>
        <v>6.8181818181818175</v>
      </c>
      <c r="U990" s="2">
        <f>Table2[[#This Row],[Тернопільська область]]*100</f>
        <v>10.471204188481675</v>
      </c>
      <c r="V990" s="2">
        <f>Table2[[#This Row],[Харківська область]]*100</f>
        <v>28.834355828220858</v>
      </c>
      <c r="W990" s="2">
        <f>Table2[[#This Row],[Херсонська область]]*100</f>
        <v>9.2307692307692317</v>
      </c>
      <c r="X990" s="2">
        <f>Table2[[#This Row],[Хмельницька область]]*100</f>
        <v>13.750000000000002</v>
      </c>
      <c r="Y990" s="2">
        <f>Table2[[#This Row],[Черкаська область]]*100</f>
        <v>24.409448818897637</v>
      </c>
      <c r="Z990" s="2">
        <f>Table2[[#This Row],[Чернівецька область]]*100</f>
        <v>2.5157232704402519</v>
      </c>
      <c r="AA990" s="2">
        <f>Table2[[#This Row],[Чернігівська область]]*100</f>
        <v>12.5</v>
      </c>
    </row>
    <row r="991" spans="1:27" x14ac:dyDescent="0.35">
      <c r="A991" s="1">
        <f>Table2[[#This Row],[Дата]]</f>
        <v>44163</v>
      </c>
      <c r="B991" t="str">
        <f>Table2[[#This Row],[Показник]]</f>
        <v>% вільних апаратів ШВЛ</v>
      </c>
      <c r="C991" s="2">
        <f>Table2[[#This Row],[м.Київ]]*100</f>
        <v>86.224489795918373</v>
      </c>
      <c r="D991" s="2">
        <f>Table2[[#This Row],[Вінницька область]]*100</f>
        <v>50.279329608938554</v>
      </c>
      <c r="E991" s="2">
        <f>Table2[[#This Row],[Волинська область]]*100</f>
        <v>95.031055900621126</v>
      </c>
      <c r="F991" s="2">
        <f>Table2[[#This Row],[Дніпропетровська область]]*100</f>
        <v>98.478260869565219</v>
      </c>
      <c r="G991" s="2">
        <f>Table2[[#This Row],[Донецька область]]*100</f>
        <v>93.981481481481481</v>
      </c>
      <c r="H991" s="2">
        <f>Table2[[#This Row],[Житомирська область]]*100</f>
        <v>90.476190476190482</v>
      </c>
      <c r="I991" s="2">
        <f>Table2[[#This Row],[Закарпатська область]]*100</f>
        <v>90.714285714285708</v>
      </c>
      <c r="J991" s="2">
        <f>Table2[[#This Row],[Запорізька область]]*100</f>
        <v>85.470085470085465</v>
      </c>
      <c r="K991" s="2">
        <f>Table2[[#This Row],[Івано-Франківська область]]*100</f>
        <v>70.056497175141246</v>
      </c>
      <c r="L991" s="2">
        <f>Table2[[#This Row],[Київська область]]*100</f>
        <v>85.294117647058826</v>
      </c>
      <c r="M991" s="2">
        <f>Table2[[#This Row],[Кіровоградська область]]*100</f>
        <v>71.666666666666671</v>
      </c>
      <c r="N991" s="2">
        <f>Table2[[#This Row],[Луганська область]]*100</f>
        <v>91.503267973856211</v>
      </c>
      <c r="O991" s="2">
        <f>Table2[[#This Row],[Львівська область]]*100</f>
        <v>80.357142857142861</v>
      </c>
      <c r="P991" s="2">
        <f>Table2[[#This Row],[Миколаївська область]]*100</f>
        <v>92.307692307692307</v>
      </c>
      <c r="Q991" s="2">
        <f>Table2[[#This Row],[Одеська область]]*100</f>
        <v>91.954022988505741</v>
      </c>
      <c r="R991" s="2">
        <f>Table2[[#This Row],[Полтавська область]]*100</f>
        <v>89.666666666666657</v>
      </c>
      <c r="S991" s="2">
        <f>Table2[[#This Row],[Рівненська область]]*100</f>
        <v>93.037974683544306</v>
      </c>
      <c r="T991" s="2">
        <f>Table2[[#This Row],[Сумська область]]*100</f>
        <v>93.181818181818173</v>
      </c>
      <c r="U991" s="2">
        <f>Table2[[#This Row],[Тернопільська область]]*100</f>
        <v>89.528795811518322</v>
      </c>
      <c r="V991" s="2">
        <f>Table2[[#This Row],[Харківська область]]*100</f>
        <v>71.165644171779135</v>
      </c>
      <c r="W991" s="2">
        <f>Table2[[#This Row],[Херсонська область]]*100</f>
        <v>90.769230769230774</v>
      </c>
      <c r="X991" s="2">
        <f>Table2[[#This Row],[Хмельницька область]]*100</f>
        <v>86.25</v>
      </c>
      <c r="Y991" s="2">
        <f>Table2[[#This Row],[Черкаська область]]*100</f>
        <v>75.590551181102356</v>
      </c>
      <c r="Z991" s="2">
        <f>Table2[[#This Row],[Чернівецька область]]*100</f>
        <v>97.484276729559753</v>
      </c>
      <c r="AA991" s="2">
        <f>Table2[[#This Row],[Чернігівська область]]*100</f>
        <v>87.5</v>
      </c>
    </row>
    <row r="992" spans="1:27" x14ac:dyDescent="0.35">
      <c r="A992" s="1">
        <f>Table2[[#This Row],[Дата]]</f>
        <v>44164</v>
      </c>
      <c r="B992" t="str">
        <f>Table2[[#This Row],[Показник]]</f>
        <v>% ліжок, зайнятих підтвердженими випадками</v>
      </c>
      <c r="C992" s="2">
        <f>Table2[[#This Row],[м.Київ]]*100</f>
        <v>46.562016360822462</v>
      </c>
      <c r="D992" s="2">
        <f>Table2[[#This Row],[Вінницька область]]*100</f>
        <v>28.633301251203079</v>
      </c>
      <c r="E992" s="2">
        <f>Table2[[#This Row],[Волинська область]]*100</f>
        <v>31.670131670131667</v>
      </c>
      <c r="F992" s="2">
        <f>Table2[[#This Row],[Дніпропетровська область]]*100</f>
        <v>32.120653925857702</v>
      </c>
      <c r="G992" s="2">
        <f>Table2[[#This Row],[Донецька область]]*100</f>
        <v>17.23155796069496</v>
      </c>
      <c r="H992" s="2">
        <f>Table2[[#This Row],[Житомирська область]]*100</f>
        <v>31.62426614481409</v>
      </c>
      <c r="I992" s="2">
        <f>Table2[[#This Row],[Закарпатська область]]*100</f>
        <v>40.433604336043359</v>
      </c>
      <c r="J992" s="2">
        <f>Table2[[#This Row],[Запорізька область]]*100</f>
        <v>38.734638142922165</v>
      </c>
      <c r="K992" s="2">
        <f>Table2[[#This Row],[Івано-Франківська область]]*100</f>
        <v>43.507175358767938</v>
      </c>
      <c r="L992" s="2">
        <f>Table2[[#This Row],[Київська область]]*100</f>
        <v>38.993963782696177</v>
      </c>
      <c r="M992" s="2">
        <f>Table2[[#This Row],[Кіровоградська область]]*100</f>
        <v>58.938053097345133</v>
      </c>
      <c r="N992" s="2">
        <f>Table2[[#This Row],[Луганська область]]*100</f>
        <v>16.797153024911033</v>
      </c>
      <c r="O992" s="2">
        <f>Table2[[#This Row],[Львівська область]]*100</f>
        <v>35.214384508990321</v>
      </c>
      <c r="P992" s="2">
        <f>Table2[[#This Row],[Миколаївська область]]*100</f>
        <v>41.032608695652172</v>
      </c>
      <c r="Q992" s="2">
        <f>Table2[[#This Row],[Одеська область]]*100</f>
        <v>29.166666666666668</v>
      </c>
      <c r="R992" s="2">
        <f>Table2[[#This Row],[Полтавська область]]*100</f>
        <v>36.429608127721337</v>
      </c>
      <c r="S992" s="2">
        <f>Table2[[#This Row],[Рівненська область]]*100</f>
        <v>37.5</v>
      </c>
      <c r="T992" s="2">
        <f>Table2[[#This Row],[Сумська область]]*100</f>
        <v>34.886908841672373</v>
      </c>
      <c r="U992" s="2">
        <f>Table2[[#This Row],[Тернопільська область]]*100</f>
        <v>34.96386881600889</v>
      </c>
      <c r="V992" s="2">
        <f>Table2[[#This Row],[Харківська область]]*100</f>
        <v>38.644578313253014</v>
      </c>
      <c r="W992" s="2">
        <f>Table2[[#This Row],[Херсонська область]]*100</f>
        <v>18.949880668257755</v>
      </c>
      <c r="X992" s="2">
        <f>Table2[[#This Row],[Хмельницька область]]*100</f>
        <v>39.382402707275801</v>
      </c>
      <c r="Y992" s="2">
        <f>Table2[[#This Row],[Черкаська область]]*100</f>
        <v>38.519533927347496</v>
      </c>
      <c r="Z992" s="2">
        <f>Table2[[#This Row],[Чернівецька область]]*100</f>
        <v>40.574037834311802</v>
      </c>
      <c r="AA992" s="2">
        <f>Table2[[#This Row],[Чернігівська область]]*100</f>
        <v>43.607305936073061</v>
      </c>
    </row>
    <row r="993" spans="1:27" x14ac:dyDescent="0.35">
      <c r="A993" s="1">
        <f>Table2[[#This Row],[Дата]]</f>
        <v>44164</v>
      </c>
      <c r="B993" t="str">
        <f>Table2[[#This Row],[Показник]]</f>
        <v>% ліжок, зайнятих підозрюваними випадками</v>
      </c>
      <c r="C993" s="2">
        <f>Table2[[#This Row],[м.Київ]]*100</f>
        <v>9.2637629891664854</v>
      </c>
      <c r="D993" s="2">
        <f>Table2[[#This Row],[Вінницька область]]*100</f>
        <v>23.195380173243507</v>
      </c>
      <c r="E993" s="2">
        <f>Table2[[#This Row],[Волинська область]]*100</f>
        <v>11.711711711711715</v>
      </c>
      <c r="F993" s="2">
        <f>Table2[[#This Row],[Дніпропетровська область]]*100</f>
        <v>17.660603269629288</v>
      </c>
      <c r="G993" s="2">
        <f>Table2[[#This Row],[Донецька область]]*100</f>
        <v>20.222158929080031</v>
      </c>
      <c r="H993" s="2">
        <f>Table2[[#This Row],[Житомирська область]]*100</f>
        <v>11.663405088062623</v>
      </c>
      <c r="I993" s="2">
        <f>Table2[[#This Row],[Закарпатська область]]*100</f>
        <v>10.51490514905149</v>
      </c>
      <c r="J993" s="2">
        <f>Table2[[#This Row],[Запорізька область]]*100</f>
        <v>23.805188893946287</v>
      </c>
      <c r="K993" s="2">
        <f>Table2[[#This Row],[Івано-Франківська область]]*100</f>
        <v>11.515575778788945</v>
      </c>
      <c r="L993" s="2">
        <f>Table2[[#This Row],[Київська область]]*100</f>
        <v>12.032193158953724</v>
      </c>
      <c r="M993" s="2">
        <f>Table2[[#This Row],[Кіровоградська область]]*100</f>
        <v>4.6017699115044275</v>
      </c>
      <c r="N993" s="2">
        <f>Table2[[#This Row],[Луганська область]]*100</f>
        <v>7.758007117437721</v>
      </c>
      <c r="O993" s="2">
        <f>Table2[[#This Row],[Львівська область]]*100</f>
        <v>14.937759336099582</v>
      </c>
      <c r="P993" s="2">
        <f>Table2[[#This Row],[Миколаївська область]]*100</f>
        <v>21.739130434782606</v>
      </c>
      <c r="Q993" s="2">
        <f>Table2[[#This Row],[Одеська область]]*100</f>
        <v>18.170426065162903</v>
      </c>
      <c r="R993" s="2">
        <f>Table2[[#This Row],[Полтавська область]]*100</f>
        <v>30.76923076923077</v>
      </c>
      <c r="S993" s="2">
        <f>Table2[[#This Row],[Рівненська область]]*100</f>
        <v>10.290697674418603</v>
      </c>
      <c r="T993" s="2">
        <f>Table2[[#This Row],[Сумська область]]*100</f>
        <v>11.172035640849904</v>
      </c>
      <c r="U993" s="2">
        <f>Table2[[#This Row],[Тернопільська область]]*100</f>
        <v>4.1133963312951716</v>
      </c>
      <c r="V993" s="2">
        <f>Table2[[#This Row],[Харківська область]]*100</f>
        <v>10.692771084337348</v>
      </c>
      <c r="W993" s="2">
        <f>Table2[[#This Row],[Херсонська область]]*100</f>
        <v>0</v>
      </c>
      <c r="X993" s="2">
        <f>Table2[[#This Row],[Хмельницька область]]*100</f>
        <v>8.5871404399323232</v>
      </c>
      <c r="Y993" s="2">
        <f>Table2[[#This Row],[Черкаська область]]*100</f>
        <v>19.945167923235097</v>
      </c>
      <c r="Z993" s="2">
        <f>Table2[[#This Row],[Чернівецька область]]*100</f>
        <v>11.480756686236138</v>
      </c>
      <c r="AA993" s="2">
        <f>Table2[[#This Row],[Чернігівська область]]*100</f>
        <v>17.960426179604262</v>
      </c>
    </row>
    <row r="994" spans="1:27" x14ac:dyDescent="0.35">
      <c r="A994" s="1">
        <f>Table2[[#This Row],[Дата]]</f>
        <v>44164</v>
      </c>
      <c r="B994" t="str">
        <f>Table2[[#This Row],[Показник]]</f>
        <v>% зайнятих підтвердженими та підозрюваними випадками</v>
      </c>
      <c r="C994" s="2">
        <f>Table2[[#This Row],[м.Київ]]*100</f>
        <v>55.825779349988949</v>
      </c>
      <c r="D994" s="2">
        <f>Table2[[#This Row],[Вінницька область]]*100</f>
        <v>51.828681424446586</v>
      </c>
      <c r="E994" s="2">
        <f>Table2[[#This Row],[Волинська область]]*100</f>
        <v>43.381843381843382</v>
      </c>
      <c r="F994" s="2">
        <f>Table2[[#This Row],[Дніпропетровська область]]*100</f>
        <v>49.781257195486987</v>
      </c>
      <c r="G994" s="2">
        <f>Table2[[#This Row],[Донецька область]]*100</f>
        <v>37.453716889774988</v>
      </c>
      <c r="H994" s="2">
        <f>Table2[[#This Row],[Житомирська область]]*100</f>
        <v>43.287671232876711</v>
      </c>
      <c r="I994" s="2">
        <f>Table2[[#This Row],[Закарпатська область]]*100</f>
        <v>50.948509485094853</v>
      </c>
      <c r="J994" s="2">
        <f>Table2[[#This Row],[Запорізька область]]*100</f>
        <v>62.539827036868459</v>
      </c>
      <c r="K994" s="2">
        <f>Table2[[#This Row],[Івано-Франківська область]]*100</f>
        <v>55.022751137556881</v>
      </c>
      <c r="L994" s="2">
        <f>Table2[[#This Row],[Київська область]]*100</f>
        <v>51.026156941649901</v>
      </c>
      <c r="M994" s="2">
        <f>Table2[[#This Row],[Кіровоградська область]]*100</f>
        <v>63.539823008849559</v>
      </c>
      <c r="N994" s="2">
        <f>Table2[[#This Row],[Луганська область]]*100</f>
        <v>24.555160142348754</v>
      </c>
      <c r="O994" s="2">
        <f>Table2[[#This Row],[Львівська область]]*100</f>
        <v>50.152143845089903</v>
      </c>
      <c r="P994" s="2">
        <f>Table2[[#This Row],[Миколаївська область]]*100</f>
        <v>62.771739130434781</v>
      </c>
      <c r="Q994" s="2">
        <f>Table2[[#This Row],[Одеська область]]*100</f>
        <v>47.337092731829571</v>
      </c>
      <c r="R994" s="2">
        <f>Table2[[#This Row],[Полтавська область]]*100</f>
        <v>67.198838896952111</v>
      </c>
      <c r="S994" s="2">
        <f>Table2[[#This Row],[Рівненська область]]*100</f>
        <v>47.790697674418603</v>
      </c>
      <c r="T994" s="2">
        <f>Table2[[#This Row],[Сумська область]]*100</f>
        <v>46.058944482522271</v>
      </c>
      <c r="U994" s="2">
        <f>Table2[[#This Row],[Тернопільська область]]*100</f>
        <v>39.077265147304061</v>
      </c>
      <c r="V994" s="2">
        <f>Table2[[#This Row],[Харківська область]]*100</f>
        <v>49.337349397590366</v>
      </c>
      <c r="W994" s="2">
        <f>Table2[[#This Row],[Херсонська область]]*100</f>
        <v>18.949880668257755</v>
      </c>
      <c r="X994" s="2">
        <f>Table2[[#This Row],[Хмельницька область]]*100</f>
        <v>47.969543147208121</v>
      </c>
      <c r="Y994" s="2">
        <f>Table2[[#This Row],[Черкаська область]]*100</f>
        <v>58.464701850582593</v>
      </c>
      <c r="Z994" s="2">
        <f>Table2[[#This Row],[Чернівецька область]]*100</f>
        <v>52.054794520547944</v>
      </c>
      <c r="AA994" s="2">
        <f>Table2[[#This Row],[Чернігівська область]]*100</f>
        <v>61.567732115677323</v>
      </c>
    </row>
    <row r="995" spans="1:27" x14ac:dyDescent="0.35">
      <c r="A995" s="1">
        <f>Table2[[#This Row],[Дата]]</f>
        <v>44164</v>
      </c>
      <c r="B995" t="str">
        <f>Table2[[#This Row],[Показник]]</f>
        <v>% вільних ліжок</v>
      </c>
      <c r="C995" s="2">
        <f>Table2[[#This Row],[м.Київ]]*100</f>
        <v>44.174220650011051</v>
      </c>
      <c r="D995" s="2">
        <f>Table2[[#This Row],[Вінницька область]]*100</f>
        <v>48.171318575553414</v>
      </c>
      <c r="E995" s="2">
        <f>Table2[[#This Row],[Волинська область]]*100</f>
        <v>56.618156618156611</v>
      </c>
      <c r="F995" s="2">
        <f>Table2[[#This Row],[Дніпропетровська область]]*100</f>
        <v>50.218742804513013</v>
      </c>
      <c r="G995" s="2">
        <f>Table2[[#This Row],[Донецька область]]*100</f>
        <v>62.546283110225012</v>
      </c>
      <c r="H995" s="2">
        <f>Table2[[#This Row],[Житомирська область]]*100</f>
        <v>56.712328767123289</v>
      </c>
      <c r="I995" s="2">
        <f>Table2[[#This Row],[Закарпатська область]]*100</f>
        <v>49.051490514905147</v>
      </c>
      <c r="J995" s="2">
        <f>Table2[[#This Row],[Запорізька область]]*100</f>
        <v>37.460172963131541</v>
      </c>
      <c r="K995" s="2">
        <f>Table2[[#This Row],[Івано-Франківська область]]*100</f>
        <v>44.977248862443119</v>
      </c>
      <c r="L995" s="2">
        <f>Table2[[#This Row],[Київська область]]*100</f>
        <v>48.973843058350099</v>
      </c>
      <c r="M995" s="2">
        <f>Table2[[#This Row],[Кіровоградська область]]*100</f>
        <v>36.460176991150441</v>
      </c>
      <c r="N995" s="2">
        <f>Table2[[#This Row],[Луганська область]]*100</f>
        <v>75.444839857651246</v>
      </c>
      <c r="O995" s="2">
        <f>Table2[[#This Row],[Львівська область]]*100</f>
        <v>49.847856154910097</v>
      </c>
      <c r="P995" s="2">
        <f>Table2[[#This Row],[Миколаївська область]]*100</f>
        <v>37.228260869565219</v>
      </c>
      <c r="Q995" s="2">
        <f>Table2[[#This Row],[Одеська область]]*100</f>
        <v>52.662907268170422</v>
      </c>
      <c r="R995" s="2">
        <f>Table2[[#This Row],[Полтавська область]]*100</f>
        <v>32.801161103047896</v>
      </c>
      <c r="S995" s="2">
        <f>Table2[[#This Row],[Рівненська область]]*100</f>
        <v>52.209302325581397</v>
      </c>
      <c r="T995" s="2">
        <f>Table2[[#This Row],[Сумська область]]*100</f>
        <v>53.941055517477722</v>
      </c>
      <c r="U995" s="2">
        <f>Table2[[#This Row],[Тернопільська область]]*100</f>
        <v>60.922734852695939</v>
      </c>
      <c r="V995" s="2">
        <f>Table2[[#This Row],[Харківська область]]*100</f>
        <v>50.662650602409641</v>
      </c>
      <c r="W995" s="2">
        <f>Table2[[#This Row],[Херсонська область]]*100</f>
        <v>81.050119331742238</v>
      </c>
      <c r="X995" s="2">
        <f>Table2[[#This Row],[Хмельницька область]]*100</f>
        <v>52.030456852791886</v>
      </c>
      <c r="Y995" s="2">
        <f>Table2[[#This Row],[Черкаська область]]*100</f>
        <v>41.535298149417407</v>
      </c>
      <c r="Z995" s="2">
        <f>Table2[[#This Row],[Чернівецька область]]*100</f>
        <v>47.945205479452056</v>
      </c>
      <c r="AA995" s="2">
        <f>Table2[[#This Row],[Чернігівська область]]*100</f>
        <v>38.432267884322677</v>
      </c>
    </row>
    <row r="996" spans="1:27" x14ac:dyDescent="0.35">
      <c r="A996" s="1">
        <f>Table2[[#This Row],[Дата]]</f>
        <v>44164</v>
      </c>
      <c r="B996" t="str">
        <f>Table2[[#This Row],[Показник]]</f>
        <v>% ліжок, забезпечених подачею кисню</v>
      </c>
      <c r="C996" s="2">
        <f>Table2[[#This Row],[м.Київ]]*100</f>
        <v>41.213164121316417</v>
      </c>
      <c r="D996" s="2">
        <f>Table2[[#This Row],[Вінницька область]]*100</f>
        <v>66.136576239476142</v>
      </c>
      <c r="E996" s="2">
        <f>Table2[[#This Row],[Волинська область]]*100</f>
        <v>57.873485868102293</v>
      </c>
      <c r="F996" s="2">
        <f>Table2[[#This Row],[Дніпропетровська область]]*100</f>
        <v>40.039361469494864</v>
      </c>
      <c r="G996" s="2">
        <f>Table2[[#This Row],[Донецька область]]*100</f>
        <v>29.86742916558357</v>
      </c>
      <c r="H996" s="2">
        <f>Table2[[#This Row],[Житомирська область]]*100</f>
        <v>58.22784810126582</v>
      </c>
      <c r="I996" s="2">
        <f>Table2[[#This Row],[Закарпатська область]]*100</f>
        <v>38.514588859416442</v>
      </c>
      <c r="J996" s="2">
        <f>Table2[[#This Row],[Запорізька область]]*100</f>
        <v>67.58314855875831</v>
      </c>
      <c r="K996" s="2">
        <f>Table2[[#This Row],[Івано-Франківська область]]*100</f>
        <v>41.502379333786536</v>
      </c>
      <c r="L996" s="2">
        <f>Table2[[#This Row],[Київська область]]*100</f>
        <v>63.960396039603964</v>
      </c>
      <c r="M996" s="2">
        <f>Table2[[#This Row],[Кіровоградська область]]*100</f>
        <v>59.96649916247906</v>
      </c>
      <c r="N996" s="2">
        <f>Table2[[#This Row],[Луганська область]]*100</f>
        <v>22.625698324022348</v>
      </c>
      <c r="O996" s="2">
        <f>Table2[[#This Row],[Львівська область]]*100</f>
        <v>61.527967257844473</v>
      </c>
      <c r="P996" s="2">
        <f>Table2[[#This Row],[Миколаївська область]]*100</f>
        <v>46.435452793834301</v>
      </c>
      <c r="Q996" s="2">
        <f>Table2[[#This Row],[Одеська область]]*100</f>
        <v>40.792349726775953</v>
      </c>
      <c r="R996" s="2">
        <f>Table2[[#This Row],[Полтавська область]]*100</f>
        <v>62.458691341705219</v>
      </c>
      <c r="S996" s="2">
        <f>Table2[[#This Row],[Рівненська область]]*100</f>
        <v>37.300275482093667</v>
      </c>
      <c r="T996" s="2">
        <f>Table2[[#This Row],[Сумська область]]*100</f>
        <v>53.748411689961884</v>
      </c>
      <c r="U996" s="2">
        <f>Table2[[#This Row],[Тернопільська область]]*100</f>
        <v>62.092180217503888</v>
      </c>
      <c r="V996" s="2">
        <f>Table2[[#This Row],[Харківська область]]*100</f>
        <v>44.368166793796085</v>
      </c>
      <c r="W996" s="2">
        <f>Table2[[#This Row],[Херсонська область]]*100</f>
        <v>53.97412199630314</v>
      </c>
      <c r="X996" s="2">
        <f>Table2[[#This Row],[Хмельницька область]]*100</f>
        <v>73.9386296763346</v>
      </c>
      <c r="Y996" s="2">
        <f>Table2[[#This Row],[Черкаська область]]*100</f>
        <v>43.654485049833887</v>
      </c>
      <c r="Z996" s="2">
        <f>Table2[[#This Row],[Чернівецька область]]*100</f>
        <v>60.013046314416172</v>
      </c>
      <c r="AA996" s="2">
        <f>Table2[[#This Row],[Чернігівська область]]*100</f>
        <v>43.704775687409551</v>
      </c>
    </row>
    <row r="997" spans="1:27" x14ac:dyDescent="0.35">
      <c r="A997" s="1">
        <f>Table2[[#This Row],[Дата]]</f>
        <v>44164</v>
      </c>
      <c r="B997" t="str">
        <f>Table2[[#This Row],[Показник]]</f>
        <v>% зайнятих ліжок, забезпечених подачею кисню</v>
      </c>
      <c r="C997" s="2">
        <f>Table2[[#This Row],[м.Київ]]*100</f>
        <v>66.544885177453025</v>
      </c>
      <c r="D997" s="2">
        <f>Table2[[#This Row],[Вінницька область]]*100</f>
        <v>37.128712871287128</v>
      </c>
      <c r="E997" s="2">
        <f>Table2[[#This Row],[Волинська область]]*100</f>
        <v>37.209302325581397</v>
      </c>
      <c r="F997" s="2">
        <f>Table2[[#This Row],[Дніпропетровська область]]*100</f>
        <v>44.675040961223381</v>
      </c>
      <c r="G997" s="2">
        <f>Table2[[#This Row],[Донецька область]]*100</f>
        <v>62.402088772845957</v>
      </c>
      <c r="H997" s="2">
        <f>Table2[[#This Row],[Житомирська область]]*100</f>
        <v>26.406649616368288</v>
      </c>
      <c r="I997" s="2">
        <f>Table2[[#This Row],[Закарпатська область]]*100</f>
        <v>55.9228650137741</v>
      </c>
      <c r="J997" s="2">
        <f>Table2[[#This Row],[Запорізька область]]*100</f>
        <v>51.706036745406827</v>
      </c>
      <c r="K997" s="2">
        <f>Table2[[#This Row],[Івано-Франківська область]]*100</f>
        <v>53.8083538083538</v>
      </c>
      <c r="L997" s="2">
        <f>Table2[[#This Row],[Київська область]]*100</f>
        <v>61.238390092879257</v>
      </c>
      <c r="M997" s="2">
        <f>Table2[[#This Row],[Кіровоградська область]]*100</f>
        <v>63.128491620111724</v>
      </c>
      <c r="N997" s="2">
        <f>Table2[[#This Row],[Луганська область]]*100</f>
        <v>27.469135802469136</v>
      </c>
      <c r="O997" s="2">
        <f>Table2[[#This Row],[Львівська область]]*100</f>
        <v>66.164079822616401</v>
      </c>
      <c r="P997" s="2">
        <f>Table2[[#This Row],[Миколаївська область]]*100</f>
        <v>56.84647302904564</v>
      </c>
      <c r="Q997" s="2">
        <f>Table2[[#This Row],[Одеська область]]*100</f>
        <v>54.052243804420627</v>
      </c>
      <c r="R997" s="2">
        <f>Table2[[#This Row],[Полтавська область]]*100</f>
        <v>26.984126984126984</v>
      </c>
      <c r="S997" s="2">
        <f>Table2[[#This Row],[Рівненська область]]*100</f>
        <v>57.459379615952734</v>
      </c>
      <c r="T997" s="2">
        <f>Table2[[#This Row],[Сумська область]]*100</f>
        <v>64.420803782505914</v>
      </c>
      <c r="U997" s="2">
        <f>Table2[[#This Row],[Тернопільська область]]*100</f>
        <v>39.115929941618013</v>
      </c>
      <c r="V997" s="2">
        <f>Table2[[#This Row],[Харківська область]]*100</f>
        <v>56.618911174785104</v>
      </c>
      <c r="W997" s="2">
        <f>Table2[[#This Row],[Херсонська область]]*100</f>
        <v>16.095890410958905</v>
      </c>
      <c r="X997" s="2">
        <f>Table2[[#This Row],[Хмельницька область]]*100</f>
        <v>32.689027856736779</v>
      </c>
      <c r="Y997" s="2">
        <f>Table2[[#This Row],[Черкаська область]]*100</f>
        <v>82.800608828006091</v>
      </c>
      <c r="Z997" s="2">
        <f>Table2[[#This Row],[Чернівецька область]]*100</f>
        <v>39.347826086956523</v>
      </c>
      <c r="AA997" s="2">
        <f>Table2[[#This Row],[Чернігівська область]]*100</f>
        <v>59.437086092715234</v>
      </c>
    </row>
    <row r="998" spans="1:27" x14ac:dyDescent="0.35">
      <c r="A998" s="1">
        <f>Table2[[#This Row],[Дата]]</f>
        <v>44164</v>
      </c>
      <c r="B998" t="str">
        <f>Table2[[#This Row],[Показник]]</f>
        <v>% вільних ліжок, забезпечених подачею кисню</v>
      </c>
      <c r="C998" s="2">
        <f>Table2[[#This Row],[м.Київ]]*100</f>
        <v>33.455114822546975</v>
      </c>
      <c r="D998" s="2">
        <f>Table2[[#This Row],[Вінницька область]]*100</f>
        <v>62.871287128712872</v>
      </c>
      <c r="E998" s="2">
        <f>Table2[[#This Row],[Волинська область]]*100</f>
        <v>62.790697674418603</v>
      </c>
      <c r="F998" s="2">
        <f>Table2[[#This Row],[Дніпропетровська область]]*100</f>
        <v>55.324959038776619</v>
      </c>
      <c r="G998" s="2">
        <f>Table2[[#This Row],[Донецька область]]*100</f>
        <v>37.597911227154043</v>
      </c>
      <c r="H998" s="2">
        <f>Table2[[#This Row],[Житомирська область]]*100</f>
        <v>73.593350383631716</v>
      </c>
      <c r="I998" s="2">
        <f>Table2[[#This Row],[Закарпатська область]]*100</f>
        <v>44.0771349862259</v>
      </c>
      <c r="J998" s="2">
        <f>Table2[[#This Row],[Запорізька область]]*100</f>
        <v>48.293963254593173</v>
      </c>
      <c r="K998" s="2">
        <f>Table2[[#This Row],[Івано-Франківська область]]*100</f>
        <v>46.191646191646193</v>
      </c>
      <c r="L998" s="2">
        <f>Table2[[#This Row],[Київська область]]*100</f>
        <v>38.761609907120743</v>
      </c>
      <c r="M998" s="2">
        <f>Table2[[#This Row],[Кіровоградська область]]*100</f>
        <v>36.871508379888269</v>
      </c>
      <c r="N998" s="2">
        <f>Table2[[#This Row],[Луганська область]]*100</f>
        <v>72.53086419753086</v>
      </c>
      <c r="O998" s="2">
        <f>Table2[[#This Row],[Львівська область]]*100</f>
        <v>33.835920177383592</v>
      </c>
      <c r="P998" s="2">
        <f>Table2[[#This Row],[Миколаївська область]]*100</f>
        <v>43.15352697095436</v>
      </c>
      <c r="Q998" s="2">
        <f>Table2[[#This Row],[Одеська область]]*100</f>
        <v>45.947756195579373</v>
      </c>
      <c r="R998" s="2">
        <f>Table2[[#This Row],[Полтавська область]]*100</f>
        <v>73.015873015873012</v>
      </c>
      <c r="S998" s="2">
        <f>Table2[[#This Row],[Рівненська область]]*100</f>
        <v>42.540620384047266</v>
      </c>
      <c r="T998" s="2">
        <f>Table2[[#This Row],[Сумська область]]*100</f>
        <v>35.579196217494093</v>
      </c>
      <c r="U998" s="2">
        <f>Table2[[#This Row],[Тернопільська область]]*100</f>
        <v>60.884070058381987</v>
      </c>
      <c r="V998" s="2">
        <f>Table2[[#This Row],[Харківська область]]*100</f>
        <v>43.381088825214896</v>
      </c>
      <c r="W998" s="2">
        <f>Table2[[#This Row],[Херсонська область]]*100</f>
        <v>83.904109589041099</v>
      </c>
      <c r="X998" s="2">
        <f>Table2[[#This Row],[Хмельницька область]]*100</f>
        <v>67.310972143263214</v>
      </c>
      <c r="Y998" s="2">
        <f>Table2[[#This Row],[Черкаська область]]*100</f>
        <v>17.199391171993909</v>
      </c>
      <c r="Z998" s="2">
        <f>Table2[[#This Row],[Чернівецька область]]*100</f>
        <v>60.652173913043484</v>
      </c>
      <c r="AA998" s="2">
        <f>Table2[[#This Row],[Чернігівська область]]*100</f>
        <v>40.562913907284766</v>
      </c>
    </row>
    <row r="999" spans="1:27" x14ac:dyDescent="0.35">
      <c r="A999" s="1">
        <f>Table2[[#This Row],[Дата]]</f>
        <v>44164</v>
      </c>
      <c r="B999" t="str">
        <f>Table2[[#This Row],[Показник]]</f>
        <v>% зайнятих ліжок у ВРІТ</v>
      </c>
      <c r="C999" s="2">
        <f>Table2[[#This Row],[м.Київ]]*100</f>
        <v>59.159159159159159</v>
      </c>
      <c r="D999" s="2">
        <f>Table2[[#This Row],[Вінницька область]]*100</f>
        <v>41.714285714285715</v>
      </c>
      <c r="E999" s="2">
        <f>Table2[[#This Row],[Волинська область]]*100</f>
        <v>44.696969696969695</v>
      </c>
      <c r="F999" s="2">
        <f>Table2[[#This Row],[Дніпропетровська область]]*100</f>
        <v>41.346153846153847</v>
      </c>
      <c r="G999" s="2">
        <f>Table2[[#This Row],[Донецька область]]*100</f>
        <v>93.75</v>
      </c>
      <c r="H999" s="2">
        <f>Table2[[#This Row],[Житомирська область]]*100</f>
        <v>29.09090909090909</v>
      </c>
      <c r="I999" s="2">
        <f>Table2[[#This Row],[Закарпатська область]]*100</f>
        <v>53.125</v>
      </c>
      <c r="J999" s="2">
        <f>Table2[[#This Row],[Запорізька область]]*100</f>
        <v>68.181818181818173</v>
      </c>
      <c r="K999" s="2">
        <f>Table2[[#This Row],[Івано-Франківська область]]*100</f>
        <v>70.833333333333343</v>
      </c>
      <c r="L999" s="2">
        <f>Table2[[#This Row],[Київська область]]*100</f>
        <v>63.589743589743584</v>
      </c>
      <c r="M999" s="2">
        <f>Table2[[#This Row],[Кіровоградська область]]*100</f>
        <v>45.3125</v>
      </c>
      <c r="N999" s="2">
        <f>Table2[[#This Row],[Луганська область]]*100</f>
        <v>44.444444444444443</v>
      </c>
      <c r="O999" s="2">
        <f>Table2[[#This Row],[Львівська область]]*100</f>
        <v>61.016949152542374</v>
      </c>
      <c r="P999" s="2">
        <f>Table2[[#This Row],[Миколаївська область]]*100</f>
        <v>48.920863309352519</v>
      </c>
      <c r="Q999" s="2">
        <f>Table2[[#This Row],[Одеська область]]*100</f>
        <v>26.006191950464398</v>
      </c>
      <c r="R999" s="2">
        <f>Table2[[#This Row],[Полтавська область]]*100</f>
        <v>42.5</v>
      </c>
      <c r="S999" s="2">
        <f>Table2[[#This Row],[Рівненська область]]*100</f>
        <v>44.545454545454547</v>
      </c>
      <c r="T999" s="2">
        <f>Table2[[#This Row],[Сумська область]]*100</f>
        <v>53.846153846153847</v>
      </c>
      <c r="U999" s="2">
        <f>Table2[[#This Row],[Тернопільська область]]*100</f>
        <v>41.810344827586206</v>
      </c>
      <c r="V999" s="2">
        <f>Table2[[#This Row],[Харківська область]]*100</f>
        <v>44.155844155844157</v>
      </c>
      <c r="W999" s="2">
        <f>Table2[[#This Row],[Херсонська область]]*100</f>
        <v>38.541666666666671</v>
      </c>
      <c r="X999" s="2">
        <f>Table2[[#This Row],[Хмельницька область]]*100</f>
        <v>44.29530201342282</v>
      </c>
      <c r="Y999" s="2">
        <f>Table2[[#This Row],[Черкаська область]]*100</f>
        <v>76.923076923076934</v>
      </c>
      <c r="Z999" s="2">
        <f>Table2[[#This Row],[Чернівецька область]]*100</f>
        <v>61.29032258064516</v>
      </c>
      <c r="AA999" s="2">
        <f>Table2[[#This Row],[Чернігівська область]]*100</f>
        <v>42.857142857142854</v>
      </c>
    </row>
    <row r="1000" spans="1:27" x14ac:dyDescent="0.35">
      <c r="A1000" s="1">
        <f>Table2[[#This Row],[Дата]]</f>
        <v>44164</v>
      </c>
      <c r="B1000" t="str">
        <f>Table2[[#This Row],[Показник]]</f>
        <v>% вільних ліжок у ВРІТ</v>
      </c>
      <c r="C1000" s="2">
        <f>Table2[[#This Row],[м.Київ]]*100</f>
        <v>40.840840840840841</v>
      </c>
      <c r="D1000" s="2">
        <f>Table2[[#This Row],[Вінницька область]]*100</f>
        <v>58.285714285714285</v>
      </c>
      <c r="E1000" s="2">
        <f>Table2[[#This Row],[Волинська область]]*100</f>
        <v>55.303030303030297</v>
      </c>
      <c r="F1000" s="2">
        <f>Table2[[#This Row],[Дніпропетровська область]]*100</f>
        <v>58.653846153846153</v>
      </c>
      <c r="G1000" s="2">
        <f>Table2[[#This Row],[Донецька область]]*100</f>
        <v>6.25</v>
      </c>
      <c r="H1000" s="2">
        <f>Table2[[#This Row],[Житомирська область]]*100</f>
        <v>70.909090909090907</v>
      </c>
      <c r="I1000" s="2">
        <f>Table2[[#This Row],[Закарпатська область]]*100</f>
        <v>46.875</v>
      </c>
      <c r="J1000" s="2">
        <f>Table2[[#This Row],[Запорізька область]]*100</f>
        <v>31.818181818181817</v>
      </c>
      <c r="K1000" s="2">
        <f>Table2[[#This Row],[Івано-Франківська область]]*100</f>
        <v>29.166666666666668</v>
      </c>
      <c r="L1000" s="2">
        <f>Table2[[#This Row],[Київська область]]*100</f>
        <v>36.410256410256409</v>
      </c>
      <c r="M1000" s="2">
        <f>Table2[[#This Row],[Кіровоградська область]]*100</f>
        <v>54.6875</v>
      </c>
      <c r="N1000" s="2">
        <f>Table2[[#This Row],[Луганська область]]*100</f>
        <v>55.555555555555557</v>
      </c>
      <c r="O1000" s="2">
        <f>Table2[[#This Row],[Львівська область]]*100</f>
        <v>38.983050847457626</v>
      </c>
      <c r="P1000" s="2">
        <f>Table2[[#This Row],[Миколаївська область]]*100</f>
        <v>51.079136690647488</v>
      </c>
      <c r="Q1000" s="2">
        <f>Table2[[#This Row],[Одеська область]]*100</f>
        <v>73.993808049535602</v>
      </c>
      <c r="R1000" s="2">
        <f>Table2[[#This Row],[Полтавська область]]*100</f>
        <v>57.499999999999993</v>
      </c>
      <c r="S1000" s="2">
        <f>Table2[[#This Row],[Рівненська область]]*100</f>
        <v>55.454545454545453</v>
      </c>
      <c r="T1000" s="2">
        <f>Table2[[#This Row],[Сумська область]]*100</f>
        <v>46.153846153846153</v>
      </c>
      <c r="U1000" s="2">
        <f>Table2[[#This Row],[Тернопільська область]]*100</f>
        <v>58.189655172413794</v>
      </c>
      <c r="V1000" s="2">
        <f>Table2[[#This Row],[Харківська область]]*100</f>
        <v>55.844155844155843</v>
      </c>
      <c r="W1000" s="2">
        <f>Table2[[#This Row],[Херсонська область]]*100</f>
        <v>61.458333333333336</v>
      </c>
      <c r="X1000" s="2">
        <f>Table2[[#This Row],[Хмельницька область]]*100</f>
        <v>55.70469798657718</v>
      </c>
      <c r="Y1000" s="2">
        <f>Table2[[#This Row],[Черкаська область]]*100</f>
        <v>23.076923076923077</v>
      </c>
      <c r="Z1000" s="2">
        <f>Table2[[#This Row],[Чернівецька область]]*100</f>
        <v>38.70967741935484</v>
      </c>
      <c r="AA1000" s="2">
        <f>Table2[[#This Row],[Чернігівська область]]*100</f>
        <v>57.142857142857139</v>
      </c>
    </row>
    <row r="1001" spans="1:27" x14ac:dyDescent="0.35">
      <c r="A1001" s="1">
        <f>Table2[[#This Row],[Дата]]</f>
        <v>44164</v>
      </c>
      <c r="B1001" t="str">
        <f>Table2[[#This Row],[Показник]]</f>
        <v>% зайнятих апаратів ШВЛ</v>
      </c>
      <c r="C1001" s="2">
        <f>Table2[[#This Row],[м.Київ]]*100</f>
        <v>16.326530612244898</v>
      </c>
      <c r="D1001" s="2">
        <f>Table2[[#This Row],[Вінницька область]]*100</f>
        <v>55.307262569832403</v>
      </c>
      <c r="E1001" s="2">
        <f>Table2[[#This Row],[Волинська область]]*100</f>
        <v>5.5900621118012426</v>
      </c>
      <c r="F1001" s="2">
        <f>Table2[[#This Row],[Дніпропетровська область]]*100</f>
        <v>1.5217391304347827</v>
      </c>
      <c r="G1001" s="2">
        <f>Table2[[#This Row],[Донецька область]]*100</f>
        <v>6.7632850241545892</v>
      </c>
      <c r="H1001" s="2">
        <f>Table2[[#This Row],[Житомирська область]]*100</f>
        <v>10.052910052910052</v>
      </c>
      <c r="I1001" s="2">
        <f>Table2[[#This Row],[Закарпатська область]]*100</f>
        <v>9.2857142857142865</v>
      </c>
      <c r="J1001" s="2">
        <f>Table2[[#This Row],[Запорізька область]]*100</f>
        <v>20.085470085470085</v>
      </c>
      <c r="K1001" s="2">
        <f>Table2[[#This Row],[Івано-Франківська область]]*100</f>
        <v>28.8135593220339</v>
      </c>
      <c r="L1001" s="2">
        <f>Table2[[#This Row],[Київська область]]*100</f>
        <v>13.725490196078432</v>
      </c>
      <c r="M1001" s="2">
        <f>Table2[[#This Row],[Кіровоградська область]]*100</f>
        <v>26.666666666666668</v>
      </c>
      <c r="N1001" s="2">
        <f>Table2[[#This Row],[Луганська область]]*100</f>
        <v>8.4967320261437909</v>
      </c>
      <c r="O1001" s="2">
        <f>Table2[[#This Row],[Львівська область]]*100</f>
        <v>18.75</v>
      </c>
      <c r="P1001" s="2">
        <f>Table2[[#This Row],[Миколаївська область]]*100</f>
        <v>7.6923076923076925</v>
      </c>
      <c r="Q1001" s="2">
        <f>Table2[[#This Row],[Одеська область]]*100</f>
        <v>8.778625954198473</v>
      </c>
      <c r="R1001" s="2">
        <f>Table2[[#This Row],[Полтавська область]]*100</f>
        <v>11.666666666666666</v>
      </c>
      <c r="S1001" s="2">
        <f>Table2[[#This Row],[Рівненська область]]*100</f>
        <v>8.2278481012658222</v>
      </c>
      <c r="T1001" s="2">
        <f>Table2[[#This Row],[Сумська область]]*100</f>
        <v>7.5757575757575761</v>
      </c>
      <c r="U1001" s="2">
        <f>Table2[[#This Row],[Тернопільська область]]*100</f>
        <v>9.9476439790575917</v>
      </c>
      <c r="V1001" s="2">
        <f>Table2[[#This Row],[Харківська область]]*100</f>
        <v>26.687116564417181</v>
      </c>
      <c r="W1001" s="2">
        <f>Table2[[#This Row],[Херсонська область]]*100</f>
        <v>10.256410256410255</v>
      </c>
      <c r="X1001" s="2">
        <f>Table2[[#This Row],[Хмельницька область]]*100</f>
        <v>13.125</v>
      </c>
      <c r="Y1001" s="2">
        <f>Table2[[#This Row],[Черкаська область]]*100</f>
        <v>23.846153846153847</v>
      </c>
      <c r="Z1001" s="2">
        <f>Table2[[#This Row],[Чернівецька область]]*100</f>
        <v>1.8867924528301887</v>
      </c>
      <c r="AA1001" s="2">
        <f>Table2[[#This Row],[Чернігівська область]]*100</f>
        <v>14.374999999999998</v>
      </c>
    </row>
    <row r="1002" spans="1:27" x14ac:dyDescent="0.35">
      <c r="A1002" s="1">
        <f>Table2[[#This Row],[Дата]]</f>
        <v>44164</v>
      </c>
      <c r="B1002" t="str">
        <f>Table2[[#This Row],[Показник]]</f>
        <v>% вільних апаратів ШВЛ</v>
      </c>
      <c r="C1002" s="2">
        <f>Table2[[#This Row],[м.Київ]]*100</f>
        <v>83.673469387755105</v>
      </c>
      <c r="D1002" s="2">
        <f>Table2[[#This Row],[Вінницька область]]*100</f>
        <v>44.692737430167597</v>
      </c>
      <c r="E1002" s="2">
        <f>Table2[[#This Row],[Волинська область]]*100</f>
        <v>94.409937888198755</v>
      </c>
      <c r="F1002" s="2">
        <f>Table2[[#This Row],[Дніпропетровська область]]*100</f>
        <v>98.478260869565219</v>
      </c>
      <c r="G1002" s="2">
        <f>Table2[[#This Row],[Донецька область]]*100</f>
        <v>93.236714975845416</v>
      </c>
      <c r="H1002" s="2">
        <f>Table2[[#This Row],[Житомирська область]]*100</f>
        <v>89.947089947089935</v>
      </c>
      <c r="I1002" s="2">
        <f>Table2[[#This Row],[Закарпатська область]]*100</f>
        <v>90.714285714285708</v>
      </c>
      <c r="J1002" s="2">
        <f>Table2[[#This Row],[Запорізька область]]*100</f>
        <v>79.914529914529922</v>
      </c>
      <c r="K1002" s="2">
        <f>Table2[[#This Row],[Івано-Франківська область]]*100</f>
        <v>71.186440677966104</v>
      </c>
      <c r="L1002" s="2">
        <f>Table2[[#This Row],[Київська область]]*100</f>
        <v>86.274509803921575</v>
      </c>
      <c r="M1002" s="2">
        <f>Table2[[#This Row],[Кіровоградська область]]*100</f>
        <v>73.333333333333329</v>
      </c>
      <c r="N1002" s="2">
        <f>Table2[[#This Row],[Луганська область]]*100</f>
        <v>91.503267973856211</v>
      </c>
      <c r="O1002" s="2">
        <f>Table2[[#This Row],[Львівська область]]*100</f>
        <v>81.25</v>
      </c>
      <c r="P1002" s="2">
        <f>Table2[[#This Row],[Миколаївська область]]*100</f>
        <v>92.307692307692307</v>
      </c>
      <c r="Q1002" s="2">
        <f>Table2[[#This Row],[Одеська область]]*100</f>
        <v>91.221374045801525</v>
      </c>
      <c r="R1002" s="2">
        <f>Table2[[#This Row],[Полтавська область]]*100</f>
        <v>88.333333333333329</v>
      </c>
      <c r="S1002" s="2">
        <f>Table2[[#This Row],[Рівненська область]]*100</f>
        <v>91.77215189873418</v>
      </c>
      <c r="T1002" s="2">
        <f>Table2[[#This Row],[Сумська область]]*100</f>
        <v>92.424242424242422</v>
      </c>
      <c r="U1002" s="2">
        <f>Table2[[#This Row],[Тернопільська область]]*100</f>
        <v>90.052356020942398</v>
      </c>
      <c r="V1002" s="2">
        <f>Table2[[#This Row],[Харківська область]]*100</f>
        <v>73.312883435582819</v>
      </c>
      <c r="W1002" s="2">
        <f>Table2[[#This Row],[Херсонська область]]*100</f>
        <v>89.743589743589752</v>
      </c>
      <c r="X1002" s="2">
        <f>Table2[[#This Row],[Хмельницька область]]*100</f>
        <v>86.875</v>
      </c>
      <c r="Y1002" s="2">
        <f>Table2[[#This Row],[Черкаська область]]*100</f>
        <v>76.153846153846146</v>
      </c>
      <c r="Z1002" s="2">
        <f>Table2[[#This Row],[Чернівецька область]]*100</f>
        <v>98.113207547169807</v>
      </c>
      <c r="AA1002" s="2">
        <f>Table2[[#This Row],[Чернігівська область]]*100</f>
        <v>85.625</v>
      </c>
    </row>
    <row r="1003" spans="1:27" x14ac:dyDescent="0.35">
      <c r="A1003" s="1">
        <f>Table2[[#This Row],[Дата]]</f>
        <v>44165</v>
      </c>
      <c r="B1003" t="str">
        <f>Table2[[#This Row],[Показник]]</f>
        <v>% ліжок, зайнятих підтвердженими випадками</v>
      </c>
      <c r="C1003" s="2">
        <f>Table2[[#This Row],[м.Київ]]*100</f>
        <v>49.126685827990272</v>
      </c>
      <c r="D1003" s="2">
        <f>Table2[[#This Row],[Вінницька область]]*100</f>
        <v>29.307025986525503</v>
      </c>
      <c r="E1003" s="2">
        <f>Table2[[#This Row],[Волинська область]]*100</f>
        <v>33.610533610533608</v>
      </c>
      <c r="F1003" s="2">
        <f>Table2[[#This Row],[Дніпропетровська область]]*100</f>
        <v>33.686391895003453</v>
      </c>
      <c r="G1003" s="2">
        <f>Table2[[#This Row],[Донецька область]]*100</f>
        <v>20.307604671033893</v>
      </c>
      <c r="H1003" s="2">
        <f>Table2[[#This Row],[Житомирська область]]*100</f>
        <v>31.93737769080235</v>
      </c>
      <c r="I1003" s="2">
        <f>Table2[[#This Row],[Закарпатська область]]*100</f>
        <v>40.433604336043359</v>
      </c>
      <c r="J1003" s="2">
        <f>Table2[[#This Row],[Запорізька область]]*100</f>
        <v>39.110911540188589</v>
      </c>
      <c r="K1003" s="2">
        <f>Table2[[#This Row],[Івано-Франківська область]]*100</f>
        <v>41.372068603430172</v>
      </c>
      <c r="L1003" s="2">
        <f>Table2[[#This Row],[Київська область]]*100</f>
        <v>39.839034205231385</v>
      </c>
      <c r="M1003" s="2">
        <f>Table2[[#This Row],[Кіровоградська область]]*100</f>
        <v>56.594323873121866</v>
      </c>
      <c r="N1003" s="2">
        <f>Table2[[#This Row],[Луганська область]]*100</f>
        <v>18.22064056939502</v>
      </c>
      <c r="O1003" s="2">
        <f>Table2[[#This Row],[Львівська область]]*100</f>
        <v>35.518672199170126</v>
      </c>
      <c r="P1003" s="2">
        <f>Table2[[#This Row],[Миколаївська область]]*100</f>
        <v>42.73097826086957</v>
      </c>
      <c r="Q1003" s="2">
        <f>Table2[[#This Row],[Одеська область]]*100</f>
        <v>30.545112781954884</v>
      </c>
      <c r="R1003" s="2">
        <f>Table2[[#This Row],[Полтавська область]]*100</f>
        <v>36.937590711175616</v>
      </c>
      <c r="S1003" s="2">
        <f>Table2[[#This Row],[Рівненська область]]*100</f>
        <v>37.534549474847985</v>
      </c>
      <c r="T1003" s="2">
        <f>Table2[[#This Row],[Сумська область]]*100</f>
        <v>35.435229609321453</v>
      </c>
      <c r="U1003" s="2">
        <f>Table2[[#This Row],[Тернопільська область]]*100</f>
        <v>36.631461923290715</v>
      </c>
      <c r="V1003" s="2">
        <f>Table2[[#This Row],[Харківська область]]*100</f>
        <v>40.662650602409641</v>
      </c>
      <c r="W1003" s="2">
        <f>Table2[[#This Row],[Херсонська область]]*100</f>
        <v>21.002386634844868</v>
      </c>
      <c r="X1003" s="2">
        <f>Table2[[#This Row],[Хмельницька область]]*100</f>
        <v>40.016920473773268</v>
      </c>
      <c r="Y1003" s="2">
        <f>Table2[[#This Row],[Черкаська область]]*100</f>
        <v>38.409703504043122</v>
      </c>
      <c r="Z1003" s="2">
        <f>Table2[[#This Row],[Чернівецька область]]*100</f>
        <v>40.313111545988257</v>
      </c>
      <c r="AA1003" s="2">
        <f>Table2[[#This Row],[Чернігівська область]]*100</f>
        <v>43.848354792560798</v>
      </c>
    </row>
    <row r="1004" spans="1:27" x14ac:dyDescent="0.35">
      <c r="A1004" s="1">
        <f>Table2[[#This Row],[Дата]]</f>
        <v>44165</v>
      </c>
      <c r="B1004" t="str">
        <f>Table2[[#This Row],[Показник]]</f>
        <v>% ліжок, зайнятих підозрюваними випадками</v>
      </c>
      <c r="C1004" s="2">
        <f>Table2[[#This Row],[м.Київ]]*100</f>
        <v>9.2195445500773801</v>
      </c>
      <c r="D1004" s="2">
        <f>Table2[[#This Row],[Вінницька область]]*100</f>
        <v>24.157844080846967</v>
      </c>
      <c r="E1004" s="2">
        <f>Table2[[#This Row],[Волинська область]]*100</f>
        <v>10.880110880110882</v>
      </c>
      <c r="F1004" s="2">
        <f>Table2[[#This Row],[Дніпропетровська область]]*100</f>
        <v>16.900759843426204</v>
      </c>
      <c r="G1004" s="2">
        <f>Table2[[#This Row],[Донецька область]]*100</f>
        <v>22.757049273711186</v>
      </c>
      <c r="H1004" s="2">
        <f>Table2[[#This Row],[Житомирська область]]*100</f>
        <v>10.058708414872797</v>
      </c>
      <c r="I1004" s="2">
        <f>Table2[[#This Row],[Закарпатська область]]*100</f>
        <v>11.978319783197833</v>
      </c>
      <c r="J1004" s="2">
        <f>Table2[[#This Row],[Запорізька область]]*100</f>
        <v>23.25999101930849</v>
      </c>
      <c r="K1004" s="2">
        <f>Table2[[#This Row],[Івано-Франківська область]]*100</f>
        <v>7.2453622681134036</v>
      </c>
      <c r="L1004" s="2">
        <f>Table2[[#This Row],[Київська область]]*100</f>
        <v>12.394366197183103</v>
      </c>
      <c r="M1004" s="2">
        <f>Table2[[#This Row],[Кіровоградська область]]*100</f>
        <v>5.6761268781302165</v>
      </c>
      <c r="N1004" s="2">
        <f>Table2[[#This Row],[Луганська область]]*100</f>
        <v>7.2597864768683245</v>
      </c>
      <c r="O1004" s="2">
        <f>Table2[[#This Row],[Львівська область]]*100</f>
        <v>15.325034578146607</v>
      </c>
      <c r="P1004" s="2">
        <f>Table2[[#This Row],[Миколаївська область]]*100</f>
        <v>22.55434782608695</v>
      </c>
      <c r="Q1004" s="2">
        <f>Table2[[#This Row],[Одеська область]]*100</f>
        <v>25.407268170426068</v>
      </c>
      <c r="R1004" s="2">
        <f>Table2[[#This Row],[Полтавська область]]*100</f>
        <v>33.309143686502161</v>
      </c>
      <c r="S1004" s="2">
        <f>Table2[[#This Row],[Рівненська область]]*100</f>
        <v>9.6185737976782768</v>
      </c>
      <c r="T1004" s="2">
        <f>Table2[[#This Row],[Сумська область]]*100</f>
        <v>12.063056888279638</v>
      </c>
      <c r="U1004" s="2">
        <f>Table2[[#This Row],[Тернопільська область]]*100</f>
        <v>2.6681489716509246</v>
      </c>
      <c r="V1004" s="2">
        <f>Table2[[#This Row],[Харківська область]]*100</f>
        <v>10.12048192771084</v>
      </c>
      <c r="W1004" s="2">
        <f>Table2[[#This Row],[Херсонська область]]*100</f>
        <v>0</v>
      </c>
      <c r="X1004" s="2">
        <f>Table2[[#This Row],[Хмельницька область]]*100</f>
        <v>9.7715736040609062</v>
      </c>
      <c r="Y1004" s="2">
        <f>Table2[[#This Row],[Черкаська область]]*100</f>
        <v>19.204851752021568</v>
      </c>
      <c r="Z1004" s="2">
        <f>Table2[[#This Row],[Чернівецька область]]*100</f>
        <v>12.393998695368557</v>
      </c>
      <c r="AA1004" s="2">
        <f>Table2[[#This Row],[Чернігівська область]]*100</f>
        <v>17.954220314735348</v>
      </c>
    </row>
    <row r="1005" spans="1:27" x14ac:dyDescent="0.35">
      <c r="A1005" s="1">
        <f>Table2[[#This Row],[Дата]]</f>
        <v>44165</v>
      </c>
      <c r="B1005" t="str">
        <f>Table2[[#This Row],[Показник]]</f>
        <v>% зайнятих підтвердженими та підозрюваними випадками</v>
      </c>
      <c r="C1005" s="2">
        <f>Table2[[#This Row],[м.Київ]]*100</f>
        <v>58.346230378067652</v>
      </c>
      <c r="D1005" s="2">
        <f>Table2[[#This Row],[Вінницька область]]*100</f>
        <v>53.464870067372473</v>
      </c>
      <c r="E1005" s="2">
        <f>Table2[[#This Row],[Волинська область]]*100</f>
        <v>44.490644490644492</v>
      </c>
      <c r="F1005" s="2">
        <f>Table2[[#This Row],[Дніпропетровська область]]*100</f>
        <v>50.587151738429661</v>
      </c>
      <c r="G1005" s="2">
        <f>Table2[[#This Row],[Донецька область]]*100</f>
        <v>43.064653944745082</v>
      </c>
      <c r="H1005" s="2">
        <f>Table2[[#This Row],[Житомирська область]]*100</f>
        <v>41.996086105675147</v>
      </c>
      <c r="I1005" s="2">
        <f>Table2[[#This Row],[Закарпатська область]]*100</f>
        <v>52.411924119241192</v>
      </c>
      <c r="J1005" s="2">
        <f>Table2[[#This Row],[Запорізька область]]*100</f>
        <v>62.370902559497075</v>
      </c>
      <c r="K1005" s="2">
        <f>Table2[[#This Row],[Івано-Франківська область]]*100</f>
        <v>48.617430871543576</v>
      </c>
      <c r="L1005" s="2">
        <f>Table2[[#This Row],[Київська область]]*100</f>
        <v>52.233400402414489</v>
      </c>
      <c r="M1005" s="2">
        <f>Table2[[#This Row],[Кіровоградська область]]*100</f>
        <v>62.270450751252085</v>
      </c>
      <c r="N1005" s="2">
        <f>Table2[[#This Row],[Луганська область]]*100</f>
        <v>25.480427046263344</v>
      </c>
      <c r="O1005" s="2">
        <f>Table2[[#This Row],[Львівська область]]*100</f>
        <v>50.843706777316733</v>
      </c>
      <c r="P1005" s="2">
        <f>Table2[[#This Row],[Миколаївська область]]*100</f>
        <v>65.285326086956516</v>
      </c>
      <c r="Q1005" s="2">
        <f>Table2[[#This Row],[Одеська область]]*100</f>
        <v>55.952380952380956</v>
      </c>
      <c r="R1005" s="2">
        <f>Table2[[#This Row],[Полтавська область]]*100</f>
        <v>70.246734397677784</v>
      </c>
      <c r="S1005" s="2">
        <f>Table2[[#This Row],[Рівненська область]]*100</f>
        <v>47.153123272526258</v>
      </c>
      <c r="T1005" s="2">
        <f>Table2[[#This Row],[Сумська область]]*100</f>
        <v>47.498286497601093</v>
      </c>
      <c r="U1005" s="2">
        <f>Table2[[#This Row],[Тернопільська область]]*100</f>
        <v>39.299610894941637</v>
      </c>
      <c r="V1005" s="2">
        <f>Table2[[#This Row],[Харківська область]]*100</f>
        <v>50.783132530120476</v>
      </c>
      <c r="W1005" s="2">
        <f>Table2[[#This Row],[Херсонська область]]*100</f>
        <v>21.002386634844868</v>
      </c>
      <c r="X1005" s="2">
        <f>Table2[[#This Row],[Хмельницька область]]*100</f>
        <v>49.78849407783418</v>
      </c>
      <c r="Y1005" s="2">
        <f>Table2[[#This Row],[Черкаська область]]*100</f>
        <v>57.614555256064691</v>
      </c>
      <c r="Z1005" s="2">
        <f>Table2[[#This Row],[Чернівецька область]]*100</f>
        <v>52.707110241356816</v>
      </c>
      <c r="AA1005" s="2">
        <f>Table2[[#This Row],[Чернігівська область]]*100</f>
        <v>61.802575107296143</v>
      </c>
    </row>
    <row r="1006" spans="1:27" x14ac:dyDescent="0.35">
      <c r="A1006" s="1">
        <f>Table2[[#This Row],[Дата]]</f>
        <v>44165</v>
      </c>
      <c r="B1006" t="str">
        <f>Table2[[#This Row],[Показник]]</f>
        <v>% вільних ліжок</v>
      </c>
      <c r="C1006" s="2">
        <f>Table2[[#This Row],[м.Київ]]*100</f>
        <v>41.653769621932348</v>
      </c>
      <c r="D1006" s="2">
        <f>Table2[[#This Row],[Вінницька область]]*100</f>
        <v>46.535129932627527</v>
      </c>
      <c r="E1006" s="2">
        <f>Table2[[#This Row],[Волинська область]]*100</f>
        <v>55.509355509355508</v>
      </c>
      <c r="F1006" s="2">
        <f>Table2[[#This Row],[Дніпропетровська область]]*100</f>
        <v>49.412848261570339</v>
      </c>
      <c r="G1006" s="2">
        <f>Table2[[#This Row],[Донецька область]]*100</f>
        <v>56.935346055254918</v>
      </c>
      <c r="H1006" s="2">
        <f>Table2[[#This Row],[Житомирська область]]*100</f>
        <v>58.003913894324853</v>
      </c>
      <c r="I1006" s="2">
        <f>Table2[[#This Row],[Закарпатська область]]*100</f>
        <v>47.588075880758808</v>
      </c>
      <c r="J1006" s="2">
        <f>Table2[[#This Row],[Запорізька область]]*100</f>
        <v>37.629097440502925</v>
      </c>
      <c r="K1006" s="2">
        <f>Table2[[#This Row],[Івано-Франківська область]]*100</f>
        <v>51.382569128456424</v>
      </c>
      <c r="L1006" s="2">
        <f>Table2[[#This Row],[Київська область]]*100</f>
        <v>47.766599597585511</v>
      </c>
      <c r="M1006" s="2">
        <f>Table2[[#This Row],[Кіровоградська область]]*100</f>
        <v>37.729549248747915</v>
      </c>
      <c r="N1006" s="2">
        <f>Table2[[#This Row],[Луганська область]]*100</f>
        <v>74.519572953736656</v>
      </c>
      <c r="O1006" s="2">
        <f>Table2[[#This Row],[Львівська область]]*100</f>
        <v>49.156293222683267</v>
      </c>
      <c r="P1006" s="2">
        <f>Table2[[#This Row],[Миколаївська область]]*100</f>
        <v>34.714673913043484</v>
      </c>
      <c r="Q1006" s="2">
        <f>Table2[[#This Row],[Одеська область]]*100</f>
        <v>44.047619047619044</v>
      </c>
      <c r="R1006" s="2">
        <f>Table2[[#This Row],[Полтавська область]]*100</f>
        <v>29.75326560232222</v>
      </c>
      <c r="S1006" s="2">
        <f>Table2[[#This Row],[Рівненська область]]*100</f>
        <v>52.846876727473749</v>
      </c>
      <c r="T1006" s="2">
        <f>Table2[[#This Row],[Сумська область]]*100</f>
        <v>52.501713502398907</v>
      </c>
      <c r="U1006" s="2">
        <f>Table2[[#This Row],[Тернопільська область]]*100</f>
        <v>60.700389105058363</v>
      </c>
      <c r="V1006" s="2">
        <f>Table2[[#This Row],[Харківська область]]*100</f>
        <v>49.216867469879524</v>
      </c>
      <c r="W1006" s="2">
        <f>Table2[[#This Row],[Херсонська область]]*100</f>
        <v>78.997613365155132</v>
      </c>
      <c r="X1006" s="2">
        <f>Table2[[#This Row],[Хмельницька область]]*100</f>
        <v>50.21150592216582</v>
      </c>
      <c r="Y1006" s="2">
        <f>Table2[[#This Row],[Черкаська область]]*100</f>
        <v>42.385444743935309</v>
      </c>
      <c r="Z1006" s="2">
        <f>Table2[[#This Row],[Чернівецька область]]*100</f>
        <v>47.292889758643184</v>
      </c>
      <c r="AA1006" s="2">
        <f>Table2[[#This Row],[Чернігівська область]]*100</f>
        <v>38.197424892703857</v>
      </c>
    </row>
    <row r="1007" spans="1:27" x14ac:dyDescent="0.35">
      <c r="A1007" s="1">
        <f>Table2[[#This Row],[Дата]]</f>
        <v>44165</v>
      </c>
      <c r="B1007" t="str">
        <f>Table2[[#This Row],[Показник]]</f>
        <v>% ліжок, забезпечених подачею кисню</v>
      </c>
      <c r="C1007" s="2">
        <f>Table2[[#This Row],[м.Київ]]*100</f>
        <v>41.213164121316417</v>
      </c>
      <c r="D1007" s="2">
        <f>Table2[[#This Row],[Вінницька область]]*100</f>
        <v>67.399438727782979</v>
      </c>
      <c r="E1007" s="2">
        <f>Table2[[#This Row],[Волинська область]]*100</f>
        <v>57.873485868102293</v>
      </c>
      <c r="F1007" s="2">
        <f>Table2[[#This Row],[Дніпропетровська область]]*100</f>
        <v>40.039361469494864</v>
      </c>
      <c r="G1007" s="2">
        <f>Table2[[#This Row],[Донецька область]]*100</f>
        <v>29.86742916558357</v>
      </c>
      <c r="H1007" s="2">
        <f>Table2[[#This Row],[Житомирська область]]*100</f>
        <v>57.3343261355175</v>
      </c>
      <c r="I1007" s="2">
        <f>Table2[[#This Row],[Закарпатська область]]*100</f>
        <v>42.599469496021221</v>
      </c>
      <c r="J1007" s="2">
        <f>Table2[[#This Row],[Запорізька область]]*100</f>
        <v>66.739606126914666</v>
      </c>
      <c r="K1007" s="2">
        <f>Table2[[#This Row],[Івано-Франківська область]]*100</f>
        <v>41.6043507817811</v>
      </c>
      <c r="L1007" s="2">
        <f>Table2[[#This Row],[Київська область]]*100</f>
        <v>63.960396039603964</v>
      </c>
      <c r="M1007" s="2">
        <f>Table2[[#This Row],[Кіровоградська область]]*100</f>
        <v>57.052297939778128</v>
      </c>
      <c r="N1007" s="2">
        <f>Table2[[#This Row],[Луганська область]]*100</f>
        <v>22.625698324022348</v>
      </c>
      <c r="O1007" s="2">
        <f>Table2[[#This Row],[Львівська область]]*100</f>
        <v>63.383356070941332</v>
      </c>
      <c r="P1007" s="2">
        <f>Table2[[#This Row],[Миколаївська область]]*100</f>
        <v>46.435452793834301</v>
      </c>
      <c r="Q1007" s="2">
        <f>Table2[[#This Row],[Одеська область]]*100</f>
        <v>43.743169398907106</v>
      </c>
      <c r="R1007" s="2">
        <f>Table2[[#This Row],[Полтавська область]]*100</f>
        <v>70.918704560475874</v>
      </c>
      <c r="S1007" s="2">
        <f>Table2[[#This Row],[Рівненська область]]*100</f>
        <v>40.808823529411761</v>
      </c>
      <c r="T1007" s="2">
        <f>Table2[[#This Row],[Сумська область]]*100</f>
        <v>68.487928843710293</v>
      </c>
      <c r="U1007" s="2">
        <f>Table2[[#This Row],[Тернопільська область]]*100</f>
        <v>62.143966856551017</v>
      </c>
      <c r="V1007" s="2">
        <f>Table2[[#This Row],[Харківська область]]*100</f>
        <v>44.368166793796085</v>
      </c>
      <c r="W1007" s="2">
        <f>Table2[[#This Row],[Херсонська область]]*100</f>
        <v>57.208872458410355</v>
      </c>
      <c r="X1007" s="2">
        <f>Table2[[#This Row],[Хмельницька область]]*100</f>
        <v>75.535939470365705</v>
      </c>
      <c r="Y1007" s="2">
        <f>Table2[[#This Row],[Черкаська область]]*100</f>
        <v>43.464052287581701</v>
      </c>
      <c r="Z1007" s="2">
        <f>Table2[[#This Row],[Чернівецька область]]*100</f>
        <v>60.013046314416172</v>
      </c>
      <c r="AA1007" s="2">
        <f>Table2[[#This Row],[Чернігівська область]]*100</f>
        <v>42.276422764227647</v>
      </c>
    </row>
    <row r="1008" spans="1:27" x14ac:dyDescent="0.35">
      <c r="A1008" s="1">
        <f>Table2[[#This Row],[Дата]]</f>
        <v>44165</v>
      </c>
      <c r="B1008" t="str">
        <f>Table2[[#This Row],[Показник]]</f>
        <v>% зайнятих ліжок, забезпечених подачею кисню</v>
      </c>
      <c r="C1008" s="2">
        <f>Table2[[#This Row],[м.Київ]]*100</f>
        <v>69.676409185803749</v>
      </c>
      <c r="D1008" s="2">
        <f>Table2[[#This Row],[Вінницька область]]*100</f>
        <v>36.780013879250525</v>
      </c>
      <c r="E1008" s="2">
        <f>Table2[[#This Row],[Волинська область]]*100</f>
        <v>37.558139534883722</v>
      </c>
      <c r="F1008" s="2">
        <f>Table2[[#This Row],[Дніпропетровська область]]*100</f>
        <v>45.330420535226651</v>
      </c>
      <c r="G1008" s="2">
        <f>Table2[[#This Row],[Донецька область]]*100</f>
        <v>61.531766753698868</v>
      </c>
      <c r="H1008" s="2">
        <f>Table2[[#This Row],[Житомирська область]]*100</f>
        <v>24.415584415584416</v>
      </c>
      <c r="I1008" s="2">
        <f>Table2[[#This Row],[Закарпатська область]]*100</f>
        <v>60.149439601494393</v>
      </c>
      <c r="J1008" s="2">
        <f>Table2[[#This Row],[Запорізька область]]*100</f>
        <v>52.852459016393439</v>
      </c>
      <c r="K1008" s="2">
        <f>Table2[[#This Row],[Івано-Франківська область]]*100</f>
        <v>44.934640522875817</v>
      </c>
      <c r="L1008" s="2">
        <f>Table2[[#This Row],[Київська область]]*100</f>
        <v>61.609907120743031</v>
      </c>
      <c r="M1008" s="2">
        <f>Table2[[#This Row],[Кіровоградська область]]*100</f>
        <v>57.777777777777771</v>
      </c>
      <c r="N1008" s="2">
        <f>Table2[[#This Row],[Луганська область]]*100</f>
        <v>29.629629629629626</v>
      </c>
      <c r="O1008" s="2">
        <f>Table2[[#This Row],[Львівська область]]*100</f>
        <v>72.922944468359887</v>
      </c>
      <c r="P1008" s="2">
        <f>Table2[[#This Row],[Миколаївська область]]*100</f>
        <v>57.399723374827104</v>
      </c>
      <c r="Q1008" s="2">
        <f>Table2[[#This Row],[Одеська область]]*100</f>
        <v>59.400374765771389</v>
      </c>
      <c r="R1008" s="2">
        <f>Table2[[#This Row],[Полтавська область]]*100</f>
        <v>26.001863932898416</v>
      </c>
      <c r="S1008" s="2">
        <f>Table2[[#This Row],[Рівненська область]]*100</f>
        <v>50.965250965250966</v>
      </c>
      <c r="T1008" s="2">
        <f>Table2[[#This Row],[Сумська область]]*100</f>
        <v>69.944341372912803</v>
      </c>
      <c r="U1008" s="2">
        <f>Table2[[#This Row],[Тернопільська область]]*100</f>
        <v>36.916666666666664</v>
      </c>
      <c r="V1008" s="2">
        <f>Table2[[#This Row],[Харківська область]]*100</f>
        <v>60.458452722063036</v>
      </c>
      <c r="W1008" s="2">
        <f>Table2[[#This Row],[Херсонська область]]*100</f>
        <v>17.447495961227787</v>
      </c>
      <c r="X1008" s="2">
        <f>Table2[[#This Row],[Хмельницька область]]*100</f>
        <v>40.178074568725656</v>
      </c>
      <c r="Y1008" s="2">
        <f>Table2[[#This Row],[Черкаська область]]*100</f>
        <v>85.263157894736835</v>
      </c>
      <c r="Z1008" s="2">
        <f>Table2[[#This Row],[Чернівецька область]]*100</f>
        <v>38.913043478260867</v>
      </c>
      <c r="AA1008" s="2">
        <f>Table2[[#This Row],[Чернігівська область]]*100</f>
        <v>45.512820512820511</v>
      </c>
    </row>
    <row r="1009" spans="1:27" x14ac:dyDescent="0.35">
      <c r="A1009" s="1">
        <f>Table2[[#This Row],[Дата]]</f>
        <v>44165</v>
      </c>
      <c r="B1009" t="str">
        <f>Table2[[#This Row],[Показник]]</f>
        <v>% вільних ліжок, забезпечених подачею кисню</v>
      </c>
      <c r="C1009" s="2">
        <f>Table2[[#This Row],[м.Київ]]*100</f>
        <v>30.323590814196244</v>
      </c>
      <c r="D1009" s="2">
        <f>Table2[[#This Row],[Вінницька область]]*100</f>
        <v>63.219986120749482</v>
      </c>
      <c r="E1009" s="2">
        <f>Table2[[#This Row],[Волинська область]]*100</f>
        <v>62.441860465116285</v>
      </c>
      <c r="F1009" s="2">
        <f>Table2[[#This Row],[Дніпропетровська область]]*100</f>
        <v>54.669579464773342</v>
      </c>
      <c r="G1009" s="2">
        <f>Table2[[#This Row],[Донецька область]]*100</f>
        <v>38.468233246301132</v>
      </c>
      <c r="H1009" s="2">
        <f>Table2[[#This Row],[Житомирська область]]*100</f>
        <v>75.584415584415581</v>
      </c>
      <c r="I1009" s="2">
        <f>Table2[[#This Row],[Закарпатська область]]*100</f>
        <v>39.8505603985056</v>
      </c>
      <c r="J1009" s="2">
        <f>Table2[[#This Row],[Запорізька область]]*100</f>
        <v>47.147540983606554</v>
      </c>
      <c r="K1009" s="2">
        <f>Table2[[#This Row],[Івано-Франківська область]]*100</f>
        <v>55.06535947712419</v>
      </c>
      <c r="L1009" s="2">
        <f>Table2[[#This Row],[Київська область]]*100</f>
        <v>38.390092879256969</v>
      </c>
      <c r="M1009" s="2">
        <f>Table2[[#This Row],[Кіровоградська область]]*100</f>
        <v>42.222222222222221</v>
      </c>
      <c r="N1009" s="2">
        <f>Table2[[#This Row],[Луганська область]]*100</f>
        <v>70.370370370370367</v>
      </c>
      <c r="O1009" s="2">
        <f>Table2[[#This Row],[Львівська область]]*100</f>
        <v>27.07705553164012</v>
      </c>
      <c r="P1009" s="2">
        <f>Table2[[#This Row],[Миколаївська область]]*100</f>
        <v>42.600276625172889</v>
      </c>
      <c r="Q1009" s="2">
        <f>Table2[[#This Row],[Одеська область]]*100</f>
        <v>40.599625234228611</v>
      </c>
      <c r="R1009" s="2">
        <f>Table2[[#This Row],[Полтавська область]]*100</f>
        <v>73.998136067101584</v>
      </c>
      <c r="S1009" s="2">
        <f>Table2[[#This Row],[Рівненська область]]*100</f>
        <v>49.034749034749034</v>
      </c>
      <c r="T1009" s="2">
        <f>Table2[[#This Row],[Сумська область]]*100</f>
        <v>30.055658627087201</v>
      </c>
      <c r="U1009" s="2">
        <f>Table2[[#This Row],[Тернопільська область]]*100</f>
        <v>63.083333333333336</v>
      </c>
      <c r="V1009" s="2">
        <f>Table2[[#This Row],[Харківська область]]*100</f>
        <v>39.541547277936964</v>
      </c>
      <c r="W1009" s="2">
        <f>Table2[[#This Row],[Херсонська область]]*100</f>
        <v>82.552504038772213</v>
      </c>
      <c r="X1009" s="2">
        <f>Table2[[#This Row],[Хмельницька область]]*100</f>
        <v>59.821925431274344</v>
      </c>
      <c r="Y1009" s="2">
        <f>Table2[[#This Row],[Черкаська область]]*100</f>
        <v>14.736842105263156</v>
      </c>
      <c r="Z1009" s="2">
        <f>Table2[[#This Row],[Чернівецька область]]*100</f>
        <v>61.086956521739133</v>
      </c>
      <c r="AA1009" s="2">
        <f>Table2[[#This Row],[Чернігівська область]]*100</f>
        <v>54.487179487179482</v>
      </c>
    </row>
    <row r="1010" spans="1:27" x14ac:dyDescent="0.35">
      <c r="A1010" s="1">
        <f>Table2[[#This Row],[Дата]]</f>
        <v>44165</v>
      </c>
      <c r="B1010" t="str">
        <f>Table2[[#This Row],[Показник]]</f>
        <v>% зайнятих ліжок у ВРІТ</v>
      </c>
      <c r="C1010" s="2">
        <f>Table2[[#This Row],[м.Київ]]*100</f>
        <v>59.45945945945946</v>
      </c>
      <c r="D1010" s="2">
        <f>Table2[[#This Row],[Вінницька область]]*100</f>
        <v>40</v>
      </c>
      <c r="E1010" s="2">
        <f>Table2[[#This Row],[Волинська область]]*100</f>
        <v>41.666666666666671</v>
      </c>
      <c r="F1010" s="2">
        <f>Table2[[#This Row],[Дніпропетровська область]]*100</f>
        <v>42.307692307692307</v>
      </c>
      <c r="G1010" s="2">
        <f>Table2[[#This Row],[Донецька область]]*100</f>
        <v>100</v>
      </c>
      <c r="H1010" s="2">
        <f>Table2[[#This Row],[Житомирська область]]*100</f>
        <v>25.454545454545453</v>
      </c>
      <c r="I1010" s="2">
        <f>Table2[[#This Row],[Закарпатська область]]*100</f>
        <v>50.78125</v>
      </c>
      <c r="J1010" s="2">
        <f>Table2[[#This Row],[Запорізька область]]*100</f>
        <v>78.453038674033152</v>
      </c>
      <c r="K1010" s="2">
        <f>Table2[[#This Row],[Івано-Франківська область]]*100</f>
        <v>70.3125</v>
      </c>
      <c r="L1010" s="2">
        <f>Table2[[#This Row],[Київська область]]*100</f>
        <v>63.589743589743584</v>
      </c>
      <c r="M1010" s="2">
        <f>Table2[[#This Row],[Кіровоградська область]]*100</f>
        <v>53.125</v>
      </c>
      <c r="N1010" s="2">
        <f>Table2[[#This Row],[Луганська область]]*100</f>
        <v>48.888888888888886</v>
      </c>
      <c r="O1010" s="2">
        <f>Table2[[#This Row],[Львівська область]]*100</f>
        <v>59.745762711864401</v>
      </c>
      <c r="P1010" s="2">
        <f>Table2[[#This Row],[Миколаївська область]]*100</f>
        <v>48.201438848920866</v>
      </c>
      <c r="Q1010" s="2">
        <f>Table2[[#This Row],[Одеська область]]*100</f>
        <v>26.625386996904027</v>
      </c>
      <c r="R1010" s="2">
        <f>Table2[[#This Row],[Полтавська область]]*100</f>
        <v>42.5</v>
      </c>
      <c r="S1010" s="2">
        <f>Table2[[#This Row],[Рівненська область]]*100</f>
        <v>44.545454545454547</v>
      </c>
      <c r="T1010" s="2">
        <f>Table2[[#This Row],[Сумська область]]*100</f>
        <v>53.164556962025308</v>
      </c>
      <c r="U1010" s="2">
        <f>Table2[[#This Row],[Тернопільська область]]*100</f>
        <v>42.241379310344826</v>
      </c>
      <c r="V1010" s="2">
        <f>Table2[[#This Row],[Харківська область]]*100</f>
        <v>49.78165938864629</v>
      </c>
      <c r="W1010" s="2">
        <f>Table2[[#This Row],[Херсонська область]]*100</f>
        <v>43.75</v>
      </c>
      <c r="X1010" s="2">
        <f>Table2[[#This Row],[Хмельницька область]]*100</f>
        <v>44.29530201342282</v>
      </c>
      <c r="Y1010" s="2">
        <f>Table2[[#This Row],[Черкаська область]]*100</f>
        <v>72.307692307692307</v>
      </c>
      <c r="Z1010" s="2">
        <f>Table2[[#This Row],[Чернівецька область]]*100</f>
        <v>60.483870967741936</v>
      </c>
      <c r="AA1010" s="2">
        <f>Table2[[#This Row],[Чернігівська область]]*100</f>
        <v>41.428571428571431</v>
      </c>
    </row>
    <row r="1011" spans="1:27" x14ac:dyDescent="0.35">
      <c r="A1011" s="1">
        <f>Table2[[#This Row],[Дата]]</f>
        <v>44165</v>
      </c>
      <c r="B1011" t="str">
        <f>Table2[[#This Row],[Показник]]</f>
        <v>% вільних ліжок у ВРІТ</v>
      </c>
      <c r="C1011" s="2">
        <f>Table2[[#This Row],[м.Київ]]*100</f>
        <v>40.54054054054054</v>
      </c>
      <c r="D1011" s="2">
        <f>Table2[[#This Row],[Вінницька область]]*100</f>
        <v>60</v>
      </c>
      <c r="E1011" s="2">
        <f>Table2[[#This Row],[Волинська область]]*100</f>
        <v>58.333333333333336</v>
      </c>
      <c r="F1011" s="2">
        <f>Table2[[#This Row],[Дніпропетровська область]]*100</f>
        <v>57.692307692307686</v>
      </c>
      <c r="G1011" s="2">
        <f>Table2[[#This Row],[Донецька область]]*100</f>
        <v>0</v>
      </c>
      <c r="H1011" s="2">
        <f>Table2[[#This Row],[Житомирська область]]*100</f>
        <v>74.545454545454547</v>
      </c>
      <c r="I1011" s="2">
        <f>Table2[[#This Row],[Закарпатська область]]*100</f>
        <v>49.21875</v>
      </c>
      <c r="J1011" s="2">
        <f>Table2[[#This Row],[Запорізька область]]*100</f>
        <v>21.546961325966851</v>
      </c>
      <c r="K1011" s="2">
        <f>Table2[[#This Row],[Івано-Франківська область]]*100</f>
        <v>29.6875</v>
      </c>
      <c r="L1011" s="2">
        <f>Table2[[#This Row],[Київська область]]*100</f>
        <v>36.410256410256409</v>
      </c>
      <c r="M1011" s="2">
        <f>Table2[[#This Row],[Кіровоградська область]]*100</f>
        <v>46.875</v>
      </c>
      <c r="N1011" s="2">
        <f>Table2[[#This Row],[Луганська область]]*100</f>
        <v>51.111111111111107</v>
      </c>
      <c r="O1011" s="2">
        <f>Table2[[#This Row],[Львівська область]]*100</f>
        <v>40.254237288135592</v>
      </c>
      <c r="P1011" s="2">
        <f>Table2[[#This Row],[Миколаївська область]]*100</f>
        <v>51.798561151079134</v>
      </c>
      <c r="Q1011" s="2">
        <f>Table2[[#This Row],[Одеська область]]*100</f>
        <v>73.374613003095973</v>
      </c>
      <c r="R1011" s="2">
        <f>Table2[[#This Row],[Полтавська область]]*100</f>
        <v>57.499999999999993</v>
      </c>
      <c r="S1011" s="2">
        <f>Table2[[#This Row],[Рівненська область]]*100</f>
        <v>55.454545454545453</v>
      </c>
      <c r="T1011" s="2">
        <f>Table2[[#This Row],[Сумська область]]*100</f>
        <v>46.835443037974684</v>
      </c>
      <c r="U1011" s="2">
        <f>Table2[[#This Row],[Тернопільська область]]*100</f>
        <v>57.758620689655174</v>
      </c>
      <c r="V1011" s="2">
        <f>Table2[[#This Row],[Харківська область]]*100</f>
        <v>50.21834061135371</v>
      </c>
      <c r="W1011" s="2">
        <f>Table2[[#This Row],[Херсонська область]]*100</f>
        <v>56.25</v>
      </c>
      <c r="X1011" s="2">
        <f>Table2[[#This Row],[Хмельницька область]]*100</f>
        <v>55.70469798657718</v>
      </c>
      <c r="Y1011" s="2">
        <f>Table2[[#This Row],[Черкаська область]]*100</f>
        <v>27.692307692307693</v>
      </c>
      <c r="Z1011" s="2">
        <f>Table2[[#This Row],[Чернівецька область]]*100</f>
        <v>39.516129032258064</v>
      </c>
      <c r="AA1011" s="2">
        <f>Table2[[#This Row],[Чернігівська область]]*100</f>
        <v>58.571428571428577</v>
      </c>
    </row>
    <row r="1012" spans="1:27" x14ac:dyDescent="0.35">
      <c r="A1012" s="1">
        <f>Table2[[#This Row],[Дата]]</f>
        <v>44165</v>
      </c>
      <c r="B1012" t="str">
        <f>Table2[[#This Row],[Показник]]</f>
        <v>% зайнятих апаратів ШВЛ</v>
      </c>
      <c r="C1012" s="2">
        <f>Table2[[#This Row],[м.Київ]]*100</f>
        <v>15.816326530612246</v>
      </c>
      <c r="D1012" s="2">
        <f>Table2[[#This Row],[Вінницька область]]*100</f>
        <v>49.720670391061446</v>
      </c>
      <c r="E1012" s="2">
        <f>Table2[[#This Row],[Волинська область]]*100</f>
        <v>4.3478260869565215</v>
      </c>
      <c r="F1012" s="2">
        <f>Table2[[#This Row],[Дніпропетровська область]]*100</f>
        <v>1.0869565217391304</v>
      </c>
      <c r="G1012" s="2">
        <f>Table2[[#This Row],[Донецька область]]*100</f>
        <v>9.1703056768558966</v>
      </c>
      <c r="H1012" s="2">
        <f>Table2[[#This Row],[Житомирська область]]*100</f>
        <v>8.4656084656084651</v>
      </c>
      <c r="I1012" s="2">
        <f>Table2[[#This Row],[Закарпатська область]]*100</f>
        <v>7.8571428571428568</v>
      </c>
      <c r="J1012" s="2">
        <f>Table2[[#This Row],[Запорізька область]]*100</f>
        <v>19.672131147540984</v>
      </c>
      <c r="K1012" s="2">
        <f>Table2[[#This Row],[Івано-Франківська область]]*100</f>
        <v>29.347826086956523</v>
      </c>
      <c r="L1012" s="2">
        <f>Table2[[#This Row],[Київська область]]*100</f>
        <v>13.23529411764706</v>
      </c>
      <c r="M1012" s="2">
        <f>Table2[[#This Row],[Кіровоградська область]]*100</f>
        <v>28.333333333333332</v>
      </c>
      <c r="N1012" s="2">
        <f>Table2[[#This Row],[Луганська область]]*100</f>
        <v>7.8431372549019605</v>
      </c>
      <c r="O1012" s="2">
        <f>Table2[[#This Row],[Львівська область]]*100</f>
        <v>18.75</v>
      </c>
      <c r="P1012" s="2">
        <f>Table2[[#This Row],[Миколаївська область]]*100</f>
        <v>7.1005917159763312</v>
      </c>
      <c r="Q1012" s="2">
        <f>Table2[[#This Row],[Одеська область]]*100</f>
        <v>9.1603053435114496</v>
      </c>
      <c r="R1012" s="2">
        <f>Table2[[#This Row],[Полтавська область]]*100</f>
        <v>12.333333333333334</v>
      </c>
      <c r="S1012" s="2">
        <f>Table2[[#This Row],[Рівненська область]]*100</f>
        <v>6.962025316455696</v>
      </c>
      <c r="T1012" s="2">
        <f>Table2[[#This Row],[Сумська область]]*100</f>
        <v>6.0606060606060606</v>
      </c>
      <c r="U1012" s="2">
        <f>Table2[[#This Row],[Тернопільська область]]*100</f>
        <v>7.291666666666667</v>
      </c>
      <c r="V1012" s="2">
        <f>Table2[[#This Row],[Харківська область]]*100</f>
        <v>24.528301886792452</v>
      </c>
      <c r="W1012" s="2">
        <f>Table2[[#This Row],[Херсонська область]]*100</f>
        <v>6.666666666666667</v>
      </c>
      <c r="X1012" s="2">
        <f>Table2[[#This Row],[Хмельницька область]]*100</f>
        <v>10</v>
      </c>
      <c r="Y1012" s="2">
        <f>Table2[[#This Row],[Черкаська область]]*100</f>
        <v>19.685039370078741</v>
      </c>
      <c r="Z1012" s="2">
        <f>Table2[[#This Row],[Чернівецька область]]*100</f>
        <v>1.8867924528301887</v>
      </c>
      <c r="AA1012" s="2">
        <f>Table2[[#This Row],[Чернігівська область]]*100</f>
        <v>13.750000000000002</v>
      </c>
    </row>
    <row r="1013" spans="1:27" x14ac:dyDescent="0.35">
      <c r="A1013" s="1">
        <f>Table2[[#This Row],[Дата]]</f>
        <v>44165</v>
      </c>
      <c r="B1013" t="str">
        <f>Table2[[#This Row],[Показник]]</f>
        <v>% вільних апаратів ШВЛ</v>
      </c>
      <c r="C1013" s="2">
        <f>Table2[[#This Row],[м.Київ]]*100</f>
        <v>84.183673469387756</v>
      </c>
      <c r="D1013" s="2">
        <f>Table2[[#This Row],[Вінницька область]]*100</f>
        <v>50.279329608938554</v>
      </c>
      <c r="E1013" s="2">
        <f>Table2[[#This Row],[Волинська область]]*100</f>
        <v>95.652173913043484</v>
      </c>
      <c r="F1013" s="2">
        <f>Table2[[#This Row],[Дніпропетровська область]]*100</f>
        <v>98.91304347826086</v>
      </c>
      <c r="G1013" s="2">
        <f>Table2[[#This Row],[Донецька область]]*100</f>
        <v>90.829694323144111</v>
      </c>
      <c r="H1013" s="2">
        <f>Table2[[#This Row],[Житомирська область]]*100</f>
        <v>91.534391534391531</v>
      </c>
      <c r="I1013" s="2">
        <f>Table2[[#This Row],[Закарпатська область]]*100</f>
        <v>92.142857142857139</v>
      </c>
      <c r="J1013" s="2">
        <f>Table2[[#This Row],[Запорізька область]]*100</f>
        <v>80.327868852459019</v>
      </c>
      <c r="K1013" s="2">
        <f>Table2[[#This Row],[Івано-Франківська область]]*100</f>
        <v>70.652173913043484</v>
      </c>
      <c r="L1013" s="2">
        <f>Table2[[#This Row],[Київська область]]*100</f>
        <v>86.764705882352942</v>
      </c>
      <c r="M1013" s="2">
        <f>Table2[[#This Row],[Кіровоградська область]]*100</f>
        <v>71.666666666666671</v>
      </c>
      <c r="N1013" s="2">
        <f>Table2[[#This Row],[Луганська область]]*100</f>
        <v>92.156862745098039</v>
      </c>
      <c r="O1013" s="2">
        <f>Table2[[#This Row],[Львівська область]]*100</f>
        <v>81.25</v>
      </c>
      <c r="P1013" s="2">
        <f>Table2[[#This Row],[Миколаївська область]]*100</f>
        <v>92.899408284023664</v>
      </c>
      <c r="Q1013" s="2">
        <f>Table2[[#This Row],[Одеська область]]*100</f>
        <v>90.839694656488547</v>
      </c>
      <c r="R1013" s="2">
        <f>Table2[[#This Row],[Полтавська область]]*100</f>
        <v>87.666666666666671</v>
      </c>
      <c r="S1013" s="2">
        <f>Table2[[#This Row],[Рівненська область]]*100</f>
        <v>93.037974683544306</v>
      </c>
      <c r="T1013" s="2">
        <f>Table2[[#This Row],[Сумська область]]*100</f>
        <v>93.939393939393938</v>
      </c>
      <c r="U1013" s="2">
        <f>Table2[[#This Row],[Тернопільська область]]*100</f>
        <v>92.708333333333343</v>
      </c>
      <c r="V1013" s="2">
        <f>Table2[[#This Row],[Харківська область]]*100</f>
        <v>75.471698113207552</v>
      </c>
      <c r="W1013" s="2">
        <f>Table2[[#This Row],[Херсонська область]]*100</f>
        <v>93.333333333333329</v>
      </c>
      <c r="X1013" s="2">
        <f>Table2[[#This Row],[Хмельницька область]]*100</f>
        <v>90</v>
      </c>
      <c r="Y1013" s="2">
        <f>Table2[[#This Row],[Черкаська область]]*100</f>
        <v>80.314960629921259</v>
      </c>
      <c r="Z1013" s="2">
        <f>Table2[[#This Row],[Чернівецька область]]*100</f>
        <v>98.113207547169807</v>
      </c>
      <c r="AA1013" s="2">
        <f>Table2[[#This Row],[Чернігівська область]]*100</f>
        <v>86.25</v>
      </c>
    </row>
    <row r="1014" spans="1:27" x14ac:dyDescent="0.35">
      <c r="A1014" s="1">
        <f>Table2[[#This Row],[Дата]]</f>
        <v>44166</v>
      </c>
      <c r="B1014" t="str">
        <f>Table2[[#This Row],[Показник]]</f>
        <v>% ліжок, зайнятих підтвердженими випадками</v>
      </c>
      <c r="C1014" s="2">
        <f>Table2[[#This Row],[м.Київ]]*100</f>
        <v>47.588146225394766</v>
      </c>
      <c r="D1014" s="2">
        <f>Table2[[#This Row],[Вінницька область]]*100</f>
        <v>24.717145343777197</v>
      </c>
      <c r="E1014" s="2">
        <f>Table2[[#This Row],[Волинська область]]*100</f>
        <v>33.679833679833685</v>
      </c>
      <c r="F1014" s="2">
        <f>Table2[[#This Row],[Дніпропетровська область]]*100</f>
        <v>33.77849412848262</v>
      </c>
      <c r="G1014" s="2">
        <f>Table2[[#This Row],[Донецька область]]*100</f>
        <v>19.282255767587582</v>
      </c>
      <c r="H1014" s="2">
        <f>Table2[[#This Row],[Житомирська область]]*100</f>
        <v>30.645792563600782</v>
      </c>
      <c r="I1014" s="2">
        <f>Table2[[#This Row],[Закарпатська область]]*100</f>
        <v>39.295392953929536</v>
      </c>
      <c r="J1014" s="2">
        <f>Table2[[#This Row],[Запорізька область]]*100</f>
        <v>39.920248116969432</v>
      </c>
      <c r="K1014" s="2">
        <f>Table2[[#This Row],[Івано-Франківська область]]*100</f>
        <v>40.466926070038909</v>
      </c>
      <c r="L1014" s="2">
        <f>Table2[[#This Row],[Київська область]]*100</f>
        <v>35.199999999999996</v>
      </c>
      <c r="M1014" s="2">
        <f>Table2[[#This Row],[Кіровоградська область]]*100</f>
        <v>43.489583333333329</v>
      </c>
      <c r="N1014" s="2">
        <f>Table2[[#This Row],[Луганська область]]*100</f>
        <v>18.291814946619215</v>
      </c>
      <c r="O1014" s="2">
        <f>Table2[[#This Row],[Львівська область]]*100</f>
        <v>34.827109266943289</v>
      </c>
      <c r="P1014" s="2">
        <f>Table2[[#This Row],[Миколаївська область]]*100</f>
        <v>45.448369565217391</v>
      </c>
      <c r="Q1014" s="2">
        <f>Table2[[#This Row],[Одеська область]]*100</f>
        <v>29.618413082980013</v>
      </c>
      <c r="R1014" s="2">
        <f>Table2[[#This Row],[Полтавська область]]*100</f>
        <v>30.52568697729988</v>
      </c>
      <c r="S1014" s="2">
        <f>Table2[[#This Row],[Рівненська область]]*100</f>
        <v>36.871199557766722</v>
      </c>
      <c r="T1014" s="2">
        <f>Table2[[#This Row],[Сумська область]]*100</f>
        <v>36.600411240575738</v>
      </c>
      <c r="U1014" s="2">
        <f>Table2[[#This Row],[Тернопільська область]]*100</f>
        <v>34.852695942190103</v>
      </c>
      <c r="V1014" s="2">
        <f>Table2[[#This Row],[Харківська область]]*100</f>
        <v>36.951048951048953</v>
      </c>
      <c r="W1014" s="2">
        <f>Table2[[#This Row],[Херсонська область]]*100</f>
        <v>23.05489260143198</v>
      </c>
      <c r="X1014" s="2">
        <f>Table2[[#This Row],[Хмельницька область]]*100</f>
        <v>37.98646362098139</v>
      </c>
      <c r="Y1014" s="2">
        <f>Table2[[#This Row],[Черкаська область]]*100</f>
        <v>37.129380053908356</v>
      </c>
      <c r="Z1014" s="2">
        <f>Table2[[#This Row],[Чернівецька область]]*100</f>
        <v>37.769080234833659</v>
      </c>
      <c r="AA1014" s="2">
        <f>Table2[[#This Row],[Чернігівська область]]*100</f>
        <v>42.989985693848354</v>
      </c>
    </row>
    <row r="1015" spans="1:27" x14ac:dyDescent="0.35">
      <c r="A1015" s="1">
        <f>Table2[[#This Row],[Дата]]</f>
        <v>44166</v>
      </c>
      <c r="B1015" t="str">
        <f>Table2[[#This Row],[Показник]]</f>
        <v>% ліжок, зайнятих підозрюваними випадками</v>
      </c>
      <c r="C1015" s="2">
        <f>Table2[[#This Row],[м.Київ]]*100</f>
        <v>8.9984858317110117</v>
      </c>
      <c r="D1015" s="2">
        <f>Table2[[#This Row],[Вінницька область]]*100</f>
        <v>22.193211488250654</v>
      </c>
      <c r="E1015" s="2">
        <f>Table2[[#This Row],[Волинська область]]*100</f>
        <v>12.612612612612606</v>
      </c>
      <c r="F1015" s="2">
        <f>Table2[[#This Row],[Дніпропетровська область]]*100</f>
        <v>16.532350909509546</v>
      </c>
      <c r="G1015" s="2">
        <f>Table2[[#This Row],[Донецька область]]*100</f>
        <v>19.624038735403023</v>
      </c>
      <c r="H1015" s="2">
        <f>Table2[[#This Row],[Житомирська область]]*100</f>
        <v>10.95890410958904</v>
      </c>
      <c r="I1015" s="2">
        <f>Table2[[#This Row],[Закарпатська область]]*100</f>
        <v>12.9539295392954</v>
      </c>
      <c r="J1015" s="2">
        <f>Table2[[#This Row],[Запорізька область]]*100</f>
        <v>22.684980062029243</v>
      </c>
      <c r="K1015" s="2">
        <f>Table2[[#This Row],[Івано-Франківська область]]*100</f>
        <v>5.9073222497346976</v>
      </c>
      <c r="L1015" s="2">
        <f>Table2[[#This Row],[Київська область]]*100</f>
        <v>10.400000000000004</v>
      </c>
      <c r="M1015" s="2">
        <f>Table2[[#This Row],[Кіровоградська область]]*100</f>
        <v>4.8177083333333481</v>
      </c>
      <c r="N1015" s="2">
        <f>Table2[[#This Row],[Луганська область]]*100</f>
        <v>7.1174377224199308</v>
      </c>
      <c r="O1015" s="2">
        <f>Table2[[#This Row],[Львівська область]]*100</f>
        <v>13.416320885200555</v>
      </c>
      <c r="P1015" s="2">
        <f>Table2[[#This Row],[Миколаївська область]]*100</f>
        <v>22.554347826086957</v>
      </c>
      <c r="Q1015" s="2">
        <f>Table2[[#This Row],[Одеська область]]*100</f>
        <v>22.955784373107214</v>
      </c>
      <c r="R1015" s="2">
        <f>Table2[[#This Row],[Полтавська область]]*100</f>
        <v>26.403823178016729</v>
      </c>
      <c r="S1015" s="2">
        <f>Table2[[#This Row],[Рівненська область]]*100</f>
        <v>9.3974571586511892</v>
      </c>
      <c r="T1015" s="2">
        <f>Table2[[#This Row],[Сумська область]]*100</f>
        <v>13.09115832762166</v>
      </c>
      <c r="U1015" s="2">
        <f>Table2[[#This Row],[Тернопільська область]]*100</f>
        <v>3.1128404669260701</v>
      </c>
      <c r="V1015" s="2">
        <f>Table2[[#This Row],[Харківська область]]*100</f>
        <v>10.93706293706293</v>
      </c>
      <c r="W1015" s="2">
        <f>Table2[[#This Row],[Херсонська область]]*100</f>
        <v>17.565632458233889</v>
      </c>
      <c r="X1015" s="2">
        <f>Table2[[#This Row],[Хмельницька область]]*100</f>
        <v>11.167512690355331</v>
      </c>
      <c r="Y1015" s="2">
        <f>Table2[[#This Row],[Черкаська область]]*100</f>
        <v>20.956873315363879</v>
      </c>
      <c r="Z1015" s="2">
        <f>Table2[[#This Row],[Чернівецька область]]*100</f>
        <v>12.654924983692112</v>
      </c>
      <c r="AA1015" s="2">
        <f>Table2[[#This Row],[Чернігівська область]]*100</f>
        <v>19.170243204577975</v>
      </c>
    </row>
    <row r="1016" spans="1:27" x14ac:dyDescent="0.35">
      <c r="A1016" s="1">
        <f>Table2[[#This Row],[Дата]]</f>
        <v>44166</v>
      </c>
      <c r="B1016" t="str">
        <f>Table2[[#This Row],[Показник]]</f>
        <v>% зайнятих підтвердженими та підозрюваними випадками</v>
      </c>
      <c r="C1016" s="2">
        <f>Table2[[#This Row],[м.Київ]]*100</f>
        <v>56.586632057105781</v>
      </c>
      <c r="D1016" s="2">
        <f>Table2[[#This Row],[Вінницька область]]*100</f>
        <v>46.910356832027851</v>
      </c>
      <c r="E1016" s="2">
        <f>Table2[[#This Row],[Волинська область]]*100</f>
        <v>46.292446292446293</v>
      </c>
      <c r="F1016" s="2">
        <f>Table2[[#This Row],[Дніпропетровська область]]*100</f>
        <v>50.310845037992166</v>
      </c>
      <c r="G1016" s="2">
        <f>Table2[[#This Row],[Донецька область]]*100</f>
        <v>38.906294502990605</v>
      </c>
      <c r="H1016" s="2">
        <f>Table2[[#This Row],[Житомирська область]]*100</f>
        <v>41.604696673189821</v>
      </c>
      <c r="I1016" s="2">
        <f>Table2[[#This Row],[Закарпатська область]]*100</f>
        <v>52.249322493224938</v>
      </c>
      <c r="J1016" s="2">
        <f>Table2[[#This Row],[Запорізька область]]*100</f>
        <v>62.605228178998672</v>
      </c>
      <c r="K1016" s="2">
        <f>Table2[[#This Row],[Івано-Франківська область]]*100</f>
        <v>46.374248319773606</v>
      </c>
      <c r="L1016" s="2">
        <f>Table2[[#This Row],[Київська область]]*100</f>
        <v>45.6</v>
      </c>
      <c r="M1016" s="2">
        <f>Table2[[#This Row],[Кіровоградська область]]*100</f>
        <v>48.307291666666671</v>
      </c>
      <c r="N1016" s="2">
        <f>Table2[[#This Row],[Луганська область]]*100</f>
        <v>25.409252669039144</v>
      </c>
      <c r="O1016" s="2">
        <f>Table2[[#This Row],[Львівська область]]*100</f>
        <v>48.243430152143844</v>
      </c>
      <c r="P1016" s="2">
        <f>Table2[[#This Row],[Миколаївська область]]*100</f>
        <v>68.002717391304344</v>
      </c>
      <c r="Q1016" s="2">
        <f>Table2[[#This Row],[Одеська область]]*100</f>
        <v>52.574197456087226</v>
      </c>
      <c r="R1016" s="2">
        <f>Table2[[#This Row],[Полтавська область]]*100</f>
        <v>56.929510155316606</v>
      </c>
      <c r="S1016" s="2">
        <f>Table2[[#This Row],[Рівненська область]]*100</f>
        <v>46.268656716417908</v>
      </c>
      <c r="T1016" s="2">
        <f>Table2[[#This Row],[Сумська область]]*100</f>
        <v>49.691569568197394</v>
      </c>
      <c r="U1016" s="2">
        <f>Table2[[#This Row],[Тернопільська область]]*100</f>
        <v>37.965536409116176</v>
      </c>
      <c r="V1016" s="2">
        <f>Table2[[#This Row],[Харківська область]]*100</f>
        <v>47.888111888111887</v>
      </c>
      <c r="W1016" s="2">
        <f>Table2[[#This Row],[Херсонська область]]*100</f>
        <v>40.620525059665866</v>
      </c>
      <c r="X1016" s="2">
        <f>Table2[[#This Row],[Хмельницька область]]*100</f>
        <v>49.15397631133672</v>
      </c>
      <c r="Y1016" s="2">
        <f>Table2[[#This Row],[Черкаська область]]*100</f>
        <v>58.086253369272235</v>
      </c>
      <c r="Z1016" s="2">
        <f>Table2[[#This Row],[Чернівецька область]]*100</f>
        <v>50.424005218525771</v>
      </c>
      <c r="AA1016" s="2">
        <f>Table2[[#This Row],[Чернігівська область]]*100</f>
        <v>62.160228898426325</v>
      </c>
    </row>
    <row r="1017" spans="1:27" x14ac:dyDescent="0.35">
      <c r="A1017" s="1">
        <f>Table2[[#This Row],[Дата]]</f>
        <v>44166</v>
      </c>
      <c r="B1017" t="str">
        <f>Table2[[#This Row],[Показник]]</f>
        <v>% вільних ліжок</v>
      </c>
      <c r="C1017" s="2">
        <f>Table2[[#This Row],[м.Київ]]*100</f>
        <v>43.413367942894219</v>
      </c>
      <c r="D1017" s="2">
        <f>Table2[[#This Row],[Вінницька область]]*100</f>
        <v>53.089643167972156</v>
      </c>
      <c r="E1017" s="2">
        <f>Table2[[#This Row],[Волинська область]]*100</f>
        <v>53.707553707553714</v>
      </c>
      <c r="F1017" s="2">
        <f>Table2[[#This Row],[Дніпропетровська область]]*100</f>
        <v>49.689154962007834</v>
      </c>
      <c r="G1017" s="2">
        <f>Table2[[#This Row],[Донецька область]]*100</f>
        <v>61.093705497009388</v>
      </c>
      <c r="H1017" s="2">
        <f>Table2[[#This Row],[Житомирська область]]*100</f>
        <v>58.395303326810179</v>
      </c>
      <c r="I1017" s="2">
        <f>Table2[[#This Row],[Закарпатська область]]*100</f>
        <v>47.750677506775062</v>
      </c>
      <c r="J1017" s="2">
        <f>Table2[[#This Row],[Запорізька область]]*100</f>
        <v>37.394771821001328</v>
      </c>
      <c r="K1017" s="2">
        <f>Table2[[#This Row],[Івано-Франківська область]]*100</f>
        <v>53.625751680226386</v>
      </c>
      <c r="L1017" s="2">
        <f>Table2[[#This Row],[Київська область]]*100</f>
        <v>54.400000000000006</v>
      </c>
      <c r="M1017" s="2">
        <f>Table2[[#This Row],[Кіровоградська область]]*100</f>
        <v>51.692708333333329</v>
      </c>
      <c r="N1017" s="2">
        <f>Table2[[#This Row],[Луганська область]]*100</f>
        <v>74.590747330960852</v>
      </c>
      <c r="O1017" s="2">
        <f>Table2[[#This Row],[Львівська область]]*100</f>
        <v>51.756569847856149</v>
      </c>
      <c r="P1017" s="2">
        <f>Table2[[#This Row],[Миколаївська область]]*100</f>
        <v>31.997282608695656</v>
      </c>
      <c r="Q1017" s="2">
        <f>Table2[[#This Row],[Одеська область]]*100</f>
        <v>47.425802543912774</v>
      </c>
      <c r="R1017" s="2">
        <f>Table2[[#This Row],[Полтавська область]]*100</f>
        <v>43.070489844683394</v>
      </c>
      <c r="S1017" s="2">
        <f>Table2[[#This Row],[Рівненська область]]*100</f>
        <v>53.731343283582092</v>
      </c>
      <c r="T1017" s="2">
        <f>Table2[[#This Row],[Сумська область]]*100</f>
        <v>50.308430431802599</v>
      </c>
      <c r="U1017" s="2">
        <f>Table2[[#This Row],[Тернопільська область]]*100</f>
        <v>62.034463590883824</v>
      </c>
      <c r="V1017" s="2">
        <f>Table2[[#This Row],[Харківська область]]*100</f>
        <v>52.111888111888113</v>
      </c>
      <c r="W1017" s="2">
        <f>Table2[[#This Row],[Херсонська область]]*100</f>
        <v>59.379474940334134</v>
      </c>
      <c r="X1017" s="2">
        <f>Table2[[#This Row],[Хмельницька область]]*100</f>
        <v>50.84602368866328</v>
      </c>
      <c r="Y1017" s="2">
        <f>Table2[[#This Row],[Черкаська область]]*100</f>
        <v>41.913746630727765</v>
      </c>
      <c r="Z1017" s="2">
        <f>Table2[[#This Row],[Чернівецька область]]*100</f>
        <v>49.575994781474229</v>
      </c>
      <c r="AA1017" s="2">
        <f>Table2[[#This Row],[Чернігівська область]]*100</f>
        <v>37.839771101573675</v>
      </c>
    </row>
    <row r="1018" spans="1:27" x14ac:dyDescent="0.35">
      <c r="A1018" s="1">
        <f>Table2[[#This Row],[Дата]]</f>
        <v>44166</v>
      </c>
      <c r="B1018" t="str">
        <f>Table2[[#This Row],[Показник]]</f>
        <v>% ліжок, забезпечених подачею кисню</v>
      </c>
      <c r="C1018" s="2">
        <f>Table2[[#This Row],[м.Київ]]*100</f>
        <v>40.345335860181095</v>
      </c>
      <c r="D1018" s="2">
        <f>Table2[[#This Row],[Вінницька область]]*100</f>
        <v>64.037319762510606</v>
      </c>
      <c r="E1018" s="2">
        <f>Table2[[#This Row],[Волинська область]]*100</f>
        <v>58.411843876177663</v>
      </c>
      <c r="F1018" s="2">
        <f>Table2[[#This Row],[Дніпропетровська область]]*100</f>
        <v>42.401049639186525</v>
      </c>
      <c r="G1018" s="2">
        <f>Table2[[#This Row],[Донецька область]]*100</f>
        <v>29.86742916558357</v>
      </c>
      <c r="H1018" s="2">
        <f>Table2[[#This Row],[Житомирська область]]*100</f>
        <v>57.483246463142223</v>
      </c>
      <c r="I1018" s="2">
        <f>Table2[[#This Row],[Закарпатська область]]*100</f>
        <v>42.599469496021221</v>
      </c>
      <c r="J1018" s="2">
        <f>Table2[[#This Row],[Запорізька область]]*100</f>
        <v>66.220302375809936</v>
      </c>
      <c r="K1018" s="2">
        <f>Table2[[#This Row],[Івано-Франківська область]]*100</f>
        <v>41.6043507817811</v>
      </c>
      <c r="L1018" s="2">
        <f>Table2[[#This Row],[Київська область]]*100</f>
        <v>62.251407129455906</v>
      </c>
      <c r="M1018" s="2">
        <f>Table2[[#This Row],[Кіровоградська область]]*100</f>
        <v>44.875</v>
      </c>
      <c r="N1018" s="2">
        <f>Table2[[#This Row],[Луганська область]]*100</f>
        <v>22.625698324022348</v>
      </c>
      <c r="O1018" s="2">
        <f>Table2[[#This Row],[Львівська область]]*100</f>
        <v>63.383356070941332</v>
      </c>
      <c r="P1018" s="2">
        <f>Table2[[#This Row],[Миколаївська область]]*100</f>
        <v>46.435452793834301</v>
      </c>
      <c r="Q1018" s="2">
        <f>Table2[[#This Row],[Одеська область]]*100</f>
        <v>43.580901856763923</v>
      </c>
      <c r="R1018" s="2">
        <f>Table2[[#This Row],[Полтавська область]]*100</f>
        <v>59.812050856826978</v>
      </c>
      <c r="S1018" s="2">
        <f>Table2[[#This Row],[Рівненська область]]*100</f>
        <v>41.22899159663865</v>
      </c>
      <c r="T1018" s="2">
        <f>Table2[[#This Row],[Сумська область]]*100</f>
        <v>68.487928843710293</v>
      </c>
      <c r="U1018" s="2">
        <f>Table2[[#This Row],[Тернопільська область]]*100</f>
        <v>64.060072501294655</v>
      </c>
      <c r="V1018" s="2">
        <f>Table2[[#This Row],[Харківська область]]*100</f>
        <v>45.749761222540592</v>
      </c>
      <c r="W1018" s="2">
        <f>Table2[[#This Row],[Херсонська область]]*100</f>
        <v>57.208872458410355</v>
      </c>
      <c r="X1018" s="2">
        <f>Table2[[#This Row],[Хмельницька область]]*100</f>
        <v>77.301387137452721</v>
      </c>
      <c r="Y1018" s="2">
        <f>Table2[[#This Row],[Черкаська область]]*100</f>
        <v>43.464052287581701</v>
      </c>
      <c r="Z1018" s="2">
        <f>Table2[[#This Row],[Чернівецька область]]*100</f>
        <v>63.796477495107631</v>
      </c>
      <c r="AA1018" s="2">
        <f>Table2[[#This Row],[Чернігівська область]]*100</f>
        <v>43.360433604336045</v>
      </c>
    </row>
    <row r="1019" spans="1:27" x14ac:dyDescent="0.35">
      <c r="A1019" s="1">
        <f>Table2[[#This Row],[Дата]]</f>
        <v>44166</v>
      </c>
      <c r="B1019" t="str">
        <f>Table2[[#This Row],[Показник]]</f>
        <v>% зайнятих ліжок, забезпечених подачею кисню</v>
      </c>
      <c r="C1019" s="2">
        <f>Table2[[#This Row],[м.Київ]]*100</f>
        <v>66.283924843423804</v>
      </c>
      <c r="D1019" s="2">
        <f>Table2[[#This Row],[Вінницька область]]*100</f>
        <v>36.026490066225165</v>
      </c>
      <c r="E1019" s="2">
        <f>Table2[[#This Row],[Волинська область]]*100</f>
        <v>35.483870967741936</v>
      </c>
      <c r="F1019" s="2">
        <f>Table2[[#This Row],[Дніпропетровська область]]*100</f>
        <v>41.000515729757609</v>
      </c>
      <c r="G1019" s="2">
        <f>Table2[[#This Row],[Донецька область]]*100</f>
        <v>57.267188859878161</v>
      </c>
      <c r="H1019" s="2">
        <f>Table2[[#This Row],[Житомирська область]]*100</f>
        <v>23.510362694300518</v>
      </c>
      <c r="I1019" s="2">
        <f>Table2[[#This Row],[Закарпатська область]]*100</f>
        <v>56.787048567870492</v>
      </c>
      <c r="J1019" s="2">
        <f>Table2[[#This Row],[Запорізька область]]*100</f>
        <v>61.187214611872143</v>
      </c>
      <c r="K1019" s="2">
        <f>Table2[[#This Row],[Івано-Франківська область]]*100</f>
        <v>44.526143790849673</v>
      </c>
      <c r="L1019" s="2">
        <f>Table2[[#This Row],[Київська область]]*100</f>
        <v>59.734779987944542</v>
      </c>
      <c r="M1019" s="2">
        <f>Table2[[#This Row],[Кіровоградська область]]*100</f>
        <v>64.623955431754879</v>
      </c>
      <c r="N1019" s="2">
        <f>Table2[[#This Row],[Луганська область]]*100</f>
        <v>34.876543209876544</v>
      </c>
      <c r="O1019" s="2">
        <f>Table2[[#This Row],[Львівська область]]*100</f>
        <v>68.661213947481698</v>
      </c>
      <c r="P1019" s="2">
        <f>Table2[[#This Row],[Миколаївська область]]*100</f>
        <v>47.57952973720608</v>
      </c>
      <c r="Q1019" s="2">
        <f>Table2[[#This Row],[Одеська область]]*100</f>
        <v>65.124771758977488</v>
      </c>
      <c r="R1019" s="2">
        <f>Table2[[#This Row],[Полтавська область]]*100</f>
        <v>21.626617375231053</v>
      </c>
      <c r="S1019" s="2">
        <f>Table2[[#This Row],[Рівненська область]]*100</f>
        <v>47.388535031847134</v>
      </c>
      <c r="T1019" s="2">
        <f>Table2[[#This Row],[Сумська область]]*100</f>
        <v>65.398886827458256</v>
      </c>
      <c r="U1019" s="2">
        <f>Table2[[#This Row],[Тернопільська область]]*100</f>
        <v>36.135812449474535</v>
      </c>
      <c r="V1019" s="2">
        <f>Table2[[#This Row],[Харківська область]]*100</f>
        <v>55.688935281837161</v>
      </c>
      <c r="W1019" s="2">
        <f>Table2[[#This Row],[Херсонська область]]*100</f>
        <v>16.962843295638123</v>
      </c>
      <c r="X1019" s="2">
        <f>Table2[[#This Row],[Хмельницька область]]*100</f>
        <v>38.662316476345843</v>
      </c>
      <c r="Y1019" s="2">
        <f>Table2[[#This Row],[Черкаська область]]*100</f>
        <v>75.338345864661648</v>
      </c>
      <c r="Z1019" s="2">
        <f>Table2[[#This Row],[Чернівецька область]]*100</f>
        <v>35.685071574642123</v>
      </c>
      <c r="AA1019" s="2">
        <f>Table2[[#This Row],[Чернігівська область]]*100</f>
        <v>59.21875</v>
      </c>
    </row>
    <row r="1020" spans="1:27" x14ac:dyDescent="0.35">
      <c r="A1020" s="1">
        <f>Table2[[#This Row],[Дата]]</f>
        <v>44166</v>
      </c>
      <c r="B1020" t="str">
        <f>Table2[[#This Row],[Показник]]</f>
        <v>% вільних ліжок, забезпечених подачею кисню</v>
      </c>
      <c r="C1020" s="2">
        <f>Table2[[#This Row],[м.Київ]]*100</f>
        <v>33.716075156576203</v>
      </c>
      <c r="D1020" s="2">
        <f>Table2[[#This Row],[Вінницька область]]*100</f>
        <v>63.973509933774828</v>
      </c>
      <c r="E1020" s="2">
        <f>Table2[[#This Row],[Волинська область]]*100</f>
        <v>64.516129032258064</v>
      </c>
      <c r="F1020" s="2">
        <f>Table2[[#This Row],[Дніпропетровська область]]*100</f>
        <v>58.999484270242398</v>
      </c>
      <c r="G1020" s="2">
        <f>Table2[[#This Row],[Донецька область]]*100</f>
        <v>42.732811140121846</v>
      </c>
      <c r="H1020" s="2">
        <f>Table2[[#This Row],[Житомирська область]]*100</f>
        <v>76.489637305699489</v>
      </c>
      <c r="I1020" s="2">
        <f>Table2[[#This Row],[Закарпатська область]]*100</f>
        <v>43.212951432129515</v>
      </c>
      <c r="J1020" s="2">
        <f>Table2[[#This Row],[Запорізька область]]*100</f>
        <v>38.81278538812785</v>
      </c>
      <c r="K1020" s="2">
        <f>Table2[[#This Row],[Івано-Франківська область]]*100</f>
        <v>55.473856209150327</v>
      </c>
      <c r="L1020" s="2">
        <f>Table2[[#This Row],[Київська область]]*100</f>
        <v>40.265220012055451</v>
      </c>
      <c r="M1020" s="2">
        <f>Table2[[#This Row],[Кіровоградська область]]*100</f>
        <v>35.376044568245121</v>
      </c>
      <c r="N1020" s="2">
        <f>Table2[[#This Row],[Луганська область]]*100</f>
        <v>65.123456790123456</v>
      </c>
      <c r="O1020" s="2">
        <f>Table2[[#This Row],[Львівська область]]*100</f>
        <v>31.338786052518298</v>
      </c>
      <c r="P1020" s="2">
        <f>Table2[[#This Row],[Миколаївська область]]*100</f>
        <v>52.42047026279392</v>
      </c>
      <c r="Q1020" s="2">
        <f>Table2[[#This Row],[Одеська область]]*100</f>
        <v>34.875228241022519</v>
      </c>
      <c r="R1020" s="2">
        <f>Table2[[#This Row],[Полтавська область]]*100</f>
        <v>78.373382624768951</v>
      </c>
      <c r="S1020" s="2">
        <f>Table2[[#This Row],[Рівненська область]]*100</f>
        <v>52.611464968152866</v>
      </c>
      <c r="T1020" s="2">
        <f>Table2[[#This Row],[Сумська область]]*100</f>
        <v>34.601113172541744</v>
      </c>
      <c r="U1020" s="2">
        <f>Table2[[#This Row],[Тернопільська область]]*100</f>
        <v>63.864187550525465</v>
      </c>
      <c r="V1020" s="2">
        <f>Table2[[#This Row],[Харківська область]]*100</f>
        <v>44.311064718162839</v>
      </c>
      <c r="W1020" s="2">
        <f>Table2[[#This Row],[Херсонська область]]*100</f>
        <v>83.037156704361877</v>
      </c>
      <c r="X1020" s="2">
        <f>Table2[[#This Row],[Хмельницька область]]*100</f>
        <v>61.337683523654164</v>
      </c>
      <c r="Y1020" s="2">
        <f>Table2[[#This Row],[Черкаська область]]*100</f>
        <v>24.661654135338345</v>
      </c>
      <c r="Z1020" s="2">
        <f>Table2[[#This Row],[Чернівецька область]]*100</f>
        <v>64.314928425357877</v>
      </c>
      <c r="AA1020" s="2">
        <f>Table2[[#This Row],[Чернігівська область]]*100</f>
        <v>40.78125</v>
      </c>
    </row>
    <row r="1021" spans="1:27" x14ac:dyDescent="0.35">
      <c r="A1021" s="1">
        <f>Table2[[#This Row],[Дата]]</f>
        <v>44166</v>
      </c>
      <c r="B1021" t="str">
        <f>Table2[[#This Row],[Показник]]</f>
        <v>% зайнятих ліжок у ВРІТ</v>
      </c>
      <c r="C1021" s="2">
        <f>Table2[[#This Row],[м.Київ]]*100</f>
        <v>60.360360360360367</v>
      </c>
      <c r="D1021" s="2">
        <f>Table2[[#This Row],[Вінницька область]]*100</f>
        <v>34.857142857142861</v>
      </c>
      <c r="E1021" s="2">
        <f>Table2[[#This Row],[Волинська область]]*100</f>
        <v>41.304347826086953</v>
      </c>
      <c r="F1021" s="2">
        <f>Table2[[#This Row],[Дніпропетровська область]]*100</f>
        <v>36.538461538461533</v>
      </c>
      <c r="G1021" s="2">
        <f>Table2[[#This Row],[Донецька область]]*100</f>
        <v>100</v>
      </c>
      <c r="H1021" s="2">
        <f>Table2[[#This Row],[Житомирська область]]*100</f>
        <v>21.363636363636363</v>
      </c>
      <c r="I1021" s="2">
        <f>Table2[[#This Row],[Закарпатська область]]*100</f>
        <v>53.125</v>
      </c>
      <c r="J1021" s="2">
        <f>Table2[[#This Row],[Запорізька область]]*100</f>
        <v>77.348066298342545</v>
      </c>
      <c r="K1021" s="2">
        <f>Table2[[#This Row],[Івано-Франківська область]]*100</f>
        <v>64.141414141414145</v>
      </c>
      <c r="L1021" s="2">
        <f>Table2[[#This Row],[Київська область]]*100</f>
        <v>61.691542288557208</v>
      </c>
      <c r="M1021" s="2">
        <f>Table2[[#This Row],[Кіровоградська область]]*100</f>
        <v>54.385964912280706</v>
      </c>
      <c r="N1021" s="2">
        <f>Table2[[#This Row],[Луганська область]]*100</f>
        <v>51.111111111111107</v>
      </c>
      <c r="O1021" s="2">
        <f>Table2[[#This Row],[Львівська область]]*100</f>
        <v>59.322033898305079</v>
      </c>
      <c r="P1021" s="2">
        <f>Table2[[#This Row],[Миколаївська область]]*100</f>
        <v>45.323741007194243</v>
      </c>
      <c r="Q1021" s="2">
        <f>Table2[[#This Row],[Одеська область]]*100</f>
        <v>25.531914893617021</v>
      </c>
      <c r="R1021" s="2">
        <f>Table2[[#This Row],[Полтавська область]]*100</f>
        <v>30.625000000000004</v>
      </c>
      <c r="S1021" s="2">
        <f>Table2[[#This Row],[Рівненська область]]*100</f>
        <v>43.636363636363633</v>
      </c>
      <c r="T1021" s="2">
        <f>Table2[[#This Row],[Сумська область]]*100</f>
        <v>48.717948717948715</v>
      </c>
      <c r="U1021" s="2">
        <f>Table2[[#This Row],[Тернопільська область]]*100</f>
        <v>38.793103448275865</v>
      </c>
      <c r="V1021" s="2">
        <f>Table2[[#This Row],[Харківська область]]*100</f>
        <v>45.217391304347828</v>
      </c>
      <c r="W1021" s="2">
        <f>Table2[[#This Row],[Херсонська область]]*100</f>
        <v>39.583333333333329</v>
      </c>
      <c r="X1021" s="2">
        <f>Table2[[#This Row],[Хмельницька область]]*100</f>
        <v>43.624161073825505</v>
      </c>
      <c r="Y1021" s="2">
        <f>Table2[[#This Row],[Черкаська область]]*100</f>
        <v>58.974358974358978</v>
      </c>
      <c r="Z1021" s="2">
        <f>Table2[[#This Row],[Чернівецька область]]*100</f>
        <v>58.870967741935488</v>
      </c>
      <c r="AA1021" s="2">
        <f>Table2[[#This Row],[Чернігівська область]]*100</f>
        <v>41.134751773049643</v>
      </c>
    </row>
    <row r="1022" spans="1:27" x14ac:dyDescent="0.35">
      <c r="A1022" s="1">
        <f>Table2[[#This Row],[Дата]]</f>
        <v>44166</v>
      </c>
      <c r="B1022" t="str">
        <f>Table2[[#This Row],[Показник]]</f>
        <v>% вільних ліжок у ВРІТ</v>
      </c>
      <c r="C1022" s="2">
        <f>Table2[[#This Row],[м.Київ]]*100</f>
        <v>39.63963963963964</v>
      </c>
      <c r="D1022" s="2">
        <f>Table2[[#This Row],[Вінницька область]]*100</f>
        <v>65.142857142857153</v>
      </c>
      <c r="E1022" s="2">
        <f>Table2[[#This Row],[Волинська область]]*100</f>
        <v>58.695652173913047</v>
      </c>
      <c r="F1022" s="2">
        <f>Table2[[#This Row],[Дніпропетровська область]]*100</f>
        <v>63.46153846153846</v>
      </c>
      <c r="G1022" s="2">
        <f>Table2[[#This Row],[Донецька область]]*100</f>
        <v>0</v>
      </c>
      <c r="H1022" s="2">
        <f>Table2[[#This Row],[Житомирська область]]*100</f>
        <v>78.63636363636364</v>
      </c>
      <c r="I1022" s="2">
        <f>Table2[[#This Row],[Закарпатська область]]*100</f>
        <v>46.875</v>
      </c>
      <c r="J1022" s="2">
        <f>Table2[[#This Row],[Запорізька область]]*100</f>
        <v>22.651933701657459</v>
      </c>
      <c r="K1022" s="2">
        <f>Table2[[#This Row],[Івано-Франківська область]]*100</f>
        <v>35.858585858585855</v>
      </c>
      <c r="L1022" s="2">
        <f>Table2[[#This Row],[Київська область]]*100</f>
        <v>38.308457711442784</v>
      </c>
      <c r="M1022" s="2">
        <f>Table2[[#This Row],[Кіровоградська область]]*100</f>
        <v>45.614035087719294</v>
      </c>
      <c r="N1022" s="2">
        <f>Table2[[#This Row],[Луганська область]]*100</f>
        <v>48.888888888888886</v>
      </c>
      <c r="O1022" s="2">
        <f>Table2[[#This Row],[Львівська область]]*100</f>
        <v>40.677966101694921</v>
      </c>
      <c r="P1022" s="2">
        <f>Table2[[#This Row],[Миколаївська область]]*100</f>
        <v>54.676258992805757</v>
      </c>
      <c r="Q1022" s="2">
        <f>Table2[[#This Row],[Одеська область]]*100</f>
        <v>74.468085106382972</v>
      </c>
      <c r="R1022" s="2">
        <f>Table2[[#This Row],[Полтавська область]]*100</f>
        <v>69.375</v>
      </c>
      <c r="S1022" s="2">
        <f>Table2[[#This Row],[Рівненська область]]*100</f>
        <v>56.36363636363636</v>
      </c>
      <c r="T1022" s="2">
        <f>Table2[[#This Row],[Сумська область]]*100</f>
        <v>51.282051282051277</v>
      </c>
      <c r="U1022" s="2">
        <f>Table2[[#This Row],[Тернопільська область]]*100</f>
        <v>61.206896551724135</v>
      </c>
      <c r="V1022" s="2">
        <f>Table2[[#This Row],[Харківська область]]*100</f>
        <v>54.782608695652172</v>
      </c>
      <c r="W1022" s="2">
        <f>Table2[[#This Row],[Херсонська область]]*100</f>
        <v>60.416666666666664</v>
      </c>
      <c r="X1022" s="2">
        <f>Table2[[#This Row],[Хмельницька область]]*100</f>
        <v>56.375838926174495</v>
      </c>
      <c r="Y1022" s="2">
        <f>Table2[[#This Row],[Черкаська область]]*100</f>
        <v>41.025641025641022</v>
      </c>
      <c r="Z1022" s="2">
        <f>Table2[[#This Row],[Чернівецька область]]*100</f>
        <v>41.12903225806452</v>
      </c>
      <c r="AA1022" s="2">
        <f>Table2[[#This Row],[Чернігівська область]]*100</f>
        <v>58.865248226950349</v>
      </c>
    </row>
    <row r="1023" spans="1:27" x14ac:dyDescent="0.35">
      <c r="A1023" s="1">
        <f>Table2[[#This Row],[Дата]]</f>
        <v>44166</v>
      </c>
      <c r="B1023" t="str">
        <f>Table2[[#This Row],[Показник]]</f>
        <v>% зайнятих апаратів ШВЛ</v>
      </c>
      <c r="C1023" s="2">
        <f>Table2[[#This Row],[м.Київ]]*100</f>
        <v>53.061224489795919</v>
      </c>
      <c r="D1023" s="2">
        <f>Table2[[#This Row],[Вінницька область]]*100</f>
        <v>43.575418994413404</v>
      </c>
      <c r="E1023" s="2">
        <f>Table2[[#This Row],[Волинська область]]*100</f>
        <v>3.9473684210526314</v>
      </c>
      <c r="F1023" s="2">
        <f>Table2[[#This Row],[Дніпропетровська область]]*100</f>
        <v>1.5217391304347827</v>
      </c>
      <c r="G1023" s="2">
        <f>Table2[[#This Row],[Донецька область]]*100</f>
        <v>8.2969432314410483</v>
      </c>
      <c r="H1023" s="2">
        <f>Table2[[#This Row],[Житомирська область]]*100</f>
        <v>8.4656084656084651</v>
      </c>
      <c r="I1023" s="2">
        <f>Table2[[#This Row],[Закарпатська область]]*100</f>
        <v>8.5714285714285712</v>
      </c>
      <c r="J1023" s="2">
        <f>Table2[[#This Row],[Запорізька область]]*100</f>
        <v>18.852459016393443</v>
      </c>
      <c r="K1023" s="2">
        <f>Table2[[#This Row],[Івано-Франківська область]]*100</f>
        <v>28.648648648648649</v>
      </c>
      <c r="L1023" s="2">
        <f>Table2[[#This Row],[Київська область]]*100</f>
        <v>16.19047619047619</v>
      </c>
      <c r="M1023" s="2">
        <f>Table2[[#This Row],[Кіровоградська область]]*100</f>
        <v>34.782608695652172</v>
      </c>
      <c r="N1023" s="2">
        <f>Table2[[#This Row],[Луганська область]]*100</f>
        <v>9.8039215686274517</v>
      </c>
      <c r="O1023" s="2">
        <f>Table2[[#This Row],[Львівська область]]*100</f>
        <v>15.625</v>
      </c>
      <c r="P1023" s="2">
        <f>Table2[[#This Row],[Миколаївська область]]*100</f>
        <v>8.75</v>
      </c>
      <c r="Q1023" s="2">
        <f>Table2[[#This Row],[Одеська область]]*100</f>
        <v>10.37037037037037</v>
      </c>
      <c r="R1023" s="2">
        <f>Table2[[#This Row],[Полтавська область]]*100</f>
        <v>8.0291970802919703</v>
      </c>
      <c r="S1023" s="2">
        <f>Table2[[#This Row],[Рівненська область]]*100</f>
        <v>5.0632911392405067</v>
      </c>
      <c r="T1023" s="2">
        <f>Table2[[#This Row],[Сумська область]]*100</f>
        <v>6.7669172932330826</v>
      </c>
      <c r="U1023" s="2">
        <f>Table2[[#This Row],[Тернопільська область]]*100</f>
        <v>6.7357512953367875</v>
      </c>
      <c r="V1023" s="2">
        <f>Table2[[#This Row],[Харківська область]]*100</f>
        <v>22.368421052631579</v>
      </c>
      <c r="W1023" s="2">
        <f>Table2[[#This Row],[Херсонська область]]*100</f>
        <v>8.7179487179487172</v>
      </c>
      <c r="X1023" s="2">
        <f>Table2[[#This Row],[Хмельницька область]]*100</f>
        <v>11.875</v>
      </c>
      <c r="Y1023" s="2">
        <f>Table2[[#This Row],[Черкаська область]]*100</f>
        <v>16.071428571428573</v>
      </c>
      <c r="Z1023" s="2">
        <f>Table2[[#This Row],[Чернівецька область]]*100</f>
        <v>1.257861635220126</v>
      </c>
      <c r="AA1023" s="2">
        <f>Table2[[#This Row],[Чернігівська область]]*100</f>
        <v>13.750000000000002</v>
      </c>
    </row>
    <row r="1024" spans="1:27" x14ac:dyDescent="0.35">
      <c r="A1024" s="1">
        <f>Table2[[#This Row],[Дата]]</f>
        <v>44166</v>
      </c>
      <c r="B1024" t="str">
        <f>Table2[[#This Row],[Показник]]</f>
        <v>% вільних апаратів ШВЛ</v>
      </c>
      <c r="C1024" s="2">
        <f>Table2[[#This Row],[м.Київ]]*100</f>
        <v>46.938775510204081</v>
      </c>
      <c r="D1024" s="2">
        <f>Table2[[#This Row],[Вінницька область]]*100</f>
        <v>56.424581005586596</v>
      </c>
      <c r="E1024" s="2">
        <f>Table2[[#This Row],[Волинська область]]*100</f>
        <v>96.05263157894737</v>
      </c>
      <c r="F1024" s="2">
        <f>Table2[[#This Row],[Дніпропетровська область]]*100</f>
        <v>98.478260869565219</v>
      </c>
      <c r="G1024" s="2">
        <f>Table2[[#This Row],[Донецька область]]*100</f>
        <v>91.703056768558952</v>
      </c>
      <c r="H1024" s="2">
        <f>Table2[[#This Row],[Житомирська область]]*100</f>
        <v>91.534391534391531</v>
      </c>
      <c r="I1024" s="2">
        <f>Table2[[#This Row],[Закарпатська область]]*100</f>
        <v>91.428571428571431</v>
      </c>
      <c r="J1024" s="2">
        <f>Table2[[#This Row],[Запорізька область]]*100</f>
        <v>81.147540983606561</v>
      </c>
      <c r="K1024" s="2">
        <f>Table2[[#This Row],[Івано-Франківська область]]*100</f>
        <v>71.351351351351354</v>
      </c>
      <c r="L1024" s="2">
        <f>Table2[[#This Row],[Київська область]]*100</f>
        <v>83.80952380952381</v>
      </c>
      <c r="M1024" s="2">
        <f>Table2[[#This Row],[Кіровоградська область]]*100</f>
        <v>65.217391304347828</v>
      </c>
      <c r="N1024" s="2">
        <f>Table2[[#This Row],[Луганська область]]*100</f>
        <v>90.196078431372555</v>
      </c>
      <c r="O1024" s="2">
        <f>Table2[[#This Row],[Львівська область]]*100</f>
        <v>84.375</v>
      </c>
      <c r="P1024" s="2">
        <f>Table2[[#This Row],[Миколаївська область]]*100</f>
        <v>91.25</v>
      </c>
      <c r="Q1024" s="2">
        <f>Table2[[#This Row],[Одеська область]]*100</f>
        <v>89.629629629629619</v>
      </c>
      <c r="R1024" s="2">
        <f>Table2[[#This Row],[Полтавська область]]*100</f>
        <v>91.970802919708035</v>
      </c>
      <c r="S1024" s="2">
        <f>Table2[[#This Row],[Рівненська область]]*100</f>
        <v>94.936708860759495</v>
      </c>
      <c r="T1024" s="2">
        <f>Table2[[#This Row],[Сумська область]]*100</f>
        <v>93.233082706766908</v>
      </c>
      <c r="U1024" s="2">
        <f>Table2[[#This Row],[Тернопільська область]]*100</f>
        <v>93.264248704663217</v>
      </c>
      <c r="V1024" s="2">
        <f>Table2[[#This Row],[Харківська область]]*100</f>
        <v>77.631578947368425</v>
      </c>
      <c r="W1024" s="2">
        <f>Table2[[#This Row],[Херсонська область]]*100</f>
        <v>91.282051282051285</v>
      </c>
      <c r="X1024" s="2">
        <f>Table2[[#This Row],[Хмельницька область]]*100</f>
        <v>88.125</v>
      </c>
      <c r="Y1024" s="2">
        <f>Table2[[#This Row],[Черкаська область]]*100</f>
        <v>83.928571428571431</v>
      </c>
      <c r="Z1024" s="2">
        <f>Table2[[#This Row],[Чернівецька область]]*100</f>
        <v>98.742138364779876</v>
      </c>
      <c r="AA1024" s="2">
        <f>Table2[[#This Row],[Чернігівська область]]*100</f>
        <v>86.25</v>
      </c>
    </row>
    <row r="1025" spans="1:27" x14ac:dyDescent="0.35">
      <c r="A1025" s="1">
        <f>Table2[[#This Row],[Дата]]</f>
        <v>44167</v>
      </c>
      <c r="B1025" t="str">
        <f>Table2[[#This Row],[Показник]]</f>
        <v>% ліжок, зайнятих підтвердженими випадками</v>
      </c>
      <c r="C1025" s="2">
        <f>Table2[[#This Row],[м.Київ]]*100</f>
        <v>46.398442569759894</v>
      </c>
      <c r="D1025" s="2">
        <f>Table2[[#This Row],[Вінницька область]]*100</f>
        <v>22.915775972637881</v>
      </c>
      <c r="E1025" s="2">
        <f>Table2[[#This Row],[Волинська область]]*100</f>
        <v>32.155232155232156</v>
      </c>
      <c r="F1025" s="2">
        <f>Table2[[#This Row],[Дніпропетровська область]]*100</f>
        <v>33.17876188268027</v>
      </c>
      <c r="G1025" s="2">
        <f>Table2[[#This Row],[Донецька область]]*100</f>
        <v>17.089148390771861</v>
      </c>
      <c r="H1025" s="2">
        <f>Table2[[#This Row],[Житомирська область]]*100</f>
        <v>28.649706457925632</v>
      </c>
      <c r="I1025" s="2">
        <f>Table2[[#This Row],[Закарпатська область]]*100</f>
        <v>37.777777777777779</v>
      </c>
      <c r="J1025" s="2">
        <f>Table2[[#This Row],[Запорізька область]]*100</f>
        <v>37.210319195452556</v>
      </c>
      <c r="K1025" s="2">
        <f>Table2[[#This Row],[Івано-Франківська область]]*100</f>
        <v>39.122744959320833</v>
      </c>
      <c r="L1025" s="2">
        <f>Table2[[#This Row],[Київська область]]*100</f>
        <v>34.55238095238095</v>
      </c>
      <c r="M1025" s="2">
        <f>Table2[[#This Row],[Кіровоградська область]]*100</f>
        <v>32.809430255402752</v>
      </c>
      <c r="N1025" s="2">
        <f>Table2[[#This Row],[Луганська область]]*100</f>
        <v>17.332382310984311</v>
      </c>
      <c r="O1025" s="2">
        <f>Table2[[#This Row],[Львівська область]]*100</f>
        <v>32.890733056708157</v>
      </c>
      <c r="P1025" s="2">
        <f>Table2[[#This Row],[Миколаївська область]]*100</f>
        <v>42.52577319587629</v>
      </c>
      <c r="Q1025" s="2">
        <f>Table2[[#This Row],[Одеська область]]*100</f>
        <v>32.077178173047933</v>
      </c>
      <c r="R1025" s="2">
        <f>Table2[[#This Row],[Полтавська область]]*100</f>
        <v>29.749103942652326</v>
      </c>
      <c r="S1025" s="2">
        <f>Table2[[#This Row],[Рівненська область]]*100</f>
        <v>37.313432835820898</v>
      </c>
      <c r="T1025" s="2">
        <f>Table2[[#This Row],[Сумська область]]*100</f>
        <v>36.024016010673783</v>
      </c>
      <c r="U1025" s="2">
        <f>Table2[[#This Row],[Тернопільська область]]*100</f>
        <v>33.407448582545854</v>
      </c>
      <c r="V1025" s="2">
        <f>Table2[[#This Row],[Харківська область]]*100</f>
        <v>36.13986013986014</v>
      </c>
      <c r="W1025" s="2">
        <f>Table2[[#This Row],[Херсонська область]]*100</f>
        <v>24.057279236276848</v>
      </c>
      <c r="X1025" s="2">
        <f>Table2[[#This Row],[Хмельницька область]]*100</f>
        <v>37.859560067681898</v>
      </c>
      <c r="Y1025" s="2">
        <f>Table2[[#This Row],[Черкаська область]]*100</f>
        <v>34.544253632760899</v>
      </c>
      <c r="Z1025" s="2">
        <f>Table2[[#This Row],[Чернівецька область]]*100</f>
        <v>34.833659491193735</v>
      </c>
      <c r="AA1025" s="2">
        <f>Table2[[#This Row],[Чернігівська область]]*100</f>
        <v>40.772532188841204</v>
      </c>
    </row>
    <row r="1026" spans="1:27" x14ac:dyDescent="0.35">
      <c r="A1026" s="1">
        <f>Table2[[#This Row],[Дата]]</f>
        <v>44167</v>
      </c>
      <c r="B1026" t="str">
        <f>Table2[[#This Row],[Показник]]</f>
        <v>% ліжок, зайнятих підозрюваними випадками</v>
      </c>
      <c r="C1026" s="2">
        <f>Table2[[#This Row],[м.Київ]]*100</f>
        <v>7.8953060783041371</v>
      </c>
      <c r="D1026" s="2">
        <f>Table2[[#This Row],[Вінницька область]]*100</f>
        <v>19.83753740914921</v>
      </c>
      <c r="E1026" s="2">
        <f>Table2[[#This Row],[Волинська область]]*100</f>
        <v>12.266112266112266</v>
      </c>
      <c r="F1026" s="2">
        <f>Table2[[#This Row],[Дніпропетровська область]]*100</f>
        <v>17.829816832830975</v>
      </c>
      <c r="G1026" s="2">
        <f>Table2[[#This Row],[Донецька область]]*100</f>
        <v>18.370834520079757</v>
      </c>
      <c r="H1026" s="2">
        <f>Table2[[#This Row],[Житомирська область]]*100</f>
        <v>11.193737769080236</v>
      </c>
      <c r="I1026" s="2">
        <f>Table2[[#This Row],[Закарпатська область]]*100</f>
        <v>11.490514905149052</v>
      </c>
      <c r="J1026" s="2">
        <f>Table2[[#This Row],[Запорізька область]]*100</f>
        <v>21.600349803235687</v>
      </c>
      <c r="K1026" s="2">
        <f>Table2[[#This Row],[Івано-Франківська область]]*100</f>
        <v>6.9685178634594998</v>
      </c>
      <c r="L1026" s="2">
        <f>Table2[[#This Row],[Київська область]]*100</f>
        <v>10.742857142857137</v>
      </c>
      <c r="M1026" s="2">
        <f>Table2[[#This Row],[Кіровоградська область]]*100</f>
        <v>5.1080550098231754</v>
      </c>
      <c r="N1026" s="2">
        <f>Table2[[#This Row],[Луганська область]]*100</f>
        <v>8.9871611982881578</v>
      </c>
      <c r="O1026" s="2">
        <f>Table2[[#This Row],[Львівська область]]*100</f>
        <v>13.333333333333336</v>
      </c>
      <c r="P1026" s="2">
        <f>Table2[[#This Row],[Миколаївська область]]*100</f>
        <v>22.100515463917525</v>
      </c>
      <c r="Q1026" s="2">
        <f>Table2[[#This Row],[Одеська область]]*100</f>
        <v>20.982815797407302</v>
      </c>
      <c r="R1026" s="2">
        <f>Table2[[#This Row],[Полтавська область]]*100</f>
        <v>27.240143369175634</v>
      </c>
      <c r="S1026" s="2">
        <f>Table2[[#This Row],[Рівненська область]]*100</f>
        <v>8.8999447208402351</v>
      </c>
      <c r="T1026" s="2">
        <f>Table2[[#This Row],[Сумська область]]*100</f>
        <v>12.875250166777857</v>
      </c>
      <c r="U1026" s="2">
        <f>Table2[[#This Row],[Тернопільська область]]*100</f>
        <v>3.5575319622012325</v>
      </c>
      <c r="V1026" s="2">
        <f>Table2[[#This Row],[Харківська область]]*100</f>
        <v>11.944055944055949</v>
      </c>
      <c r="W1026" s="2">
        <f>Table2[[#This Row],[Херсонська область]]*100</f>
        <v>17.756563245823394</v>
      </c>
      <c r="X1026" s="2">
        <f>Table2[[#This Row],[Хмельницька область]]*100</f>
        <v>10.279187817258878</v>
      </c>
      <c r="Y1026" s="2">
        <f>Table2[[#This Row],[Черкаська область]]*100</f>
        <v>16.776750330250991</v>
      </c>
      <c r="Z1026" s="2">
        <f>Table2[[#This Row],[Чернівецька область]]*100</f>
        <v>13.633398564905413</v>
      </c>
      <c r="AA1026" s="2">
        <f>Table2[[#This Row],[Чернігівська область]]*100</f>
        <v>18.812589413447778</v>
      </c>
    </row>
    <row r="1027" spans="1:27" x14ac:dyDescent="0.35">
      <c r="A1027" s="1">
        <f>Table2[[#This Row],[Дата]]</f>
        <v>44167</v>
      </c>
      <c r="B1027" t="str">
        <f>Table2[[#This Row],[Показник]]</f>
        <v>% зайнятих підтвердженими та підозрюваними випадками</v>
      </c>
      <c r="C1027" s="2">
        <f>Table2[[#This Row],[м.Київ]]*100</f>
        <v>54.293748648064032</v>
      </c>
      <c r="D1027" s="2">
        <f>Table2[[#This Row],[Вінницька область]]*100</f>
        <v>42.753313381787088</v>
      </c>
      <c r="E1027" s="2">
        <f>Table2[[#This Row],[Волинська область]]*100</f>
        <v>44.421344421344422</v>
      </c>
      <c r="F1027" s="2">
        <f>Table2[[#This Row],[Дніпропетровська область]]*100</f>
        <v>51.008578715511241</v>
      </c>
      <c r="G1027" s="2">
        <f>Table2[[#This Row],[Донецька область]]*100</f>
        <v>35.459982910851615</v>
      </c>
      <c r="H1027" s="2">
        <f>Table2[[#This Row],[Житомирська область]]*100</f>
        <v>39.843444227005868</v>
      </c>
      <c r="I1027" s="2">
        <f>Table2[[#This Row],[Закарпатська область]]*100</f>
        <v>49.268292682926827</v>
      </c>
      <c r="J1027" s="2">
        <f>Table2[[#This Row],[Запорізька область]]*100</f>
        <v>58.810668998688243</v>
      </c>
      <c r="K1027" s="2">
        <f>Table2[[#This Row],[Івано-Франківська область]]*100</f>
        <v>46.09126282278033</v>
      </c>
      <c r="L1027" s="2">
        <f>Table2[[#This Row],[Київська область]]*100</f>
        <v>45.295238095238091</v>
      </c>
      <c r="M1027" s="2">
        <f>Table2[[#This Row],[Кіровоградська область]]*100</f>
        <v>37.917485265225928</v>
      </c>
      <c r="N1027" s="2">
        <f>Table2[[#This Row],[Луганська область]]*100</f>
        <v>26.319543509272471</v>
      </c>
      <c r="O1027" s="2">
        <f>Table2[[#This Row],[Львівська область]]*100</f>
        <v>46.224066390041493</v>
      </c>
      <c r="P1027" s="2">
        <f>Table2[[#This Row],[Миколаївська область]]*100</f>
        <v>64.626288659793815</v>
      </c>
      <c r="Q1027" s="2">
        <f>Table2[[#This Row],[Одеська область]]*100</f>
        <v>53.059993970455231</v>
      </c>
      <c r="R1027" s="2">
        <f>Table2[[#This Row],[Полтавська область]]*100</f>
        <v>56.98924731182796</v>
      </c>
      <c r="S1027" s="2">
        <f>Table2[[#This Row],[Рівненська область]]*100</f>
        <v>46.213377556661136</v>
      </c>
      <c r="T1027" s="2">
        <f>Table2[[#This Row],[Сумська область]]*100</f>
        <v>48.899266177451636</v>
      </c>
      <c r="U1027" s="2">
        <f>Table2[[#This Row],[Тернопільська область]]*100</f>
        <v>36.964980544747085</v>
      </c>
      <c r="V1027" s="2">
        <f>Table2[[#This Row],[Харківська область]]*100</f>
        <v>48.083916083916087</v>
      </c>
      <c r="W1027" s="2">
        <f>Table2[[#This Row],[Херсонська область]]*100</f>
        <v>41.813842482100242</v>
      </c>
      <c r="X1027" s="2">
        <f>Table2[[#This Row],[Хмельницька область]]*100</f>
        <v>48.138747884940777</v>
      </c>
      <c r="Y1027" s="2">
        <f>Table2[[#This Row],[Черкаська область]]*100</f>
        <v>51.32100396301189</v>
      </c>
      <c r="Z1027" s="2">
        <f>Table2[[#This Row],[Чернівецька область]]*100</f>
        <v>48.467058056099148</v>
      </c>
      <c r="AA1027" s="2">
        <f>Table2[[#This Row],[Чернігівська область]]*100</f>
        <v>59.585121602288979</v>
      </c>
    </row>
    <row r="1028" spans="1:27" x14ac:dyDescent="0.35">
      <c r="A1028" s="1">
        <f>Table2[[#This Row],[Дата]]</f>
        <v>44167</v>
      </c>
      <c r="B1028" t="str">
        <f>Table2[[#This Row],[Показник]]</f>
        <v>% вільних ліжок</v>
      </c>
      <c r="C1028" s="2">
        <f>Table2[[#This Row],[м.Київ]]*100</f>
        <v>45.706251351935968</v>
      </c>
      <c r="D1028" s="2">
        <f>Table2[[#This Row],[Вінницька область]]*100</f>
        <v>57.246686618212905</v>
      </c>
      <c r="E1028" s="2">
        <f>Table2[[#This Row],[Волинська область]]*100</f>
        <v>55.578655578655578</v>
      </c>
      <c r="F1028" s="2">
        <f>Table2[[#This Row],[Дніпропетровська область]]*100</f>
        <v>48.991421284488759</v>
      </c>
      <c r="G1028" s="2">
        <f>Table2[[#This Row],[Донецька область]]*100</f>
        <v>64.540017089148378</v>
      </c>
      <c r="H1028" s="2">
        <f>Table2[[#This Row],[Житомирська область]]*100</f>
        <v>60.156555772994125</v>
      </c>
      <c r="I1028" s="2">
        <f>Table2[[#This Row],[Закарпатська область]]*100</f>
        <v>50.731707317073173</v>
      </c>
      <c r="J1028" s="2">
        <f>Table2[[#This Row],[Запорізька область]]*100</f>
        <v>41.189331001311757</v>
      </c>
      <c r="K1028" s="2">
        <f>Table2[[#This Row],[Івано-Франківська область]]*100</f>
        <v>53.90873717721967</v>
      </c>
      <c r="L1028" s="2">
        <f>Table2[[#This Row],[Київська область]]*100</f>
        <v>54.704761904761909</v>
      </c>
      <c r="M1028" s="2">
        <f>Table2[[#This Row],[Кіровоградська область]]*100</f>
        <v>62.082514734774072</v>
      </c>
      <c r="N1028" s="2">
        <f>Table2[[#This Row],[Луганська область]]*100</f>
        <v>73.680456490727536</v>
      </c>
      <c r="O1028" s="2">
        <f>Table2[[#This Row],[Львівська область]]*100</f>
        <v>53.775933609958514</v>
      </c>
      <c r="P1028" s="2">
        <f>Table2[[#This Row],[Миколаївська область]]*100</f>
        <v>35.373711340206185</v>
      </c>
      <c r="Q1028" s="2">
        <f>Table2[[#This Row],[Одеська область]]*100</f>
        <v>46.940006029544769</v>
      </c>
      <c r="R1028" s="2">
        <f>Table2[[#This Row],[Полтавська область]]*100</f>
        <v>43.01075268817204</v>
      </c>
      <c r="S1028" s="2">
        <f>Table2[[#This Row],[Рівненська область]]*100</f>
        <v>53.786622443338871</v>
      </c>
      <c r="T1028" s="2">
        <f>Table2[[#This Row],[Сумська область]]*100</f>
        <v>51.100733822548364</v>
      </c>
      <c r="U1028" s="2">
        <f>Table2[[#This Row],[Тернопільська область]]*100</f>
        <v>63.035019455252915</v>
      </c>
      <c r="V1028" s="2">
        <f>Table2[[#This Row],[Харківська область]]*100</f>
        <v>51.916083916083913</v>
      </c>
      <c r="W1028" s="2">
        <f>Table2[[#This Row],[Херсонська область]]*100</f>
        <v>58.186157517899751</v>
      </c>
      <c r="X1028" s="2">
        <f>Table2[[#This Row],[Хмельницька область]]*100</f>
        <v>51.86125211505923</v>
      </c>
      <c r="Y1028" s="2">
        <f>Table2[[#This Row],[Черкаська область]]*100</f>
        <v>48.67899603698811</v>
      </c>
      <c r="Z1028" s="2">
        <f>Table2[[#This Row],[Чернівецька область]]*100</f>
        <v>51.532941943900859</v>
      </c>
      <c r="AA1028" s="2">
        <f>Table2[[#This Row],[Чернігівська область]]*100</f>
        <v>40.414878397711021</v>
      </c>
    </row>
    <row r="1029" spans="1:27" x14ac:dyDescent="0.35">
      <c r="A1029" s="1">
        <f>Table2[[#This Row],[Дата]]</f>
        <v>44167</v>
      </c>
      <c r="B1029" t="str">
        <f>Table2[[#This Row],[Показник]]</f>
        <v>% ліжок, забезпечених подачею кисню</v>
      </c>
      <c r="C1029" s="2">
        <f>Table2[[#This Row],[м.Київ]]*100</f>
        <v>41.81933038534428</v>
      </c>
      <c r="D1029" s="2">
        <f>Table2[[#This Row],[Вінницька область]]*100</f>
        <v>64.401834097540643</v>
      </c>
      <c r="E1029" s="2">
        <f>Table2[[#This Row],[Волинська область]]*100</f>
        <v>58.411843876177663</v>
      </c>
      <c r="F1029" s="2">
        <f>Table2[[#This Row],[Дніпропетровська область]]*100</f>
        <v>42.504952674444205</v>
      </c>
      <c r="G1029" s="2">
        <f>Table2[[#This Row],[Донецька область]]*100</f>
        <v>29.86742916558357</v>
      </c>
      <c r="H1029" s="2">
        <f>Table2[[#This Row],[Житомирська область]]*100</f>
        <v>58.153387937453459</v>
      </c>
      <c r="I1029" s="2">
        <f>Table2[[#This Row],[Закарпатська область]]*100</f>
        <v>42.599469496021221</v>
      </c>
      <c r="J1029" s="2">
        <f>Table2[[#This Row],[Запорізька область]]*100</f>
        <v>65.373134328358205</v>
      </c>
      <c r="K1029" s="2">
        <f>Table2[[#This Row],[Івано-Франківська область]]*100</f>
        <v>42.726036709721278</v>
      </c>
      <c r="L1029" s="2">
        <f>Table2[[#This Row],[Київська область]]*100</f>
        <v>62.251407129455906</v>
      </c>
      <c r="M1029" s="2">
        <f>Table2[[#This Row],[Кіровоградська область]]*100</f>
        <v>34.571428571428569</v>
      </c>
      <c r="N1029" s="2">
        <f>Table2[[#This Row],[Луганська область]]*100</f>
        <v>22.067039106145252</v>
      </c>
      <c r="O1029" s="2">
        <f>Table2[[#This Row],[Львівська область]]*100</f>
        <v>63.383356070941332</v>
      </c>
      <c r="P1029" s="2">
        <f>Table2[[#This Row],[Миколаївська область]]*100</f>
        <v>46.365302382406846</v>
      </c>
      <c r="Q1029" s="2">
        <f>Table2[[#This Row],[Одеська область]]*100</f>
        <v>45.072655217965654</v>
      </c>
      <c r="R1029" s="2">
        <f>Table2[[#This Row],[Полтавська область]]*100</f>
        <v>60.088446655610838</v>
      </c>
      <c r="S1029" s="2">
        <f>Table2[[#This Row],[Рівненська область]]*100</f>
        <v>31.932773109243694</v>
      </c>
      <c r="T1029" s="2">
        <f>Table2[[#This Row],[Сумська область]]*100</f>
        <v>63.87856257744734</v>
      </c>
      <c r="U1029" s="2">
        <f>Table2[[#This Row],[Тернопільська область]]*100</f>
        <v>64.629725530813047</v>
      </c>
      <c r="V1029" s="2">
        <f>Table2[[#This Row],[Харківська область]]*100</f>
        <v>46.609360076408784</v>
      </c>
      <c r="W1029" s="2">
        <f>Table2[[#This Row],[Херсонська область]]*100</f>
        <v>60.582255083179291</v>
      </c>
      <c r="X1029" s="2">
        <f>Table2[[#This Row],[Хмельницька область]]*100</f>
        <v>78.436317780580083</v>
      </c>
      <c r="Y1029" s="2">
        <f>Table2[[#This Row],[Черкаська область]]*100</f>
        <v>49.807692307692307</v>
      </c>
      <c r="Z1029" s="2">
        <f>Table2[[#This Row],[Чернівецька область]]*100</f>
        <v>63.796477495107631</v>
      </c>
      <c r="AA1029" s="2">
        <f>Table2[[#This Row],[Чернігівська область]]*100</f>
        <v>41.056910569105689</v>
      </c>
    </row>
    <row r="1030" spans="1:27" x14ac:dyDescent="0.35">
      <c r="A1030" s="1">
        <f>Table2[[#This Row],[Дата]]</f>
        <v>44167</v>
      </c>
      <c r="B1030" t="str">
        <f>Table2[[#This Row],[Показник]]</f>
        <v>% зайнятих ліжок, забезпечених подачею кисню</v>
      </c>
      <c r="C1030" s="2">
        <f>Table2[[#This Row],[м.Київ]]*100</f>
        <v>70.443101711983886</v>
      </c>
      <c r="D1030" s="2">
        <f>Table2[[#This Row],[Вінницька область]]*100</f>
        <v>33.139158576051777</v>
      </c>
      <c r="E1030" s="2">
        <f>Table2[[#This Row],[Волинська область]]*100</f>
        <v>32.027649769585253</v>
      </c>
      <c r="F1030" s="2">
        <f>Table2[[#This Row],[Дніпропетровська область]]*100</f>
        <v>44.018643190056963</v>
      </c>
      <c r="G1030" s="2">
        <f>Table2[[#This Row],[Донецька область]]*100</f>
        <v>57.789382071366404</v>
      </c>
      <c r="H1030" s="2">
        <f>Table2[[#This Row],[Житомирська область]]*100</f>
        <v>22.407170294494239</v>
      </c>
      <c r="I1030" s="2">
        <f>Table2[[#This Row],[Закарпатська область]]*100</f>
        <v>57.2851805728518</v>
      </c>
      <c r="J1030" s="2">
        <f>Table2[[#This Row],[Запорізька область]]*100</f>
        <v>62.68754076973255</v>
      </c>
      <c r="K1030" s="2">
        <f>Table2[[#This Row],[Івано-Франківська область]]*100</f>
        <v>42.004773269689736</v>
      </c>
      <c r="L1030" s="2">
        <f>Table2[[#This Row],[Київська область]]*100</f>
        <v>58.830620855937312</v>
      </c>
      <c r="M1030" s="2">
        <f>Table2[[#This Row],[Кіровоградська область]]*100</f>
        <v>63.911845730027551</v>
      </c>
      <c r="N1030" s="2">
        <f>Table2[[#This Row],[Луганська область]]*100</f>
        <v>47.468354430379748</v>
      </c>
      <c r="O1030" s="2">
        <f>Table2[[#This Row],[Львівська область]]*100</f>
        <v>69.952647438656911</v>
      </c>
      <c r="P1030" s="2">
        <f>Table2[[#This Row],[Миколаївська область]]*100</f>
        <v>56.126482213438734</v>
      </c>
      <c r="Q1030" s="2">
        <f>Table2[[#This Row],[Одеська область]]*100</f>
        <v>72.215709261430248</v>
      </c>
      <c r="R1030" s="2">
        <f>Table2[[#This Row],[Полтавська область]]*100</f>
        <v>26.310947562097514</v>
      </c>
      <c r="S1030" s="2">
        <f>Table2[[#This Row],[Рівненська область]]*100</f>
        <v>54.605263157894733</v>
      </c>
      <c r="T1030" s="2">
        <f>Table2[[#This Row],[Сумська область]]*100</f>
        <v>62.948593598448113</v>
      </c>
      <c r="U1030" s="2">
        <f>Table2[[#This Row],[Тернопільська область]]*100</f>
        <v>34.695512820512818</v>
      </c>
      <c r="V1030" s="2">
        <f>Table2[[#This Row],[Харківська область]]*100</f>
        <v>55.122950819672134</v>
      </c>
      <c r="W1030" s="2">
        <f>Table2[[#This Row],[Херсонська область]]*100</f>
        <v>22.959572845156369</v>
      </c>
      <c r="X1030" s="2">
        <f>Table2[[#This Row],[Хмельницька область]]*100</f>
        <v>39.657020364415864</v>
      </c>
      <c r="Y1030" s="2">
        <f>Table2[[#This Row],[Черкаська область]]*100</f>
        <v>77.220077220077215</v>
      </c>
      <c r="Z1030" s="2">
        <f>Table2[[#This Row],[Чернівецька область]]*100</f>
        <v>35.173824130879346</v>
      </c>
      <c r="AA1030" s="2">
        <f>Table2[[#This Row],[Чернігівська область]]*100</f>
        <v>70.462046204620464</v>
      </c>
    </row>
    <row r="1031" spans="1:27" x14ac:dyDescent="0.35">
      <c r="A1031" s="1">
        <f>Table2[[#This Row],[Дата]]</f>
        <v>44167</v>
      </c>
      <c r="B1031" t="str">
        <f>Table2[[#This Row],[Показник]]</f>
        <v>% вільних ліжок, забезпечених подачею кисню</v>
      </c>
      <c r="C1031" s="2">
        <f>Table2[[#This Row],[м.Київ]]*100</f>
        <v>29.556898288016114</v>
      </c>
      <c r="D1031" s="2">
        <f>Table2[[#This Row],[Вінницька область]]*100</f>
        <v>66.86084142394823</v>
      </c>
      <c r="E1031" s="2">
        <f>Table2[[#This Row],[Волинська область]]*100</f>
        <v>67.972350230414747</v>
      </c>
      <c r="F1031" s="2">
        <f>Table2[[#This Row],[Дніпропетровська область]]*100</f>
        <v>55.981356809943037</v>
      </c>
      <c r="G1031" s="2">
        <f>Table2[[#This Row],[Донецька область]]*100</f>
        <v>42.210617928633596</v>
      </c>
      <c r="H1031" s="2">
        <f>Table2[[#This Row],[Житомирська область]]*100</f>
        <v>77.592829705505764</v>
      </c>
      <c r="I1031" s="2">
        <f>Table2[[#This Row],[Закарпатська область]]*100</f>
        <v>42.714819427148193</v>
      </c>
      <c r="J1031" s="2">
        <f>Table2[[#This Row],[Запорізька область]]*100</f>
        <v>37.31245923026745</v>
      </c>
      <c r="K1031" s="2">
        <f>Table2[[#This Row],[Івано-Франківська область]]*100</f>
        <v>57.995226730310264</v>
      </c>
      <c r="L1031" s="2">
        <f>Table2[[#This Row],[Київська область]]*100</f>
        <v>41.169379144062688</v>
      </c>
      <c r="M1031" s="2">
        <f>Table2[[#This Row],[Кіровоградська область]]*100</f>
        <v>36.088154269972449</v>
      </c>
      <c r="N1031" s="2">
        <f>Table2[[#This Row],[Луганська область]]*100</f>
        <v>52.531645569620252</v>
      </c>
      <c r="O1031" s="2">
        <f>Table2[[#This Row],[Львівська область]]*100</f>
        <v>30.047352561343089</v>
      </c>
      <c r="P1031" s="2">
        <f>Table2[[#This Row],[Миколаївська область]]*100</f>
        <v>43.873517786561266</v>
      </c>
      <c r="Q1031" s="2">
        <f>Table2[[#This Row],[Одеська область]]*100</f>
        <v>27.784290738569755</v>
      </c>
      <c r="R1031" s="2">
        <f>Table2[[#This Row],[Полтавська область]]*100</f>
        <v>73.689052437902475</v>
      </c>
      <c r="S1031" s="2">
        <f>Table2[[#This Row],[Рівненська область]]*100</f>
        <v>45.394736842105267</v>
      </c>
      <c r="T1031" s="2">
        <f>Table2[[#This Row],[Сумська область]]*100</f>
        <v>37.051406401551887</v>
      </c>
      <c r="U1031" s="2">
        <f>Table2[[#This Row],[Тернопільська область]]*100</f>
        <v>65.304487179487182</v>
      </c>
      <c r="V1031" s="2">
        <f>Table2[[#This Row],[Харківська область]]*100</f>
        <v>44.877049180327873</v>
      </c>
      <c r="W1031" s="2">
        <f>Table2[[#This Row],[Херсонська область]]*100</f>
        <v>77.040427154843627</v>
      </c>
      <c r="X1031" s="2">
        <f>Table2[[#This Row],[Хмельницька область]]*100</f>
        <v>60.342979635584136</v>
      </c>
      <c r="Y1031" s="2">
        <f>Table2[[#This Row],[Черкаська область]]*100</f>
        <v>22.779922779922778</v>
      </c>
      <c r="Z1031" s="2">
        <f>Table2[[#This Row],[Чернівецька область]]*100</f>
        <v>64.826175869120647</v>
      </c>
      <c r="AA1031" s="2">
        <f>Table2[[#This Row],[Чернігівська область]]*100</f>
        <v>29.53795379537954</v>
      </c>
    </row>
    <row r="1032" spans="1:27" x14ac:dyDescent="0.35">
      <c r="A1032" s="1">
        <f>Table2[[#This Row],[Дата]]</f>
        <v>44167</v>
      </c>
      <c r="B1032" t="str">
        <f>Table2[[#This Row],[Показник]]</f>
        <v>% зайнятих ліжок у ВРІТ</v>
      </c>
      <c r="C1032" s="2">
        <f>Table2[[#This Row],[м.Київ]]*100</f>
        <v>59.75975975975976</v>
      </c>
      <c r="D1032" s="2">
        <f>Table2[[#This Row],[Вінницька область]]*100</f>
        <v>27.27272727272727</v>
      </c>
      <c r="E1032" s="2">
        <f>Table2[[#This Row],[Волинська область]]*100</f>
        <v>37.5</v>
      </c>
      <c r="F1032" s="2">
        <f>Table2[[#This Row],[Дніпропетровська область]]*100</f>
        <v>36.915887850467286</v>
      </c>
      <c r="G1032" s="2">
        <f>Table2[[#This Row],[Донецька область]]*100</f>
        <v>100</v>
      </c>
      <c r="H1032" s="2">
        <f>Table2[[#This Row],[Житомирська область]]*100</f>
        <v>24.774774774774773</v>
      </c>
      <c r="I1032" s="2">
        <f>Table2[[#This Row],[Закарпатська область]]*100</f>
        <v>50.78125</v>
      </c>
      <c r="J1032" s="2">
        <f>Table2[[#This Row],[Запорізька область]]*100</f>
        <v>76.243093922651937</v>
      </c>
      <c r="K1032" s="2">
        <f>Table2[[#This Row],[Івано-Франківська область]]*100</f>
        <v>60.606060606060609</v>
      </c>
      <c r="L1032" s="2">
        <f>Table2[[#This Row],[Київська область]]*100</f>
        <v>61.691542288557208</v>
      </c>
      <c r="M1032" s="2">
        <f>Table2[[#This Row],[Кіровоградська область]]*100</f>
        <v>53.968253968253968</v>
      </c>
      <c r="N1032" s="2">
        <f>Table2[[#This Row],[Луганська область]]*100</f>
        <v>42.222222222222221</v>
      </c>
      <c r="O1032" s="2">
        <f>Table2[[#This Row],[Львівська область]]*100</f>
        <v>58.474576271186443</v>
      </c>
      <c r="P1032" s="2">
        <f>Table2[[#This Row],[Миколаївська область]]*100</f>
        <v>47.945205479452049</v>
      </c>
      <c r="Q1032" s="2">
        <f>Table2[[#This Row],[Одеська область]]*100</f>
        <v>33.333333333333329</v>
      </c>
      <c r="R1032" s="2">
        <f>Table2[[#This Row],[Полтавська область]]*100</f>
        <v>31.874999999999996</v>
      </c>
      <c r="S1032" s="2">
        <f>Table2[[#This Row],[Рівненська область]]*100</f>
        <v>41.818181818181813</v>
      </c>
      <c r="T1032" s="2">
        <f>Table2[[#This Row],[Сумська область]]*100</f>
        <v>50</v>
      </c>
      <c r="U1032" s="2">
        <f>Table2[[#This Row],[Тернопільська область]]*100</f>
        <v>38.793103448275865</v>
      </c>
      <c r="V1032" s="2">
        <f>Table2[[#This Row],[Харківська область]]*100</f>
        <v>50.638297872340424</v>
      </c>
      <c r="W1032" s="2">
        <f>Table2[[#This Row],[Херсонська область]]*100</f>
        <v>30.208333333333332</v>
      </c>
      <c r="X1032" s="2">
        <f>Table2[[#This Row],[Хмельницька область]]*100</f>
        <v>44.966442953020135</v>
      </c>
      <c r="Y1032" s="2">
        <f>Table2[[#This Row],[Черкаська область]]*100</f>
        <v>61.53846153846154</v>
      </c>
      <c r="Z1032" s="2">
        <f>Table2[[#This Row],[Чернівецька область]]*100</f>
        <v>61.29032258064516</v>
      </c>
      <c r="AA1032" s="2">
        <f>Table2[[#This Row],[Чернігівська область]]*100</f>
        <v>40.425531914893611</v>
      </c>
    </row>
    <row r="1033" spans="1:27" x14ac:dyDescent="0.35">
      <c r="A1033" s="1">
        <f>Table2[[#This Row],[Дата]]</f>
        <v>44167</v>
      </c>
      <c r="B1033" t="str">
        <f>Table2[[#This Row],[Показник]]</f>
        <v>% вільних ліжок у ВРІТ</v>
      </c>
      <c r="C1033" s="2">
        <f>Table2[[#This Row],[м.Київ]]*100</f>
        <v>40.24024024024024</v>
      </c>
      <c r="D1033" s="2">
        <f>Table2[[#This Row],[Вінницька область]]*100</f>
        <v>72.727272727272734</v>
      </c>
      <c r="E1033" s="2">
        <f>Table2[[#This Row],[Волинська область]]*100</f>
        <v>62.5</v>
      </c>
      <c r="F1033" s="2">
        <f>Table2[[#This Row],[Дніпропетровська область]]*100</f>
        <v>63.084112149532714</v>
      </c>
      <c r="G1033" s="2">
        <f>Table2[[#This Row],[Донецька область]]*100</f>
        <v>0</v>
      </c>
      <c r="H1033" s="2">
        <f>Table2[[#This Row],[Житомирська область]]*100</f>
        <v>75.225225225225216</v>
      </c>
      <c r="I1033" s="2">
        <f>Table2[[#This Row],[Закарпатська область]]*100</f>
        <v>49.21875</v>
      </c>
      <c r="J1033" s="2">
        <f>Table2[[#This Row],[Запорізька область]]*100</f>
        <v>23.756906077348066</v>
      </c>
      <c r="K1033" s="2">
        <f>Table2[[#This Row],[Івано-Франківська область]]*100</f>
        <v>39.393939393939391</v>
      </c>
      <c r="L1033" s="2">
        <f>Table2[[#This Row],[Київська область]]*100</f>
        <v>38.308457711442784</v>
      </c>
      <c r="M1033" s="2">
        <f>Table2[[#This Row],[Кіровоградська область]]*100</f>
        <v>46.031746031746032</v>
      </c>
      <c r="N1033" s="2">
        <f>Table2[[#This Row],[Луганська область]]*100</f>
        <v>57.777777777777771</v>
      </c>
      <c r="O1033" s="2">
        <f>Table2[[#This Row],[Львівська область]]*100</f>
        <v>41.525423728813557</v>
      </c>
      <c r="P1033" s="2">
        <f>Table2[[#This Row],[Миколаївська область]]*100</f>
        <v>52.054794520547944</v>
      </c>
      <c r="Q1033" s="2">
        <f>Table2[[#This Row],[Одеська область]]*100</f>
        <v>66.666666666666657</v>
      </c>
      <c r="R1033" s="2">
        <f>Table2[[#This Row],[Полтавська область]]*100</f>
        <v>68.125</v>
      </c>
      <c r="S1033" s="2">
        <f>Table2[[#This Row],[Рівненська область]]*100</f>
        <v>58.18181818181818</v>
      </c>
      <c r="T1033" s="2">
        <f>Table2[[#This Row],[Сумська область]]*100</f>
        <v>50</v>
      </c>
      <c r="U1033" s="2">
        <f>Table2[[#This Row],[Тернопільська область]]*100</f>
        <v>61.206896551724135</v>
      </c>
      <c r="V1033" s="2">
        <f>Table2[[#This Row],[Харківська область]]*100</f>
        <v>49.361702127659576</v>
      </c>
      <c r="W1033" s="2">
        <f>Table2[[#This Row],[Херсонська область]]*100</f>
        <v>69.791666666666657</v>
      </c>
      <c r="X1033" s="2">
        <f>Table2[[#This Row],[Хмельницька область]]*100</f>
        <v>55.033557046979865</v>
      </c>
      <c r="Y1033" s="2">
        <f>Table2[[#This Row],[Черкаська область]]*100</f>
        <v>38.461538461538467</v>
      </c>
      <c r="Z1033" s="2">
        <f>Table2[[#This Row],[Чернівецька область]]*100</f>
        <v>38.70967741935484</v>
      </c>
      <c r="AA1033" s="2">
        <f>Table2[[#This Row],[Чернігівська область]]*100</f>
        <v>59.574468085106382</v>
      </c>
    </row>
    <row r="1034" spans="1:27" x14ac:dyDescent="0.35">
      <c r="A1034" s="1">
        <f>Table2[[#This Row],[Дата]]</f>
        <v>44167</v>
      </c>
      <c r="B1034" t="str">
        <f>Table2[[#This Row],[Показник]]</f>
        <v>% зайнятих апаратів ШВЛ</v>
      </c>
      <c r="C1034" s="2">
        <f>Table2[[#This Row],[м.Київ]]*100</f>
        <v>53.061224489795919</v>
      </c>
      <c r="D1034" s="2">
        <f>Table2[[#This Row],[Вінницька область]]*100</f>
        <v>37.430167597765362</v>
      </c>
      <c r="E1034" s="2">
        <f>Table2[[#This Row],[Волинська область]]*100</f>
        <v>4.6357615894039732</v>
      </c>
      <c r="F1034" s="2">
        <f>Table2[[#This Row],[Дніпропетровська область]]*100</f>
        <v>2.8824833702882482</v>
      </c>
      <c r="G1034" s="2">
        <f>Table2[[#This Row],[Донецька область]]*100</f>
        <v>9.1703056768558966</v>
      </c>
      <c r="H1034" s="2">
        <f>Table2[[#This Row],[Житомирська область]]*100</f>
        <v>9.7142857142857135</v>
      </c>
      <c r="I1034" s="2">
        <f>Table2[[#This Row],[Закарпатська область]]*100</f>
        <v>12.857142857142856</v>
      </c>
      <c r="J1034" s="2">
        <f>Table2[[#This Row],[Запорізька область]]*100</f>
        <v>17.529880478087652</v>
      </c>
      <c r="K1034" s="2">
        <f>Table2[[#This Row],[Івано-Франківська область]]*100</f>
        <v>27.567567567567568</v>
      </c>
      <c r="L1034" s="2">
        <f>Table2[[#This Row],[Київська область]]*100</f>
        <v>14.285714285714285</v>
      </c>
      <c r="M1034" s="2">
        <f>Table2[[#This Row],[Кіровоградська область]]*100</f>
        <v>36.734693877551024</v>
      </c>
      <c r="N1034" s="2">
        <f>Table2[[#This Row],[Луганська область]]*100</f>
        <v>9.0322580645161281</v>
      </c>
      <c r="O1034" s="2">
        <f>Table2[[#This Row],[Львівська область]]*100</f>
        <v>15.625</v>
      </c>
      <c r="P1034" s="2">
        <f>Table2[[#This Row],[Миколаївська область]]*100</f>
        <v>10.975609756097562</v>
      </c>
      <c r="Q1034" s="2">
        <f>Table2[[#This Row],[Одеська область]]*100</f>
        <v>8.695652173913043</v>
      </c>
      <c r="R1034" s="2">
        <f>Table2[[#This Row],[Полтавська область]]*100</f>
        <v>9.1240875912408761</v>
      </c>
      <c r="S1034" s="2">
        <f>Table2[[#This Row],[Рівненська область]]*100</f>
        <v>6.7307692307692308</v>
      </c>
      <c r="T1034" s="2">
        <f>Table2[[#This Row],[Сумська область]]*100</f>
        <v>5.2238805970149249</v>
      </c>
      <c r="U1034" s="2">
        <f>Table2[[#This Row],[Тернопільська область]]*100</f>
        <v>6.7357512953367875</v>
      </c>
      <c r="V1034" s="2">
        <f>Table2[[#This Row],[Харківська область]]*100</f>
        <v>22.368421052631579</v>
      </c>
      <c r="W1034" s="2">
        <f>Table2[[#This Row],[Херсонська область]]*100</f>
        <v>9.7435897435897445</v>
      </c>
      <c r="X1034" s="2">
        <f>Table2[[#This Row],[Хмельницька область]]*100</f>
        <v>13.125</v>
      </c>
      <c r="Y1034" s="2">
        <f>Table2[[#This Row],[Черкаська область]]*100</f>
        <v>14.666666666666666</v>
      </c>
      <c r="Z1034" s="2">
        <f>Table2[[#This Row],[Чернівецька область]]*100</f>
        <v>1.8867924528301887</v>
      </c>
      <c r="AA1034" s="2">
        <f>Table2[[#This Row],[Чернігівська область]]*100</f>
        <v>13.125</v>
      </c>
    </row>
    <row r="1035" spans="1:27" x14ac:dyDescent="0.35">
      <c r="A1035" s="1">
        <f>Table2[[#This Row],[Дата]]</f>
        <v>44167</v>
      </c>
      <c r="B1035" t="str">
        <f>Table2[[#This Row],[Показник]]</f>
        <v>% вільних апаратів ШВЛ</v>
      </c>
      <c r="C1035" s="2">
        <f>Table2[[#This Row],[м.Київ]]*100</f>
        <v>46.938775510204081</v>
      </c>
      <c r="D1035" s="2">
        <f>Table2[[#This Row],[Вінницька область]]*100</f>
        <v>62.569832402234638</v>
      </c>
      <c r="E1035" s="2">
        <f>Table2[[#This Row],[Волинська область]]*100</f>
        <v>95.36423841059603</v>
      </c>
      <c r="F1035" s="2">
        <f>Table2[[#This Row],[Дніпропетровська область]]*100</f>
        <v>97.117516629711758</v>
      </c>
      <c r="G1035" s="2">
        <f>Table2[[#This Row],[Донецька область]]*100</f>
        <v>90.829694323144111</v>
      </c>
      <c r="H1035" s="2">
        <f>Table2[[#This Row],[Житомирська область]]*100</f>
        <v>90.285714285714278</v>
      </c>
      <c r="I1035" s="2">
        <f>Table2[[#This Row],[Закарпатська область]]*100</f>
        <v>87.142857142857139</v>
      </c>
      <c r="J1035" s="2">
        <f>Table2[[#This Row],[Запорізька область]]*100</f>
        <v>82.470119521912352</v>
      </c>
      <c r="K1035" s="2">
        <f>Table2[[#This Row],[Івано-Франківська область]]*100</f>
        <v>72.432432432432435</v>
      </c>
      <c r="L1035" s="2">
        <f>Table2[[#This Row],[Київська область]]*100</f>
        <v>85.714285714285708</v>
      </c>
      <c r="M1035" s="2">
        <f>Table2[[#This Row],[Кіровоградська область]]*100</f>
        <v>63.265306122448983</v>
      </c>
      <c r="N1035" s="2">
        <f>Table2[[#This Row],[Луганська область]]*100</f>
        <v>90.967741935483872</v>
      </c>
      <c r="O1035" s="2">
        <f>Table2[[#This Row],[Львівська область]]*100</f>
        <v>84.375</v>
      </c>
      <c r="P1035" s="2">
        <f>Table2[[#This Row],[Миколаївська область]]*100</f>
        <v>89.024390243902445</v>
      </c>
      <c r="Q1035" s="2">
        <f>Table2[[#This Row],[Одеська область]]*100</f>
        <v>91.304347826086953</v>
      </c>
      <c r="R1035" s="2">
        <f>Table2[[#This Row],[Полтавська область]]*100</f>
        <v>90.87591240875912</v>
      </c>
      <c r="S1035" s="2">
        <f>Table2[[#This Row],[Рівненська область]]*100</f>
        <v>93.269230769230774</v>
      </c>
      <c r="T1035" s="2">
        <f>Table2[[#This Row],[Сумська область]]*100</f>
        <v>94.776119402985074</v>
      </c>
      <c r="U1035" s="2">
        <f>Table2[[#This Row],[Тернопільська область]]*100</f>
        <v>93.264248704663217</v>
      </c>
      <c r="V1035" s="2">
        <f>Table2[[#This Row],[Харківська область]]*100</f>
        <v>77.631578947368425</v>
      </c>
      <c r="W1035" s="2">
        <f>Table2[[#This Row],[Херсонська область]]*100</f>
        <v>90.256410256410263</v>
      </c>
      <c r="X1035" s="2">
        <f>Table2[[#This Row],[Хмельницька область]]*100</f>
        <v>86.875</v>
      </c>
      <c r="Y1035" s="2">
        <f>Table2[[#This Row],[Черкаська область]]*100</f>
        <v>85.333333333333343</v>
      </c>
      <c r="Z1035" s="2">
        <f>Table2[[#This Row],[Чернівецька область]]*100</f>
        <v>98.113207547169807</v>
      </c>
      <c r="AA1035" s="2">
        <f>Table2[[#This Row],[Чернігівська область]]*100</f>
        <v>86.875</v>
      </c>
    </row>
    <row r="1036" spans="1:27" x14ac:dyDescent="0.35">
      <c r="A1036" s="1">
        <f>Table2[[#This Row],[Дата]]</f>
        <v>44168</v>
      </c>
      <c r="B1036" t="str">
        <f>Table2[[#This Row],[Показник]]</f>
        <v>% ліжок, зайнятих підтвердженими випадками</v>
      </c>
      <c r="C1036" s="2">
        <f>Table2[[#This Row],[м.Київ]]*100</f>
        <v>45.500741054414569</v>
      </c>
      <c r="D1036" s="2">
        <f>Table2[[#This Row],[Вінницька область]]*100</f>
        <v>23.471569046601111</v>
      </c>
      <c r="E1036" s="2">
        <f>Table2[[#This Row],[Волинська область]]*100</f>
        <v>34.927234927234927</v>
      </c>
      <c r="F1036" s="2">
        <f>Table2[[#This Row],[Дніпропетровська область]]*100</f>
        <v>33.271504753072108</v>
      </c>
      <c r="G1036" s="2">
        <f>Table2[[#This Row],[Донецька область]]*100</f>
        <v>18.769581315864425</v>
      </c>
      <c r="H1036" s="2">
        <f>Table2[[#This Row],[Житомирська область]]*100</f>
        <v>28.526768268855022</v>
      </c>
      <c r="I1036" s="2">
        <f>Table2[[#This Row],[Закарпатська область]]*100</f>
        <v>39.891598915989164</v>
      </c>
      <c r="J1036" s="2">
        <f>Table2[[#This Row],[Запорізька область]]*100</f>
        <v>38.522081329252295</v>
      </c>
      <c r="K1036" s="2">
        <f>Table2[[#This Row],[Івано-Франківська область]]*100</f>
        <v>38.486027591085957</v>
      </c>
      <c r="L1036" s="2">
        <f>Table2[[#This Row],[Київська область]]*100</f>
        <v>34.323809523809523</v>
      </c>
      <c r="M1036" s="2">
        <f>Table2[[#This Row],[Кіровоградська область]]*100</f>
        <v>35.09286412512219</v>
      </c>
      <c r="N1036" s="2">
        <f>Table2[[#This Row],[Луганська область]]*100</f>
        <v>18.330955777460769</v>
      </c>
      <c r="O1036" s="2">
        <f>Table2[[#This Row],[Львівська область]]*100</f>
        <v>32.586445366528352</v>
      </c>
      <c r="P1036" s="2">
        <f>Table2[[#This Row],[Миколаївська область]]*100</f>
        <v>44.072164948453604</v>
      </c>
      <c r="Q1036" s="2">
        <f>Table2[[#This Row],[Одеська область]]*100</f>
        <v>32.099496594610599</v>
      </c>
      <c r="R1036" s="2">
        <f>Table2[[#This Row],[Полтавська область]]*100</f>
        <v>31.32992327365729</v>
      </c>
      <c r="S1036" s="2">
        <f>Table2[[#This Row],[Рівненська область]]*100</f>
        <v>35.489220563847432</v>
      </c>
      <c r="T1036" s="2">
        <f>Table2[[#This Row],[Сумська область]]*100</f>
        <v>37.825216811207476</v>
      </c>
      <c r="U1036" s="2">
        <f>Table2[[#This Row],[Тернопільська область]]*100</f>
        <v>33.740967204002224</v>
      </c>
      <c r="V1036" s="2">
        <f>Table2[[#This Row],[Харківська область]]*100</f>
        <v>36.048138818919675</v>
      </c>
      <c r="W1036" s="2">
        <f>Table2[[#This Row],[Херсонська область]]*100</f>
        <v>24.534606205250597</v>
      </c>
      <c r="X1036" s="2">
        <f>Table2[[#This Row],[Хмельницька область]]*100</f>
        <v>39.890016920473776</v>
      </c>
      <c r="Y1036" s="2">
        <f>Table2[[#This Row],[Черкаська область]]*100</f>
        <v>34.048083170890187</v>
      </c>
      <c r="Z1036" s="2">
        <f>Table2[[#This Row],[Чернівецька область]]*100</f>
        <v>35.355512067840834</v>
      </c>
      <c r="AA1036" s="2">
        <f>Table2[[#This Row],[Чернігівська область]]*100</f>
        <v>44.27753934191702</v>
      </c>
    </row>
    <row r="1037" spans="1:27" x14ac:dyDescent="0.35">
      <c r="A1037" s="1">
        <f>Table2[[#This Row],[Дата]]</f>
        <v>44168</v>
      </c>
      <c r="B1037" t="str">
        <f>Table2[[#This Row],[Показник]]</f>
        <v>% ліжок, зайнятих підозрюваними випадками</v>
      </c>
      <c r="C1037" s="2">
        <f>Table2[[#This Row],[м.Київ]]*100</f>
        <v>7.6011009951302109</v>
      </c>
      <c r="D1037" s="2">
        <f>Table2[[#This Row],[Вінницька область]]*100</f>
        <v>20.564343736639586</v>
      </c>
      <c r="E1037" s="2">
        <f>Table2[[#This Row],[Волинська область]]*100</f>
        <v>8.6625086625086603</v>
      </c>
      <c r="F1037" s="2">
        <f>Table2[[#This Row],[Дніпропетровська область]]*100</f>
        <v>18.710874101553447</v>
      </c>
      <c r="G1037" s="2">
        <f>Table2[[#This Row],[Донецька область]]*100</f>
        <v>19.965821703218456</v>
      </c>
      <c r="H1037" s="2">
        <f>Table2[[#This Row],[Житомирська область]]*100</f>
        <v>11.215318483782728</v>
      </c>
      <c r="I1037" s="2">
        <f>Table2[[#This Row],[Закарпатська область]]*100</f>
        <v>11.761517615176148</v>
      </c>
      <c r="J1037" s="2">
        <f>Table2[[#This Row],[Запорізька область]]*100</f>
        <v>20.550940096195884</v>
      </c>
      <c r="K1037" s="2">
        <f>Table2[[#This Row],[Івано-Франківська область]]*100</f>
        <v>6.4379200565971022</v>
      </c>
      <c r="L1037" s="2">
        <f>Table2[[#This Row],[Київська область]]*100</f>
        <v>10.514285714285709</v>
      </c>
      <c r="M1037" s="2">
        <f>Table2[[#This Row],[Кіровоградська область]]*100</f>
        <v>5.1808406647116279</v>
      </c>
      <c r="N1037" s="2">
        <f>Table2[[#This Row],[Луганська область]]*100</f>
        <v>8.059914407988586</v>
      </c>
      <c r="O1037" s="2">
        <f>Table2[[#This Row],[Львівська область]]*100</f>
        <v>13.665283540802214</v>
      </c>
      <c r="P1037" s="2">
        <f>Table2[[#This Row],[Миколаївська область]]*100</f>
        <v>23.969072164948457</v>
      </c>
      <c r="Q1037" s="2">
        <f>Table2[[#This Row],[Одеська область]]*100</f>
        <v>20.550784720165826</v>
      </c>
      <c r="R1037" s="2">
        <f>Table2[[#This Row],[Полтавська область]]*100</f>
        <v>30.690537084398972</v>
      </c>
      <c r="S1037" s="2">
        <f>Table2[[#This Row],[Рівненська область]]*100</f>
        <v>8.6235489220563792</v>
      </c>
      <c r="T1037" s="2">
        <f>Table2[[#This Row],[Сумська область]]*100</f>
        <v>11.674449633088724</v>
      </c>
      <c r="U1037" s="2">
        <f>Table2[[#This Row],[Тернопільська область]]*100</f>
        <v>3.4463590883824335</v>
      </c>
      <c r="V1037" s="2">
        <f>Table2[[#This Row],[Харківська область]]*100</f>
        <v>10.271480548558637</v>
      </c>
      <c r="W1037" s="2">
        <f>Table2[[#This Row],[Херсонська область]]*100</f>
        <v>18.138424821002385</v>
      </c>
      <c r="X1037" s="2">
        <f>Table2[[#This Row],[Хмельницька область]]*100</f>
        <v>8.9678510998307868</v>
      </c>
      <c r="Y1037" s="2">
        <f>Table2[[#This Row],[Черкаська область]]*100</f>
        <v>21.637426900584799</v>
      </c>
      <c r="Z1037" s="2">
        <f>Table2[[#This Row],[Чернівецька область]]*100</f>
        <v>12.198303979125896</v>
      </c>
      <c r="AA1037" s="2">
        <f>Table2[[#This Row],[Чернігівська область]]*100</f>
        <v>16.80972818311874</v>
      </c>
    </row>
    <row r="1038" spans="1:27" x14ac:dyDescent="0.35">
      <c r="A1038" s="1">
        <f>Table2[[#This Row],[Дата]]</f>
        <v>44168</v>
      </c>
      <c r="B1038" t="str">
        <f>Table2[[#This Row],[Показник]]</f>
        <v>% зайнятих підтвердженими та підозрюваними випадками</v>
      </c>
      <c r="C1038" s="2">
        <f>Table2[[#This Row],[м.Київ]]*100</f>
        <v>53.101842049544778</v>
      </c>
      <c r="D1038" s="2">
        <f>Table2[[#This Row],[Вінницька область]]*100</f>
        <v>44.035912783240697</v>
      </c>
      <c r="E1038" s="2">
        <f>Table2[[#This Row],[Волинська область]]*100</f>
        <v>43.589743589743591</v>
      </c>
      <c r="F1038" s="2">
        <f>Table2[[#This Row],[Дніпропетровська область]]*100</f>
        <v>51.982378854625551</v>
      </c>
      <c r="G1038" s="2">
        <f>Table2[[#This Row],[Донецька область]]*100</f>
        <v>38.735403019082881</v>
      </c>
      <c r="H1038" s="2">
        <f>Table2[[#This Row],[Житомирська область]]*100</f>
        <v>39.742086752637753</v>
      </c>
      <c r="I1038" s="2">
        <f>Table2[[#This Row],[Закарпатська область]]*100</f>
        <v>51.65311653116531</v>
      </c>
      <c r="J1038" s="2">
        <f>Table2[[#This Row],[Запорізька область]]*100</f>
        <v>59.073021425448182</v>
      </c>
      <c r="K1038" s="2">
        <f>Table2[[#This Row],[Івано-Франківська область]]*100</f>
        <v>44.923947647683057</v>
      </c>
      <c r="L1038" s="2">
        <f>Table2[[#This Row],[Київська область]]*100</f>
        <v>44.838095238095235</v>
      </c>
      <c r="M1038" s="2">
        <f>Table2[[#This Row],[Кіровоградська область]]*100</f>
        <v>40.273704789833822</v>
      </c>
      <c r="N1038" s="2">
        <f>Table2[[#This Row],[Луганська область]]*100</f>
        <v>26.390870185449355</v>
      </c>
      <c r="O1038" s="2">
        <f>Table2[[#This Row],[Львівська область]]*100</f>
        <v>46.251728907330566</v>
      </c>
      <c r="P1038" s="2">
        <f>Table2[[#This Row],[Миколаївська область]]*100</f>
        <v>68.041237113402062</v>
      </c>
      <c r="Q1038" s="2">
        <f>Table2[[#This Row],[Одеська область]]*100</f>
        <v>52.650281314776429</v>
      </c>
      <c r="R1038" s="2">
        <f>Table2[[#This Row],[Полтавська область]]*100</f>
        <v>62.020460358056262</v>
      </c>
      <c r="S1038" s="2">
        <f>Table2[[#This Row],[Рівненська область]]*100</f>
        <v>44.112769485903812</v>
      </c>
      <c r="T1038" s="2">
        <f>Table2[[#This Row],[Сумська область]]*100</f>
        <v>49.499666444296196</v>
      </c>
      <c r="U1038" s="2">
        <f>Table2[[#This Row],[Тернопільська область]]*100</f>
        <v>37.187326292384661</v>
      </c>
      <c r="V1038" s="2">
        <f>Table2[[#This Row],[Харківська область]]*100</f>
        <v>46.31961936747831</v>
      </c>
      <c r="W1038" s="2">
        <f>Table2[[#This Row],[Херсонська область]]*100</f>
        <v>42.673031026252985</v>
      </c>
      <c r="X1038" s="2">
        <f>Table2[[#This Row],[Хмельницька область]]*100</f>
        <v>48.857868020304565</v>
      </c>
      <c r="Y1038" s="2">
        <f>Table2[[#This Row],[Черкаська область]]*100</f>
        <v>55.685510071474987</v>
      </c>
      <c r="Z1038" s="2">
        <f>Table2[[#This Row],[Чернівецька область]]*100</f>
        <v>47.55381604696673</v>
      </c>
      <c r="AA1038" s="2">
        <f>Table2[[#This Row],[Чернігівська область]]*100</f>
        <v>61.087267525035763</v>
      </c>
    </row>
    <row r="1039" spans="1:27" x14ac:dyDescent="0.35">
      <c r="A1039" s="1">
        <f>Table2[[#This Row],[Дата]]</f>
        <v>44168</v>
      </c>
      <c r="B1039" t="str">
        <f>Table2[[#This Row],[Показник]]</f>
        <v>% вільних ліжок</v>
      </c>
      <c r="C1039" s="2">
        <f>Table2[[#This Row],[м.Київ]]*100</f>
        <v>46.898157950455222</v>
      </c>
      <c r="D1039" s="2">
        <f>Table2[[#This Row],[Вінницька область]]*100</f>
        <v>55.964087216759296</v>
      </c>
      <c r="E1039" s="2">
        <f>Table2[[#This Row],[Волинська область]]*100</f>
        <v>56.410256410256409</v>
      </c>
      <c r="F1039" s="2">
        <f>Table2[[#This Row],[Дніпропетровська область]]*100</f>
        <v>48.017621145374449</v>
      </c>
      <c r="G1039" s="2">
        <f>Table2[[#This Row],[Донецька область]]*100</f>
        <v>61.264596980917119</v>
      </c>
      <c r="H1039" s="2">
        <f>Table2[[#This Row],[Житомирська область]]*100</f>
        <v>60.257913247362247</v>
      </c>
      <c r="I1039" s="2">
        <f>Table2[[#This Row],[Закарпатська область]]*100</f>
        <v>48.34688346883469</v>
      </c>
      <c r="J1039" s="2">
        <f>Table2[[#This Row],[Запорізька область]]*100</f>
        <v>40.926978574551818</v>
      </c>
      <c r="K1039" s="2">
        <f>Table2[[#This Row],[Івано-Франківська область]]*100</f>
        <v>55.076052352316943</v>
      </c>
      <c r="L1039" s="2">
        <f>Table2[[#This Row],[Київська область]]*100</f>
        <v>55.161904761904765</v>
      </c>
      <c r="M1039" s="2">
        <f>Table2[[#This Row],[Кіровоградська область]]*100</f>
        <v>59.726295210166178</v>
      </c>
      <c r="N1039" s="2">
        <f>Table2[[#This Row],[Луганська область]]*100</f>
        <v>73.609129814550641</v>
      </c>
      <c r="O1039" s="2">
        <f>Table2[[#This Row],[Львівська область]]*100</f>
        <v>53.748271092669441</v>
      </c>
      <c r="P1039" s="2">
        <f>Table2[[#This Row],[Миколаївська область]]*100</f>
        <v>31.958762886597935</v>
      </c>
      <c r="Q1039" s="2">
        <f>Table2[[#This Row],[Одеська область]]*100</f>
        <v>47.349718685223571</v>
      </c>
      <c r="R1039" s="2">
        <f>Table2[[#This Row],[Полтавська область]]*100</f>
        <v>37.979539641943738</v>
      </c>
      <c r="S1039" s="2">
        <f>Table2[[#This Row],[Рівненська область]]*100</f>
        <v>55.887230514096188</v>
      </c>
      <c r="T1039" s="2">
        <f>Table2[[#This Row],[Сумська область]]*100</f>
        <v>50.500333555703804</v>
      </c>
      <c r="U1039" s="2">
        <f>Table2[[#This Row],[Тернопільська область]]*100</f>
        <v>62.812673707615339</v>
      </c>
      <c r="V1039" s="2">
        <f>Table2[[#This Row],[Харківська область]]*100</f>
        <v>53.680380632521697</v>
      </c>
      <c r="W1039" s="2">
        <f>Table2[[#This Row],[Херсонська область]]*100</f>
        <v>57.326968973747015</v>
      </c>
      <c r="X1039" s="2">
        <f>Table2[[#This Row],[Хмельницька область]]*100</f>
        <v>51.142131979695435</v>
      </c>
      <c r="Y1039" s="2">
        <f>Table2[[#This Row],[Черкаська область]]*100</f>
        <v>44.314489928525013</v>
      </c>
      <c r="Z1039" s="2">
        <f>Table2[[#This Row],[Чернівецька область]]*100</f>
        <v>52.446183953033263</v>
      </c>
      <c r="AA1039" s="2">
        <f>Table2[[#This Row],[Чернігівська область]]*100</f>
        <v>38.912732474964237</v>
      </c>
    </row>
    <row r="1040" spans="1:27" x14ac:dyDescent="0.35">
      <c r="A1040" s="1">
        <f>Table2[[#This Row],[Дата]]</f>
        <v>44168</v>
      </c>
      <c r="B1040" t="str">
        <f>Table2[[#This Row],[Показник]]</f>
        <v>% ліжок, забезпечених подачею кисню</v>
      </c>
      <c r="C1040" s="2">
        <f>Table2[[#This Row],[м.Київ]]*100</f>
        <v>40.95689832955248</v>
      </c>
      <c r="D1040" s="2">
        <f>Table2[[#This Row],[Вінницька область]]*100</f>
        <v>64.401834097540643</v>
      </c>
      <c r="E1040" s="2">
        <f>Table2[[#This Row],[Волинська область]]*100</f>
        <v>59.017496635262447</v>
      </c>
      <c r="F1040" s="2">
        <f>Table2[[#This Row],[Дніпропетровська область]]*100</f>
        <v>42.5709883337002</v>
      </c>
      <c r="G1040" s="2">
        <f>Table2[[#This Row],[Донецька область]]*100</f>
        <v>29.86742916558357</v>
      </c>
      <c r="H1040" s="2">
        <f>Table2[[#This Row],[Житомирська область]]*100</f>
        <v>57.557706626954577</v>
      </c>
      <c r="I1040" s="2">
        <f>Table2[[#This Row],[Закарпатська область]]*100</f>
        <v>42.599469496021221</v>
      </c>
      <c r="J1040" s="2">
        <f>Table2[[#This Row],[Запорізька область]]*100</f>
        <v>65.373134328358205</v>
      </c>
      <c r="K1040" s="2">
        <f>Table2[[#This Row],[Івано-Франківська область]]*100</f>
        <v>44.017675050985723</v>
      </c>
      <c r="L1040" s="2">
        <f>Table2[[#This Row],[Київська область]]*100</f>
        <v>66.941838649155727</v>
      </c>
      <c r="M1040" s="2">
        <f>Table2[[#This Row],[Кіровоградська область]]*100</f>
        <v>34.666666666666671</v>
      </c>
      <c r="N1040" s="2">
        <f>Table2[[#This Row],[Луганська область]]*100</f>
        <v>26.955307262569832</v>
      </c>
      <c r="O1040" s="2">
        <f>Table2[[#This Row],[Львівська область]]*100</f>
        <v>63.519781718963166</v>
      </c>
      <c r="P1040" s="2">
        <f>Table2[[#This Row],[Миколаївська область]]*100</f>
        <v>47.525962125839946</v>
      </c>
      <c r="Q1040" s="2">
        <f>Table2[[#This Row],[Одеська область]]*100</f>
        <v>45.175552665799742</v>
      </c>
      <c r="R1040" s="2">
        <f>Table2[[#This Row],[Полтавська область]]*100</f>
        <v>66.921718658034138</v>
      </c>
      <c r="S1040" s="2">
        <f>Table2[[#This Row],[Рівненська область]]*100</f>
        <v>34.40126050420168</v>
      </c>
      <c r="T1040" s="2">
        <f>Table2[[#This Row],[Сумська область]]*100</f>
        <v>66.418835192069395</v>
      </c>
      <c r="U1040" s="2">
        <f>Table2[[#This Row],[Тернопільська область]]*100</f>
        <v>67.840497151734851</v>
      </c>
      <c r="V1040" s="2">
        <f>Table2[[#This Row],[Харківська область]]*100</f>
        <v>47.325692454632282</v>
      </c>
      <c r="W1040" s="2">
        <f>Table2[[#This Row],[Херсонська область]]*100</f>
        <v>62.892791127541592</v>
      </c>
      <c r="X1040" s="2">
        <f>Table2[[#This Row],[Хмельницька область]]*100</f>
        <v>78.898696931483812</v>
      </c>
      <c r="Y1040" s="2">
        <f>Table2[[#This Row],[Черкаська область]]*100</f>
        <v>50.788643533123022</v>
      </c>
      <c r="Z1040" s="2">
        <f>Table2[[#This Row],[Чернівецька область]]*100</f>
        <v>63.796477495107631</v>
      </c>
      <c r="AA1040" s="2">
        <f>Table2[[#This Row],[Чернігівська область]]*100</f>
        <v>44.308943089430898</v>
      </c>
    </row>
    <row r="1041" spans="1:27" x14ac:dyDescent="0.35">
      <c r="A1041" s="1">
        <f>Table2[[#This Row],[Дата]]</f>
        <v>44168</v>
      </c>
      <c r="B1041" t="str">
        <f>Table2[[#This Row],[Показник]]</f>
        <v>% зайнятих ліжок, забезпечених подачею кисню</v>
      </c>
      <c r="C1041" s="2">
        <f>Table2[[#This Row],[м.Київ]]*100</f>
        <v>70.392749244712988</v>
      </c>
      <c r="D1041" s="2">
        <f>Table2[[#This Row],[Вінницька область]]*100</f>
        <v>31.715210355987054</v>
      </c>
      <c r="E1041" s="2">
        <f>Table2[[#This Row],[Волинська область]]*100</f>
        <v>32.725199543899656</v>
      </c>
      <c r="F1041" s="2">
        <f>Table2[[#This Row],[Дніпропетровська область]]*100</f>
        <v>44.674250258531536</v>
      </c>
      <c r="G1041" s="2">
        <f>Table2[[#This Row],[Донецька область]]*100</f>
        <v>55.439512619669273</v>
      </c>
      <c r="H1041" s="2">
        <f>Table2[[#This Row],[Житомирська область]]*100</f>
        <v>21.798188874514874</v>
      </c>
      <c r="I1041" s="2">
        <f>Table2[[#This Row],[Закарпатська область]]*100</f>
        <v>46.201743462017433</v>
      </c>
      <c r="J1041" s="2">
        <f>Table2[[#This Row],[Запорізька область]]*100</f>
        <v>63.666014350945858</v>
      </c>
      <c r="K1041" s="2">
        <f>Table2[[#This Row],[Івано-Франківська область]]*100</f>
        <v>39.305019305019307</v>
      </c>
      <c r="L1041" s="2">
        <f>Table2[[#This Row],[Київська область]]*100</f>
        <v>54.652466367713004</v>
      </c>
      <c r="M1041" s="2">
        <f>Table2[[#This Row],[Кіровоградська область]]*100</f>
        <v>67.307692307692307</v>
      </c>
      <c r="N1041" s="2">
        <f>Table2[[#This Row],[Луганська область]]*100</f>
        <v>37.046632124352328</v>
      </c>
      <c r="O1041" s="2">
        <f>Table2[[#This Row],[Львівська область]]*100</f>
        <v>58.333333333333336</v>
      </c>
      <c r="P1041" s="2">
        <f>Table2[[#This Row],[Миколаївська область]]*100</f>
        <v>56.041131105398456</v>
      </c>
      <c r="Q1041" s="2">
        <f>Table2[[#This Row],[Одеська область]]*100</f>
        <v>73.402417962003454</v>
      </c>
      <c r="R1041" s="2">
        <f>Table2[[#This Row],[Полтавська область]]*100</f>
        <v>38.346525945470539</v>
      </c>
      <c r="S1041" s="2">
        <f>Table2[[#This Row],[Рівненська область]]*100</f>
        <v>49.31297709923664</v>
      </c>
      <c r="T1041" s="2">
        <f>Table2[[#This Row],[Сумська область]]*100</f>
        <v>63.432835820895527</v>
      </c>
      <c r="U1041" s="2">
        <f>Table2[[#This Row],[Тернопільська область]]*100</f>
        <v>22.366412213740457</v>
      </c>
      <c r="V1041" s="2">
        <f>Table2[[#This Row],[Харківська область]]*100</f>
        <v>52.976791120080726</v>
      </c>
      <c r="W1041" s="2">
        <f>Table2[[#This Row],[Херсонська область]]*100</f>
        <v>31.888317413666421</v>
      </c>
      <c r="X1041" s="2">
        <f>Table2[[#This Row],[Хмельницька область]]*100</f>
        <v>35.2690463505594</v>
      </c>
      <c r="Y1041" s="2">
        <f>Table2[[#This Row],[Черкаська область]]*100</f>
        <v>68.944099378881987</v>
      </c>
      <c r="Z1041" s="2">
        <f>Table2[[#This Row],[Чернівецька область]]*100</f>
        <v>35.071574642126791</v>
      </c>
      <c r="AA1041" s="2">
        <f>Table2[[#This Row],[Чернігівська область]]*100</f>
        <v>60.397553516819571</v>
      </c>
    </row>
    <row r="1042" spans="1:27" x14ac:dyDescent="0.35">
      <c r="A1042" s="1">
        <f>Table2[[#This Row],[Дата]]</f>
        <v>44168</v>
      </c>
      <c r="B1042" t="str">
        <f>Table2[[#This Row],[Показник]]</f>
        <v>% вільних ліжок, забезпечених подачею кисню</v>
      </c>
      <c r="C1042" s="2">
        <f>Table2[[#This Row],[м.Київ]]*100</f>
        <v>29.607250755287005</v>
      </c>
      <c r="D1042" s="2">
        <f>Table2[[#This Row],[Вінницька область]]*100</f>
        <v>68.284789644012946</v>
      </c>
      <c r="E1042" s="2">
        <f>Table2[[#This Row],[Волинська область]]*100</f>
        <v>67.274800456100337</v>
      </c>
      <c r="F1042" s="2">
        <f>Table2[[#This Row],[Дніпропетровська область]]*100</f>
        <v>55.325749741468456</v>
      </c>
      <c r="G1042" s="2">
        <f>Table2[[#This Row],[Донецька область]]*100</f>
        <v>44.56048738033072</v>
      </c>
      <c r="H1042" s="2">
        <f>Table2[[#This Row],[Житомирська область]]*100</f>
        <v>78.201811125485122</v>
      </c>
      <c r="I1042" s="2">
        <f>Table2[[#This Row],[Закарпатська область]]*100</f>
        <v>53.798256537982567</v>
      </c>
      <c r="J1042" s="2">
        <f>Table2[[#This Row],[Запорізька область]]*100</f>
        <v>36.333985649054142</v>
      </c>
      <c r="K1042" s="2">
        <f>Table2[[#This Row],[Івано-Франківська область]]*100</f>
        <v>60.694980694980693</v>
      </c>
      <c r="L1042" s="2">
        <f>Table2[[#This Row],[Київська область]]*100</f>
        <v>45.347533632286996</v>
      </c>
      <c r="M1042" s="2">
        <f>Table2[[#This Row],[Кіровоградська область]]*100</f>
        <v>32.692307692307693</v>
      </c>
      <c r="N1042" s="2">
        <f>Table2[[#This Row],[Луганська область]]*100</f>
        <v>62.953367875647672</v>
      </c>
      <c r="O1042" s="2">
        <f>Table2[[#This Row],[Львівська область]]*100</f>
        <v>41.666666666666671</v>
      </c>
      <c r="P1042" s="2">
        <f>Table2[[#This Row],[Миколаївська область]]*100</f>
        <v>43.958868894601544</v>
      </c>
      <c r="Q1042" s="2">
        <f>Table2[[#This Row],[Одеська область]]*100</f>
        <v>26.597582037996549</v>
      </c>
      <c r="R1042" s="2">
        <f>Table2[[#This Row],[Полтавська область]]*100</f>
        <v>61.653474054529468</v>
      </c>
      <c r="S1042" s="2">
        <f>Table2[[#This Row],[Рівненська область]]*100</f>
        <v>50.68702290076336</v>
      </c>
      <c r="T1042" s="2">
        <f>Table2[[#This Row],[Сумська область]]*100</f>
        <v>36.567164179104481</v>
      </c>
      <c r="U1042" s="2">
        <f>Table2[[#This Row],[Тернопільська область]]*100</f>
        <v>77.63358778625954</v>
      </c>
      <c r="V1042" s="2">
        <f>Table2[[#This Row],[Харківська область]]*100</f>
        <v>47.023208879919274</v>
      </c>
      <c r="W1042" s="2">
        <f>Table2[[#This Row],[Херсонська область]]*100</f>
        <v>68.111682586333572</v>
      </c>
      <c r="X1042" s="2">
        <f>Table2[[#This Row],[Хмельницька область]]*100</f>
        <v>64.730953649440593</v>
      </c>
      <c r="Y1042" s="2">
        <f>Table2[[#This Row],[Черкаська область]]*100</f>
        <v>31.05590062111801</v>
      </c>
      <c r="Z1042" s="2">
        <f>Table2[[#This Row],[Чернівецька область]]*100</f>
        <v>64.928425357873209</v>
      </c>
      <c r="AA1042" s="2">
        <f>Table2[[#This Row],[Чернігівська область]]*100</f>
        <v>39.602446483180422</v>
      </c>
    </row>
    <row r="1043" spans="1:27" x14ac:dyDescent="0.35">
      <c r="A1043" s="1">
        <f>Table2[[#This Row],[Дата]]</f>
        <v>44168</v>
      </c>
      <c r="B1043" t="str">
        <f>Table2[[#This Row],[Показник]]</f>
        <v>% зайнятих ліжок у ВРІТ</v>
      </c>
      <c r="C1043" s="2">
        <f>Table2[[#This Row],[м.Київ]]*100</f>
        <v>63.663663663663662</v>
      </c>
      <c r="D1043" s="2">
        <f>Table2[[#This Row],[Вінницька область]]*100</f>
        <v>31.016042780748666</v>
      </c>
      <c r="E1043" s="2">
        <f>Table2[[#This Row],[Волинська область]]*100</f>
        <v>32.352941176470587</v>
      </c>
      <c r="F1043" s="2">
        <f>Table2[[#This Row],[Дніпропетровська область]]*100</f>
        <v>49.537037037037038</v>
      </c>
      <c r="G1043" s="2">
        <f>Table2[[#This Row],[Донецька область]]*100</f>
        <v>100</v>
      </c>
      <c r="H1043" s="2">
        <f>Table2[[#This Row],[Житомирська область]]*100</f>
        <v>22.321428571428573</v>
      </c>
      <c r="I1043" s="2">
        <f>Table2[[#This Row],[Закарпатська область]]*100</f>
        <v>40.718562874251496</v>
      </c>
      <c r="J1043" s="2">
        <f>Table2[[#This Row],[Запорізька область]]*100</f>
        <v>76.795580110497241</v>
      </c>
      <c r="K1043" s="2">
        <f>Table2[[#This Row],[Івано-Франківська область]]*100</f>
        <v>57.070707070707073</v>
      </c>
      <c r="L1043" s="2">
        <f>Table2[[#This Row],[Київська область]]*100</f>
        <v>61.928934010152282</v>
      </c>
      <c r="M1043" s="2">
        <f>Table2[[#This Row],[Кіровоградська область]]*100</f>
        <v>49.253731343283583</v>
      </c>
      <c r="N1043" s="2">
        <f>Table2[[#This Row],[Луганська область]]*100</f>
        <v>44.444444444444443</v>
      </c>
      <c r="O1043" s="2">
        <f>Table2[[#This Row],[Львівська область]]*100</f>
        <v>49.152542372881356</v>
      </c>
      <c r="P1043" s="2">
        <f>Table2[[#This Row],[Миколаївська область]]*100</f>
        <v>40.54054054054054</v>
      </c>
      <c r="Q1043" s="2">
        <f>Table2[[#This Row],[Одеська область]]*100</f>
        <v>23.936170212765958</v>
      </c>
      <c r="R1043" s="2">
        <f>Table2[[#This Row],[Полтавська область]]*100</f>
        <v>28.742514970059879</v>
      </c>
      <c r="S1043" s="2">
        <f>Table2[[#This Row],[Рівненська область]]*100</f>
        <v>40.909090909090914</v>
      </c>
      <c r="T1043" s="2">
        <f>Table2[[#This Row],[Сумська область]]*100</f>
        <v>49.367088607594937</v>
      </c>
      <c r="U1043" s="2">
        <f>Table2[[#This Row],[Тернопільська область]]*100</f>
        <v>37.931034482758619</v>
      </c>
      <c r="V1043" s="2">
        <f>Table2[[#This Row],[Харківська область]]*100</f>
        <v>51.489361702127653</v>
      </c>
      <c r="W1043" s="2">
        <f>Table2[[#This Row],[Херсонська область]]*100</f>
        <v>22.058823529411764</v>
      </c>
      <c r="X1043" s="2">
        <f>Table2[[#This Row],[Хмельницька область]]*100</f>
        <v>43.624161073825505</v>
      </c>
      <c r="Y1043" s="2">
        <f>Table2[[#This Row],[Черкаська область]]*100</f>
        <v>41.666666666666671</v>
      </c>
      <c r="Z1043" s="2">
        <f>Table2[[#This Row],[Чернівецька область]]*100</f>
        <v>61.29032258064516</v>
      </c>
      <c r="AA1043" s="2">
        <f>Table2[[#This Row],[Чернігівська область]]*100</f>
        <v>40.145985401459853</v>
      </c>
    </row>
    <row r="1044" spans="1:27" x14ac:dyDescent="0.35">
      <c r="A1044" s="1">
        <f>Table2[[#This Row],[Дата]]</f>
        <v>44168</v>
      </c>
      <c r="B1044" t="str">
        <f>Table2[[#This Row],[Показник]]</f>
        <v>% вільних ліжок у ВРІТ</v>
      </c>
      <c r="C1044" s="2">
        <f>Table2[[#This Row],[м.Київ]]*100</f>
        <v>36.336336336336338</v>
      </c>
      <c r="D1044" s="2">
        <f>Table2[[#This Row],[Вінницька область]]*100</f>
        <v>68.983957219251337</v>
      </c>
      <c r="E1044" s="2">
        <f>Table2[[#This Row],[Волинська область]]*100</f>
        <v>67.64705882352942</v>
      </c>
      <c r="F1044" s="2">
        <f>Table2[[#This Row],[Дніпропетровська область]]*100</f>
        <v>50.462962962962962</v>
      </c>
      <c r="G1044" s="2">
        <f>Table2[[#This Row],[Донецька область]]*100</f>
        <v>0</v>
      </c>
      <c r="H1044" s="2">
        <f>Table2[[#This Row],[Житомирська область]]*100</f>
        <v>77.678571428571431</v>
      </c>
      <c r="I1044" s="2">
        <f>Table2[[#This Row],[Закарпатська область]]*100</f>
        <v>59.281437125748504</v>
      </c>
      <c r="J1044" s="2">
        <f>Table2[[#This Row],[Запорізька область]]*100</f>
        <v>23.204419889502763</v>
      </c>
      <c r="K1044" s="2">
        <f>Table2[[#This Row],[Івано-Франківська область]]*100</f>
        <v>42.929292929292927</v>
      </c>
      <c r="L1044" s="2">
        <f>Table2[[#This Row],[Київська область]]*100</f>
        <v>38.07106598984771</v>
      </c>
      <c r="M1044" s="2">
        <f>Table2[[#This Row],[Кіровоградська область]]*100</f>
        <v>50.746268656716417</v>
      </c>
      <c r="N1044" s="2">
        <f>Table2[[#This Row],[Луганська область]]*100</f>
        <v>55.555555555555557</v>
      </c>
      <c r="O1044" s="2">
        <f>Table2[[#This Row],[Львівська область]]*100</f>
        <v>50.847457627118644</v>
      </c>
      <c r="P1044" s="2">
        <f>Table2[[#This Row],[Миколаївська область]]*100</f>
        <v>59.45945945945946</v>
      </c>
      <c r="Q1044" s="2">
        <f>Table2[[#This Row],[Одеська область]]*100</f>
        <v>76.063829787234042</v>
      </c>
      <c r="R1044" s="2">
        <f>Table2[[#This Row],[Полтавська область]]*100</f>
        <v>71.257485029940113</v>
      </c>
      <c r="S1044" s="2">
        <f>Table2[[#This Row],[Рівненська область]]*100</f>
        <v>59.090909090909093</v>
      </c>
      <c r="T1044" s="2">
        <f>Table2[[#This Row],[Сумська область]]*100</f>
        <v>50.632911392405063</v>
      </c>
      <c r="U1044" s="2">
        <f>Table2[[#This Row],[Тернопільська область]]*100</f>
        <v>62.068965517241381</v>
      </c>
      <c r="V1044" s="2">
        <f>Table2[[#This Row],[Харківська область]]*100</f>
        <v>48.51063829787234</v>
      </c>
      <c r="W1044" s="2">
        <f>Table2[[#This Row],[Херсонська область]]*100</f>
        <v>77.941176470588232</v>
      </c>
      <c r="X1044" s="2">
        <f>Table2[[#This Row],[Хмельницька область]]*100</f>
        <v>56.375838926174495</v>
      </c>
      <c r="Y1044" s="2">
        <f>Table2[[#This Row],[Черкаська область]]*100</f>
        <v>58.333333333333336</v>
      </c>
      <c r="Z1044" s="2">
        <f>Table2[[#This Row],[Чернівецька область]]*100</f>
        <v>38.70967741935484</v>
      </c>
      <c r="AA1044" s="2">
        <f>Table2[[#This Row],[Чернігівська область]]*100</f>
        <v>59.854014598540154</v>
      </c>
    </row>
    <row r="1045" spans="1:27" x14ac:dyDescent="0.35">
      <c r="A1045" s="1">
        <f>Table2[[#This Row],[Дата]]</f>
        <v>44168</v>
      </c>
      <c r="B1045" t="str">
        <f>Table2[[#This Row],[Показник]]</f>
        <v>% зайнятих апаратів ШВЛ</v>
      </c>
      <c r="C1045" s="2">
        <f>Table2[[#This Row],[м.Київ]]*100</f>
        <v>60.714285714285708</v>
      </c>
      <c r="D1045" s="2">
        <f>Table2[[#This Row],[Вінницька область]]*100</f>
        <v>32.402234636871505</v>
      </c>
      <c r="E1045" s="2">
        <f>Table2[[#This Row],[Волинська область]]*100</f>
        <v>4.666666666666667</v>
      </c>
      <c r="F1045" s="2">
        <f>Table2[[#This Row],[Дніпропетровська область]]*100</f>
        <v>3.0501089324618738</v>
      </c>
      <c r="G1045" s="2">
        <f>Table2[[#This Row],[Донецька область]]*100</f>
        <v>11.210762331838566</v>
      </c>
      <c r="H1045" s="2">
        <f>Table2[[#This Row],[Житомирська область]]*100</f>
        <v>11.976047904191617</v>
      </c>
      <c r="I1045" s="2">
        <f>Table2[[#This Row],[Закарпатська область]]*100</f>
        <v>11.330049261083744</v>
      </c>
      <c r="J1045" s="2">
        <f>Table2[[#This Row],[Запорізька область]]*100</f>
        <v>16.803278688524589</v>
      </c>
      <c r="K1045" s="2">
        <f>Table2[[#This Row],[Івано-Франківська область]]*100</f>
        <v>24.324324324324326</v>
      </c>
      <c r="L1045" s="2">
        <f>Table2[[#This Row],[Київська область]]*100</f>
        <v>13.761467889908257</v>
      </c>
      <c r="M1045" s="2">
        <f>Table2[[#This Row],[Кіровоградська область]]*100</f>
        <v>36.538461538461533</v>
      </c>
      <c r="N1045" s="2">
        <f>Table2[[#This Row],[Луганська область]]*100</f>
        <v>9.67741935483871</v>
      </c>
      <c r="O1045" s="2">
        <f>Table2[[#This Row],[Львівська область]]*100</f>
        <v>14.732142857142858</v>
      </c>
      <c r="P1045" s="2">
        <f>Table2[[#This Row],[Миколаївська область]]*100</f>
        <v>11.515151515151516</v>
      </c>
      <c r="Q1045" s="2">
        <f>Table2[[#This Row],[Одеська область]]*100</f>
        <v>6.0367454068241466</v>
      </c>
      <c r="R1045" s="2">
        <f>Table2[[#This Row],[Полтавська область]]*100</f>
        <v>11.636363636363637</v>
      </c>
      <c r="S1045" s="2">
        <f>Table2[[#This Row],[Рівненська область]]*100</f>
        <v>15.044247787610621</v>
      </c>
      <c r="T1045" s="2">
        <f>Table2[[#This Row],[Сумська область]]*100</f>
        <v>6.0606060606060606</v>
      </c>
      <c r="U1045" s="2">
        <f>Table2[[#This Row],[Тернопільська область]]*100</f>
        <v>7.6530612244897958</v>
      </c>
      <c r="V1045" s="2">
        <f>Table2[[#This Row],[Харківська область]]*100</f>
        <v>21.472392638036812</v>
      </c>
      <c r="W1045" s="2">
        <f>Table2[[#This Row],[Херсонська область]]*100</f>
        <v>7.6923076923076925</v>
      </c>
      <c r="X1045" s="2">
        <f>Table2[[#This Row],[Хмельницька область]]*100</f>
        <v>13.125</v>
      </c>
      <c r="Y1045" s="2">
        <f>Table2[[#This Row],[Черкаська область]]*100</f>
        <v>15.972222222222221</v>
      </c>
      <c r="Z1045" s="2">
        <f>Table2[[#This Row],[Чернівецька область]]*100</f>
        <v>1.8867924528301887</v>
      </c>
      <c r="AA1045" s="2">
        <f>Table2[[#This Row],[Чернігівська область]]*100</f>
        <v>10.256410256410255</v>
      </c>
    </row>
    <row r="1046" spans="1:27" x14ac:dyDescent="0.35">
      <c r="A1046" s="1">
        <f>Table2[[#This Row],[Дата]]</f>
        <v>44168</v>
      </c>
      <c r="B1046" t="str">
        <f>Table2[[#This Row],[Показник]]</f>
        <v>% вільних апаратів ШВЛ</v>
      </c>
      <c r="C1046" s="2">
        <f>Table2[[#This Row],[м.Київ]]*100</f>
        <v>39.285714285714285</v>
      </c>
      <c r="D1046" s="2">
        <f>Table2[[#This Row],[Вінницька область]]*100</f>
        <v>67.597765363128488</v>
      </c>
      <c r="E1046" s="2">
        <f>Table2[[#This Row],[Волинська область]]*100</f>
        <v>95.333333333333343</v>
      </c>
      <c r="F1046" s="2">
        <f>Table2[[#This Row],[Дніпропетровська область]]*100</f>
        <v>96.949891067538132</v>
      </c>
      <c r="G1046" s="2">
        <f>Table2[[#This Row],[Донецька область]]*100</f>
        <v>88.789237668161434</v>
      </c>
      <c r="H1046" s="2">
        <f>Table2[[#This Row],[Житомирська область]]*100</f>
        <v>88.023952095808383</v>
      </c>
      <c r="I1046" s="2">
        <f>Table2[[#This Row],[Закарпатська область]]*100</f>
        <v>88.669950738916256</v>
      </c>
      <c r="J1046" s="2">
        <f>Table2[[#This Row],[Запорізька область]]*100</f>
        <v>83.196721311475414</v>
      </c>
      <c r="K1046" s="2">
        <f>Table2[[#This Row],[Івано-Франківська область]]*100</f>
        <v>75.675675675675677</v>
      </c>
      <c r="L1046" s="2">
        <f>Table2[[#This Row],[Київська область]]*100</f>
        <v>86.238532110091754</v>
      </c>
      <c r="M1046" s="2">
        <f>Table2[[#This Row],[Кіровоградська область]]*100</f>
        <v>63.46153846153846</v>
      </c>
      <c r="N1046" s="2">
        <f>Table2[[#This Row],[Луганська область]]*100</f>
        <v>90.322580645161281</v>
      </c>
      <c r="O1046" s="2">
        <f>Table2[[#This Row],[Львівська область]]*100</f>
        <v>85.267857142857139</v>
      </c>
      <c r="P1046" s="2">
        <f>Table2[[#This Row],[Миколаївська область]]*100</f>
        <v>88.484848484848484</v>
      </c>
      <c r="Q1046" s="2">
        <f>Table2[[#This Row],[Одеська область]]*100</f>
        <v>93.963254593175847</v>
      </c>
      <c r="R1046" s="2">
        <f>Table2[[#This Row],[Полтавська область]]*100</f>
        <v>88.36363636363636</v>
      </c>
      <c r="S1046" s="2">
        <f>Table2[[#This Row],[Рівненська область]]*100</f>
        <v>84.955752212389385</v>
      </c>
      <c r="T1046" s="2">
        <f>Table2[[#This Row],[Сумська область]]*100</f>
        <v>93.939393939393938</v>
      </c>
      <c r="U1046" s="2">
        <f>Table2[[#This Row],[Тернопільська область]]*100</f>
        <v>92.346938775510196</v>
      </c>
      <c r="V1046" s="2">
        <f>Table2[[#This Row],[Харківська область]]*100</f>
        <v>78.527607361963192</v>
      </c>
      <c r="W1046" s="2">
        <f>Table2[[#This Row],[Херсонська область]]*100</f>
        <v>92.307692307692307</v>
      </c>
      <c r="X1046" s="2">
        <f>Table2[[#This Row],[Хмельницька область]]*100</f>
        <v>86.875</v>
      </c>
      <c r="Y1046" s="2">
        <f>Table2[[#This Row],[Черкаська область]]*100</f>
        <v>84.027777777777786</v>
      </c>
      <c r="Z1046" s="2">
        <f>Table2[[#This Row],[Чернівецька область]]*100</f>
        <v>98.113207547169807</v>
      </c>
      <c r="AA1046" s="2">
        <f>Table2[[#This Row],[Чернігівська область]]*100</f>
        <v>89.743589743589752</v>
      </c>
    </row>
    <row r="1047" spans="1:27" x14ac:dyDescent="0.35">
      <c r="A1047" s="1">
        <f>Table2[[#This Row],[Дата]]</f>
        <v>44169</v>
      </c>
      <c r="B1047" t="str">
        <f>Table2[[#This Row],[Показник]]</f>
        <v>% ліжок, зайнятих підтвердженими випадками</v>
      </c>
      <c r="C1047" s="2">
        <f>Table2[[#This Row],[м.Київ]]*100</f>
        <v>45.119627355494387</v>
      </c>
      <c r="D1047" s="2">
        <f>Table2[[#This Row],[Вінницька область]]*100</f>
        <v>21.842434347644851</v>
      </c>
      <c r="E1047" s="2">
        <f>Table2[[#This Row],[Волинська область]]*100</f>
        <v>34.511434511434516</v>
      </c>
      <c r="F1047" s="2">
        <f>Table2[[#This Row],[Дніпропетровська область]]*100</f>
        <v>34.059819151402735</v>
      </c>
      <c r="G1047" s="2">
        <f>Table2[[#This Row],[Донецька область]]*100</f>
        <v>19.681002563372257</v>
      </c>
      <c r="H1047" s="2">
        <f>Table2[[#This Row],[Житомирська область]]*100</f>
        <v>29.542790152403281</v>
      </c>
      <c r="I1047" s="2">
        <f>Table2[[#This Row],[Закарпатська область]]*100</f>
        <v>37.994579945799458</v>
      </c>
      <c r="J1047" s="2">
        <f>Table2[[#This Row],[Запорізька область]]*100</f>
        <v>39.746392654132052</v>
      </c>
      <c r="K1047" s="2">
        <f>Table2[[#This Row],[Івано-Франківська область]]*100</f>
        <v>38.061549345596042</v>
      </c>
      <c r="L1047" s="2">
        <f>Table2[[#This Row],[Київська область]]*100</f>
        <v>34.285714285714285</v>
      </c>
      <c r="M1047" s="2">
        <f>Table2[[#This Row],[Кіровоградська область]]*100</f>
        <v>35.679374389051809</v>
      </c>
      <c r="N1047" s="2">
        <f>Table2[[#This Row],[Луганська область]]*100</f>
        <v>18.687589158345222</v>
      </c>
      <c r="O1047" s="2">
        <f>Table2[[#This Row],[Львівська область]]*100</f>
        <v>32.235939643347052</v>
      </c>
      <c r="P1047" s="2">
        <f>Table2[[#This Row],[Миколаївська область]]*100</f>
        <v>45.554123711340203</v>
      </c>
      <c r="Q1047" s="2">
        <f>Table2[[#This Row],[Одеська область]]*100</f>
        <v>31.921824104234524</v>
      </c>
      <c r="R1047" s="2">
        <f>Table2[[#This Row],[Полтавська область]]*100</f>
        <v>28.237909949972206</v>
      </c>
      <c r="S1047" s="2">
        <f>Table2[[#This Row],[Рівненська область]]*100</f>
        <v>37.037037037037038</v>
      </c>
      <c r="T1047" s="2">
        <f>Table2[[#This Row],[Сумська область]]*100</f>
        <v>40.976933514246952</v>
      </c>
      <c r="U1047" s="2">
        <f>Table2[[#This Row],[Тернопільська область]]*100</f>
        <v>33.907726514730406</v>
      </c>
      <c r="V1047" s="2">
        <f>Table2[[#This Row],[Харківська область]]*100</f>
        <v>37.783375314861459</v>
      </c>
      <c r="W1047" s="2">
        <f>Table2[[#This Row],[Херсонська область]]*100</f>
        <v>24.88262910798122</v>
      </c>
      <c r="X1047" s="2">
        <f>Table2[[#This Row],[Хмельницька область]]*100</f>
        <v>39.805414551607441</v>
      </c>
      <c r="Y1047" s="2">
        <f>Table2[[#This Row],[Черкаська область]]*100</f>
        <v>34.645669291338585</v>
      </c>
      <c r="Z1047" s="2">
        <f>Table2[[#This Row],[Чернівецька область]]*100</f>
        <v>34.833659491193735</v>
      </c>
      <c r="AA1047" s="2">
        <f>Table2[[#This Row],[Чернігівська область]]*100</f>
        <v>49.785407725321889</v>
      </c>
    </row>
    <row r="1048" spans="1:27" x14ac:dyDescent="0.35">
      <c r="A1048" s="1">
        <f>Table2[[#This Row],[Дата]]</f>
        <v>44169</v>
      </c>
      <c r="B1048" t="str">
        <f>Table2[[#This Row],[Показник]]</f>
        <v>% ліжок, зайнятих підозрюваними випадками</v>
      </c>
      <c r="C1048" s="2">
        <f>Table2[[#This Row],[м.Київ]]*100</f>
        <v>8.1515985602371384</v>
      </c>
      <c r="D1048" s="2">
        <f>Table2[[#This Row],[Вінницька область]]*100</f>
        <v>20.175072947061278</v>
      </c>
      <c r="E1048" s="2">
        <f>Table2[[#This Row],[Волинська область]]*100</f>
        <v>8.2467082467082449</v>
      </c>
      <c r="F1048" s="2">
        <f>Table2[[#This Row],[Дніпропетровська область]]*100</f>
        <v>17.968931138418732</v>
      </c>
      <c r="G1048" s="2">
        <f>Table2[[#This Row],[Донецька область]]*100</f>
        <v>20.193677015095417</v>
      </c>
      <c r="H1048" s="2">
        <f>Table2[[#This Row],[Житомирська область]]*100</f>
        <v>10.511918718249314</v>
      </c>
      <c r="I1048" s="2">
        <f>Table2[[#This Row],[Закарпатська область]]*100</f>
        <v>10.243902439024389</v>
      </c>
      <c r="J1048" s="2">
        <f>Table2[[#This Row],[Запорізька область]]*100</f>
        <v>22.868386532575428</v>
      </c>
      <c r="K1048" s="2">
        <f>Table2[[#This Row],[Івано-Франківська область]]*100</f>
        <v>6.3671736823487812</v>
      </c>
      <c r="L1048" s="2">
        <f>Table2[[#This Row],[Київська область]]*100</f>
        <v>10.666666666666668</v>
      </c>
      <c r="M1048" s="2">
        <f>Table2[[#This Row],[Кіровоградська область]]*100</f>
        <v>4.1055718475073277</v>
      </c>
      <c r="N1048" s="2">
        <f>Table2[[#This Row],[Луганська область]]*100</f>
        <v>8.059914407988586</v>
      </c>
      <c r="O1048" s="2">
        <f>Table2[[#This Row],[Львівська область]]*100</f>
        <v>13.223593964334707</v>
      </c>
      <c r="P1048" s="2">
        <f>Table2[[#This Row],[Миколаївська область]]*100</f>
        <v>23.324742268041238</v>
      </c>
      <c r="Q1048" s="2">
        <f>Table2[[#This Row],[Одеська область]]*100</f>
        <v>21.557595498963583</v>
      </c>
      <c r="R1048" s="2">
        <f>Table2[[#This Row],[Полтавська область]]*100</f>
        <v>24.735964424680379</v>
      </c>
      <c r="S1048" s="2">
        <f>Table2[[#This Row],[Рівненська область]]*100</f>
        <v>8.7341072415699266</v>
      </c>
      <c r="T1048" s="2">
        <f>Table2[[#This Row],[Сумська область]]*100</f>
        <v>10.99050203527815</v>
      </c>
      <c r="U1048" s="2">
        <f>Table2[[#This Row],[Тернопільська область]]*100</f>
        <v>3.2795997776542518</v>
      </c>
      <c r="V1048" s="2">
        <f>Table2[[#This Row],[Харківська область]]*100</f>
        <v>8.7321578505457573</v>
      </c>
      <c r="W1048" s="2">
        <f>Table2[[#This Row],[Херсонська область]]*100</f>
        <v>19.530516431924884</v>
      </c>
      <c r="X1048" s="2">
        <f>Table2[[#This Row],[Хмельницька область]]*100</f>
        <v>9.5177664974619329</v>
      </c>
      <c r="Y1048" s="2">
        <f>Table2[[#This Row],[Черкаська область]]*100</f>
        <v>24.540682414698157</v>
      </c>
      <c r="Z1048" s="2">
        <f>Table2[[#This Row],[Чернівецька область]]*100</f>
        <v>12.981082844096543</v>
      </c>
      <c r="AA1048" s="2">
        <f>Table2[[#This Row],[Чернігівська область]]*100</f>
        <v>14.306151645207438</v>
      </c>
    </row>
    <row r="1049" spans="1:27" x14ac:dyDescent="0.35">
      <c r="A1049" s="1">
        <f>Table2[[#This Row],[Дата]]</f>
        <v>44169</v>
      </c>
      <c r="B1049" t="str">
        <f>Table2[[#This Row],[Показник]]</f>
        <v>% зайнятих підтвердженими та підозрюваними випадками</v>
      </c>
      <c r="C1049" s="2">
        <f>Table2[[#This Row],[м.Київ]]*100</f>
        <v>53.27122591573152</v>
      </c>
      <c r="D1049" s="2">
        <f>Table2[[#This Row],[Вінницька область]]*100</f>
        <v>42.017507294706128</v>
      </c>
      <c r="E1049" s="2">
        <f>Table2[[#This Row],[Волинська область]]*100</f>
        <v>42.75814275814276</v>
      </c>
      <c r="F1049" s="2">
        <f>Table2[[#This Row],[Дніпропетровська область]]*100</f>
        <v>52.028750289821467</v>
      </c>
      <c r="G1049" s="2">
        <f>Table2[[#This Row],[Донецька область]]*100</f>
        <v>39.874679578467678</v>
      </c>
      <c r="H1049" s="2">
        <f>Table2[[#This Row],[Житомирська область]]*100</f>
        <v>40.054708870652597</v>
      </c>
      <c r="I1049" s="2">
        <f>Table2[[#This Row],[Закарпатська область]]*100</f>
        <v>48.238482384823847</v>
      </c>
      <c r="J1049" s="2">
        <f>Table2[[#This Row],[Запорізька область]]*100</f>
        <v>62.61477918670748</v>
      </c>
      <c r="K1049" s="2">
        <f>Table2[[#This Row],[Івано-Франківська область]]*100</f>
        <v>44.42872302794482</v>
      </c>
      <c r="L1049" s="2">
        <f>Table2[[#This Row],[Київська область]]*100</f>
        <v>44.952380952380956</v>
      </c>
      <c r="M1049" s="2">
        <f>Table2[[#This Row],[Кіровоградська область]]*100</f>
        <v>39.784946236559136</v>
      </c>
      <c r="N1049" s="2">
        <f>Table2[[#This Row],[Луганська область]]*100</f>
        <v>26.747503566333808</v>
      </c>
      <c r="O1049" s="2">
        <f>Table2[[#This Row],[Львівська область]]*100</f>
        <v>45.459533607681756</v>
      </c>
      <c r="P1049" s="2">
        <f>Table2[[#This Row],[Миколаївська область]]*100</f>
        <v>68.878865979381445</v>
      </c>
      <c r="Q1049" s="2">
        <f>Table2[[#This Row],[Одеська область]]*100</f>
        <v>53.47941960319811</v>
      </c>
      <c r="R1049" s="2">
        <f>Table2[[#This Row],[Полтавська область]]*100</f>
        <v>52.973874374652588</v>
      </c>
      <c r="S1049" s="2">
        <f>Table2[[#This Row],[Рівненська область]]*100</f>
        <v>45.771144278606968</v>
      </c>
      <c r="T1049" s="2">
        <f>Table2[[#This Row],[Сумська область]]*100</f>
        <v>51.967435549525099</v>
      </c>
      <c r="U1049" s="2">
        <f>Table2[[#This Row],[Тернопільська область]]*100</f>
        <v>37.187326292384661</v>
      </c>
      <c r="V1049" s="2">
        <f>Table2[[#This Row],[Харківська область]]*100</f>
        <v>46.51553316540722</v>
      </c>
      <c r="W1049" s="2">
        <f>Table2[[#This Row],[Херсонська область]]*100</f>
        <v>44.413145539906104</v>
      </c>
      <c r="X1049" s="2">
        <f>Table2[[#This Row],[Хмельницька область]]*100</f>
        <v>49.323181049069376</v>
      </c>
      <c r="Y1049" s="2">
        <f>Table2[[#This Row],[Черкаська область]]*100</f>
        <v>59.186351706036746</v>
      </c>
      <c r="Z1049" s="2">
        <f>Table2[[#This Row],[Чернівецька область]]*100</f>
        <v>47.814742335290276</v>
      </c>
      <c r="AA1049" s="2">
        <f>Table2[[#This Row],[Чернігівська область]]*100</f>
        <v>64.091559370529325</v>
      </c>
    </row>
    <row r="1050" spans="1:27" x14ac:dyDescent="0.35">
      <c r="A1050" s="1">
        <f>Table2[[#This Row],[Дата]]</f>
        <v>44169</v>
      </c>
      <c r="B1050" t="str">
        <f>Table2[[#This Row],[Показник]]</f>
        <v>% вільних ліжок</v>
      </c>
      <c r="C1050" s="2">
        <f>Table2[[#This Row],[м.Київ]]*100</f>
        <v>46.72877408426848</v>
      </c>
      <c r="D1050" s="2">
        <f>Table2[[#This Row],[Вінницька область]]*100</f>
        <v>57.982492705293879</v>
      </c>
      <c r="E1050" s="2">
        <f>Table2[[#This Row],[Волинська область]]*100</f>
        <v>57.24185724185724</v>
      </c>
      <c r="F1050" s="2">
        <f>Table2[[#This Row],[Дніпропетровська область]]*100</f>
        <v>47.971249710178533</v>
      </c>
      <c r="G1050" s="2">
        <f>Table2[[#This Row],[Донецька область]]*100</f>
        <v>60.125320421532322</v>
      </c>
      <c r="H1050" s="2">
        <f>Table2[[#This Row],[Житомирська область]]*100</f>
        <v>59.94529112934741</v>
      </c>
      <c r="I1050" s="2">
        <f>Table2[[#This Row],[Закарпатська область]]*100</f>
        <v>51.761517615176153</v>
      </c>
      <c r="J1050" s="2">
        <f>Table2[[#This Row],[Запорізька область]]*100</f>
        <v>37.38522081329252</v>
      </c>
      <c r="K1050" s="2">
        <f>Table2[[#This Row],[Івано-Франківська область]]*100</f>
        <v>55.571276972055173</v>
      </c>
      <c r="L1050" s="2">
        <f>Table2[[#This Row],[Київська область]]*100</f>
        <v>55.047619047619044</v>
      </c>
      <c r="M1050" s="2">
        <f>Table2[[#This Row],[Кіровоградська область]]*100</f>
        <v>60.215053763440864</v>
      </c>
      <c r="N1050" s="2">
        <f>Table2[[#This Row],[Луганська область]]*100</f>
        <v>73.252496433666195</v>
      </c>
      <c r="O1050" s="2">
        <f>Table2[[#This Row],[Львівська область]]*100</f>
        <v>54.540466392318244</v>
      </c>
      <c r="P1050" s="2">
        <f>Table2[[#This Row],[Миколаївська область]]*100</f>
        <v>31.121134020618555</v>
      </c>
      <c r="Q1050" s="2">
        <f>Table2[[#This Row],[Одеська область]]*100</f>
        <v>46.52058039680189</v>
      </c>
      <c r="R1050" s="2">
        <f>Table2[[#This Row],[Полтавська область]]*100</f>
        <v>47.026125625347412</v>
      </c>
      <c r="S1050" s="2">
        <f>Table2[[#This Row],[Рівненська область]]*100</f>
        <v>54.228855721393032</v>
      </c>
      <c r="T1050" s="2">
        <f>Table2[[#This Row],[Сумська область]]*100</f>
        <v>48.032564450474901</v>
      </c>
      <c r="U1050" s="2">
        <f>Table2[[#This Row],[Тернопільська область]]*100</f>
        <v>62.812673707615339</v>
      </c>
      <c r="V1050" s="2">
        <f>Table2[[#This Row],[Харківська область]]*100</f>
        <v>53.48446683459278</v>
      </c>
      <c r="W1050" s="2">
        <f>Table2[[#This Row],[Херсонська область]]*100</f>
        <v>55.586854460093903</v>
      </c>
      <c r="X1050" s="2">
        <f>Table2[[#This Row],[Хмельницька область]]*100</f>
        <v>50.676818950930624</v>
      </c>
      <c r="Y1050" s="2">
        <f>Table2[[#This Row],[Черкаська область]]*100</f>
        <v>40.813648293963254</v>
      </c>
      <c r="Z1050" s="2">
        <f>Table2[[#This Row],[Чернівецька область]]*100</f>
        <v>52.185257664709717</v>
      </c>
      <c r="AA1050" s="2">
        <f>Table2[[#This Row],[Чернігівська область]]*100</f>
        <v>35.908440629470675</v>
      </c>
    </row>
    <row r="1051" spans="1:27" x14ac:dyDescent="0.35">
      <c r="A1051" s="1">
        <f>Table2[[#This Row],[Дата]]</f>
        <v>44169</v>
      </c>
      <c r="B1051" t="str">
        <f>Table2[[#This Row],[Показник]]</f>
        <v>% ліжок, забезпечених подачею кисню</v>
      </c>
      <c r="C1051" s="2">
        <f>Table2[[#This Row],[м.Київ]]*100</f>
        <v>43.555372241699317</v>
      </c>
      <c r="D1051" s="2">
        <f>Table2[[#This Row],[Вінницька область]]*100</f>
        <v>64.660431069540465</v>
      </c>
      <c r="E1051" s="2">
        <f>Table2[[#This Row],[Волинська область]]*100</f>
        <v>59.017496635262447</v>
      </c>
      <c r="F1051" s="2">
        <f>Table2[[#This Row],[Дніпропетровська область]]*100</f>
        <v>42.681047765793529</v>
      </c>
      <c r="G1051" s="2">
        <f>Table2[[#This Row],[Донецька область]]*100</f>
        <v>29.86742916558357</v>
      </c>
      <c r="H1051" s="2">
        <f>Table2[[#This Row],[Житомирська область]]*100</f>
        <v>58.041697691734917</v>
      </c>
      <c r="I1051" s="2">
        <f>Table2[[#This Row],[Закарпатська область]]*100</f>
        <v>42.599469496021221</v>
      </c>
      <c r="J1051" s="2">
        <f>Table2[[#This Row],[Запорізька область]]*100</f>
        <v>65.373134328358205</v>
      </c>
      <c r="K1051" s="2">
        <f>Table2[[#This Row],[Івано-Франківська область]]*100</f>
        <v>44.867437117607068</v>
      </c>
      <c r="L1051" s="2">
        <f>Table2[[#This Row],[Київська область]]*100</f>
        <v>66.941838649155727</v>
      </c>
      <c r="M1051" s="2">
        <f>Table2[[#This Row],[Кіровоградська область]]*100</f>
        <v>34.666666666666671</v>
      </c>
      <c r="N1051" s="2">
        <f>Table2[[#This Row],[Луганська область]]*100</f>
        <v>26.955307262569832</v>
      </c>
      <c r="O1051" s="2">
        <f>Table2[[#This Row],[Львівська область]]*100</f>
        <v>64.57374830852504</v>
      </c>
      <c r="P1051" s="2">
        <f>Table2[[#This Row],[Миколаївська область]]*100</f>
        <v>47.770311545510083</v>
      </c>
      <c r="Q1051" s="2">
        <f>Table2[[#This Row],[Одеська область]]*100</f>
        <v>45.227568270481143</v>
      </c>
      <c r="R1051" s="2">
        <f>Table2[[#This Row],[Полтавська область]]*100</f>
        <v>63.598759048603924</v>
      </c>
      <c r="S1051" s="2">
        <f>Table2[[#This Row],[Рівненська область]]*100</f>
        <v>39.705882352941174</v>
      </c>
      <c r="T1051" s="2">
        <f>Table2[[#This Row],[Сумська область]]*100</f>
        <v>67.286245353159842</v>
      </c>
      <c r="U1051" s="2">
        <f>Table2[[#This Row],[Тернопільська область]]*100</f>
        <v>68.876229932677376</v>
      </c>
      <c r="V1051" s="2">
        <f>Table2[[#This Row],[Харківська область]]*100</f>
        <v>47.445081184336196</v>
      </c>
      <c r="W1051" s="2">
        <f>Table2[[#This Row],[Херсонська область]]*100</f>
        <v>63.031423290203328</v>
      </c>
      <c r="X1051" s="2">
        <f>Table2[[#This Row],[Хмельницька область]]*100</f>
        <v>79.234972677595621</v>
      </c>
      <c r="Y1051" s="2">
        <f>Table2[[#This Row],[Черкаська область]]*100</f>
        <v>23.343848580441641</v>
      </c>
      <c r="Z1051" s="2">
        <f>Table2[[#This Row],[Чернівецька область]]*100</f>
        <v>63.796477495107631</v>
      </c>
      <c r="AA1051" s="2">
        <f>Table2[[#This Row],[Чернігівська область]]*100</f>
        <v>47.764227642276424</v>
      </c>
    </row>
    <row r="1052" spans="1:27" x14ac:dyDescent="0.35">
      <c r="A1052" s="1">
        <f>Table2[[#This Row],[Дата]]</f>
        <v>44169</v>
      </c>
      <c r="B1052" t="str">
        <f>Table2[[#This Row],[Показник]]</f>
        <v>% зайнятих ліжок, забезпечених подачею кисню</v>
      </c>
      <c r="C1052" s="2">
        <f>Table2[[#This Row],[м.Київ]]*100</f>
        <v>66.335227272727266</v>
      </c>
      <c r="D1052" s="2">
        <f>Table2[[#This Row],[Вінницька область]]*100</f>
        <v>30.377358490566035</v>
      </c>
      <c r="E1052" s="2">
        <f>Table2[[#This Row],[Волинська область]]*100</f>
        <v>33.067274800456097</v>
      </c>
      <c r="F1052" s="2">
        <f>Table2[[#This Row],[Дніпропетровська область]]*100</f>
        <v>45.435791645177929</v>
      </c>
      <c r="G1052" s="2">
        <f>Table2[[#This Row],[Донецька область]]*100</f>
        <v>52.393385552654479</v>
      </c>
      <c r="H1052" s="2">
        <f>Table2[[#This Row],[Житомирська область]]*100</f>
        <v>22.706863373957663</v>
      </c>
      <c r="I1052" s="2">
        <f>Table2[[#This Row],[Закарпатська область]]*100</f>
        <v>39.352428393524285</v>
      </c>
      <c r="J1052" s="2">
        <f>Table2[[#This Row],[Запорізька область]]*100</f>
        <v>63.666014350945858</v>
      </c>
      <c r="K1052" s="2">
        <f>Table2[[#This Row],[Івано-Франківська область]]*100</f>
        <v>36.666666666666664</v>
      </c>
      <c r="L1052" s="2">
        <f>Table2[[#This Row],[Київська область]]*100</f>
        <v>55.381165919282516</v>
      </c>
      <c r="M1052" s="2">
        <f>Table2[[#This Row],[Кіровоградська область]]*100</f>
        <v>65.934065934065927</v>
      </c>
      <c r="N1052" s="2">
        <f>Table2[[#This Row],[Луганська область]]*100</f>
        <v>38.601036269430047</v>
      </c>
      <c r="O1052" s="2">
        <f>Table2[[#This Row],[Львівська область]]*100</f>
        <v>57.376362112321878</v>
      </c>
      <c r="P1052" s="2">
        <f>Table2[[#This Row],[Миколаївська область]]*100</f>
        <v>57.672634271099746</v>
      </c>
      <c r="Q1052" s="2">
        <f>Table2[[#This Row],[Одеська область]]*100</f>
        <v>78.148361127084527</v>
      </c>
      <c r="R1052" s="2">
        <f>Table2[[#This Row],[Полтавська область]]*100</f>
        <v>38.536585365853661</v>
      </c>
      <c r="S1052" s="2">
        <f>Table2[[#This Row],[Рівненська область]]*100</f>
        <v>47.089947089947088</v>
      </c>
      <c r="T1052" s="2">
        <f>Table2[[#This Row],[Сумська область]]*100</f>
        <v>64.917127071823202</v>
      </c>
      <c r="U1052" s="2">
        <f>Table2[[#This Row],[Тернопільська область]]*100</f>
        <v>29.097744360902254</v>
      </c>
      <c r="V1052" s="2">
        <f>Table2[[#This Row],[Харківська область]]*100</f>
        <v>54.453950679416209</v>
      </c>
      <c r="W1052" s="2">
        <f>Table2[[#This Row],[Херсонська область]]*100</f>
        <v>32.84457478005865</v>
      </c>
      <c r="X1052" s="2">
        <f>Table2[[#This Row],[Хмельницька область]]*100</f>
        <v>34.217506631299734</v>
      </c>
      <c r="Y1052" s="2">
        <f>Table2[[#This Row],[Черкаська область]]*100</f>
        <v>25.135135135135133</v>
      </c>
      <c r="Z1052" s="2">
        <f>Table2[[#This Row],[Чернівецька область]]*100</f>
        <v>34.662576687116562</v>
      </c>
      <c r="AA1052" s="2">
        <f>Table2[[#This Row],[Чернігівська область]]*100</f>
        <v>56.312056737588655</v>
      </c>
    </row>
    <row r="1053" spans="1:27" x14ac:dyDescent="0.35">
      <c r="A1053" s="1">
        <f>Table2[[#This Row],[Дата]]</f>
        <v>44169</v>
      </c>
      <c r="B1053" t="str">
        <f>Table2[[#This Row],[Показник]]</f>
        <v>% вільних ліжок, забезпечених подачею кисню</v>
      </c>
      <c r="C1053" s="2">
        <f>Table2[[#This Row],[м.Київ]]*100</f>
        <v>33.664772727272727</v>
      </c>
      <c r="D1053" s="2">
        <f>Table2[[#This Row],[Вінницька область]]*100</f>
        <v>69.622641509433961</v>
      </c>
      <c r="E1053" s="2">
        <f>Table2[[#This Row],[Волинська область]]*100</f>
        <v>66.932725199543896</v>
      </c>
      <c r="F1053" s="2">
        <f>Table2[[#This Row],[Дніпропетровська область]]*100</f>
        <v>54.564208354822071</v>
      </c>
      <c r="G1053" s="2">
        <f>Table2[[#This Row],[Донецька область]]*100</f>
        <v>47.606614447345521</v>
      </c>
      <c r="H1053" s="2">
        <f>Table2[[#This Row],[Житомирська область]]*100</f>
        <v>77.29313662604234</v>
      </c>
      <c r="I1053" s="2">
        <f>Table2[[#This Row],[Закарпатська область]]*100</f>
        <v>60.647571606475715</v>
      </c>
      <c r="J1053" s="2">
        <f>Table2[[#This Row],[Запорізька область]]*100</f>
        <v>36.333985649054142</v>
      </c>
      <c r="K1053" s="2">
        <f>Table2[[#This Row],[Івано-Франківська область]]*100</f>
        <v>63.333333333333329</v>
      </c>
      <c r="L1053" s="2">
        <f>Table2[[#This Row],[Київська область]]*100</f>
        <v>44.618834080717491</v>
      </c>
      <c r="M1053" s="2">
        <f>Table2[[#This Row],[Кіровоградська область]]*100</f>
        <v>34.065934065934066</v>
      </c>
      <c r="N1053" s="2">
        <f>Table2[[#This Row],[Луганська область]]*100</f>
        <v>61.398963730569946</v>
      </c>
      <c r="O1053" s="2">
        <f>Table2[[#This Row],[Львівська область]]*100</f>
        <v>42.623637887678122</v>
      </c>
      <c r="P1053" s="2">
        <f>Table2[[#This Row],[Миколаївська область]]*100</f>
        <v>42.327365728900254</v>
      </c>
      <c r="Q1053" s="2">
        <f>Table2[[#This Row],[Одеська область]]*100</f>
        <v>21.851638872915469</v>
      </c>
      <c r="R1053" s="2">
        <f>Table2[[#This Row],[Полтавська область]]*100</f>
        <v>61.463414634146339</v>
      </c>
      <c r="S1053" s="2">
        <f>Table2[[#This Row],[Рівненська область]]*100</f>
        <v>52.910052910052904</v>
      </c>
      <c r="T1053" s="2">
        <f>Table2[[#This Row],[Сумська область]]*100</f>
        <v>35.082872928176798</v>
      </c>
      <c r="U1053" s="2">
        <f>Table2[[#This Row],[Тернопільська область]]*100</f>
        <v>70.902255639097746</v>
      </c>
      <c r="V1053" s="2">
        <f>Table2[[#This Row],[Харківська область]]*100</f>
        <v>45.546049320583791</v>
      </c>
      <c r="W1053" s="2">
        <f>Table2[[#This Row],[Херсонська область]]*100</f>
        <v>67.15542521994135</v>
      </c>
      <c r="X1053" s="2">
        <f>Table2[[#This Row],[Хмельницька область]]*100</f>
        <v>65.782493368700273</v>
      </c>
      <c r="Y1053" s="2">
        <f>Table2[[#This Row],[Черкаська область]]*100</f>
        <v>74.86486486486487</v>
      </c>
      <c r="Z1053" s="2">
        <f>Table2[[#This Row],[Чернівецька область]]*100</f>
        <v>65.337423312883431</v>
      </c>
      <c r="AA1053" s="2">
        <f>Table2[[#This Row],[Чернігівська область]]*100</f>
        <v>43.687943262411352</v>
      </c>
    </row>
    <row r="1054" spans="1:27" x14ac:dyDescent="0.35">
      <c r="A1054" s="1">
        <f>Table2[[#This Row],[Дата]]</f>
        <v>44169</v>
      </c>
      <c r="B1054" t="str">
        <f>Table2[[#This Row],[Показник]]</f>
        <v>% зайнятих ліжок у ВРІТ</v>
      </c>
      <c r="C1054" s="2">
        <f>Table2[[#This Row],[м.Київ]]*100</f>
        <v>60.830860534124632</v>
      </c>
      <c r="D1054" s="2">
        <f>Table2[[#This Row],[Вінницька область]]*100</f>
        <v>29.842931937172771</v>
      </c>
      <c r="E1054" s="2">
        <f>Table2[[#This Row],[Волинська область]]*100</f>
        <v>33.82352941176471</v>
      </c>
      <c r="F1054" s="2">
        <f>Table2[[#This Row],[Дніпропетровська область]]*100</f>
        <v>47.222222222222221</v>
      </c>
      <c r="G1054" s="2">
        <f>Table2[[#This Row],[Донецька область]]*100</f>
        <v>100</v>
      </c>
      <c r="H1054" s="2">
        <f>Table2[[#This Row],[Житомирська область]]*100</f>
        <v>26.126126126126124</v>
      </c>
      <c r="I1054" s="2">
        <f>Table2[[#This Row],[Закарпатська область]]*100</f>
        <v>45.652173913043477</v>
      </c>
      <c r="J1054" s="2">
        <f>Table2[[#This Row],[Запорізька область]]*100</f>
        <v>76.795580110497241</v>
      </c>
      <c r="K1054" s="2">
        <f>Table2[[#This Row],[Івано-Франківська область]]*100</f>
        <v>57.070707070707073</v>
      </c>
      <c r="L1054" s="2">
        <f>Table2[[#This Row],[Київська область]]*100</f>
        <v>58.673469387755105</v>
      </c>
      <c r="M1054" s="2">
        <f>Table2[[#This Row],[Кіровоградська область]]*100</f>
        <v>55.555555555555557</v>
      </c>
      <c r="N1054" s="2">
        <f>Table2[[#This Row],[Луганська область]]*100</f>
        <v>47.826086956521742</v>
      </c>
      <c r="O1054" s="2">
        <f>Table2[[#This Row],[Львівська область]]*100</f>
        <v>46.090534979423872</v>
      </c>
      <c r="P1054" s="2">
        <f>Table2[[#This Row],[Миколаївська область]]*100</f>
        <v>36.486486486486484</v>
      </c>
      <c r="Q1054" s="2">
        <f>Table2[[#This Row],[Одеська область]]*100</f>
        <v>24.202127659574469</v>
      </c>
      <c r="R1054" s="2">
        <f>Table2[[#This Row],[Полтавська область]]*100</f>
        <v>28.143712574850298</v>
      </c>
      <c r="S1054" s="2">
        <f>Table2[[#This Row],[Рівненська область]]*100</f>
        <v>43.636363636363633</v>
      </c>
      <c r="T1054" s="2">
        <f>Table2[[#This Row],[Сумська область]]*100</f>
        <v>58.974358974358978</v>
      </c>
      <c r="U1054" s="2">
        <f>Table2[[#This Row],[Тернопільська область]]*100</f>
        <v>36.206896551724135</v>
      </c>
      <c r="V1054" s="2">
        <f>Table2[[#This Row],[Харківська область]]*100</f>
        <v>52.765957446808507</v>
      </c>
      <c r="W1054" s="2">
        <f>Table2[[#This Row],[Херсонська область]]*100</f>
        <v>25</v>
      </c>
      <c r="X1054" s="2">
        <f>Table2[[#This Row],[Хмельницька область]]*100</f>
        <v>44.966442953020135</v>
      </c>
      <c r="Y1054" s="2">
        <f>Table2[[#This Row],[Черкаська область]]*100</f>
        <v>36.538461538461533</v>
      </c>
      <c r="Z1054" s="2">
        <f>Table2[[#This Row],[Чернівецька область]]*100</f>
        <v>59.677419354838712</v>
      </c>
      <c r="AA1054" s="2">
        <f>Table2[[#This Row],[Чернігівська область]]*100</f>
        <v>40.425531914893611</v>
      </c>
    </row>
    <row r="1055" spans="1:27" x14ac:dyDescent="0.35">
      <c r="A1055" s="1">
        <f>Table2[[#This Row],[Дата]]</f>
        <v>44169</v>
      </c>
      <c r="B1055" t="str">
        <f>Table2[[#This Row],[Показник]]</f>
        <v>% вільних ліжок у ВРІТ</v>
      </c>
      <c r="C1055" s="2">
        <f>Table2[[#This Row],[м.Київ]]*100</f>
        <v>39.169139465875368</v>
      </c>
      <c r="D1055" s="2">
        <f>Table2[[#This Row],[Вінницька область]]*100</f>
        <v>70.157068062827221</v>
      </c>
      <c r="E1055" s="2">
        <f>Table2[[#This Row],[Волинська область]]*100</f>
        <v>66.17647058823529</v>
      </c>
      <c r="F1055" s="2">
        <f>Table2[[#This Row],[Дніпропетровська область]]*100</f>
        <v>52.777777777777779</v>
      </c>
      <c r="G1055" s="2">
        <f>Table2[[#This Row],[Донецька область]]*100</f>
        <v>0</v>
      </c>
      <c r="H1055" s="2">
        <f>Table2[[#This Row],[Житомирська область]]*100</f>
        <v>73.873873873873876</v>
      </c>
      <c r="I1055" s="2">
        <f>Table2[[#This Row],[Закарпатська область]]*100</f>
        <v>54.347826086956516</v>
      </c>
      <c r="J1055" s="2">
        <f>Table2[[#This Row],[Запорізька область]]*100</f>
        <v>23.204419889502763</v>
      </c>
      <c r="K1055" s="2">
        <f>Table2[[#This Row],[Івано-Франківська область]]*100</f>
        <v>42.929292929292927</v>
      </c>
      <c r="L1055" s="2">
        <f>Table2[[#This Row],[Київська область]]*100</f>
        <v>41.326530612244902</v>
      </c>
      <c r="M1055" s="2">
        <f>Table2[[#This Row],[Кіровоградська область]]*100</f>
        <v>44.444444444444443</v>
      </c>
      <c r="N1055" s="2">
        <f>Table2[[#This Row],[Луганська область]]*100</f>
        <v>52.173913043478258</v>
      </c>
      <c r="O1055" s="2">
        <f>Table2[[#This Row],[Львівська область]]*100</f>
        <v>53.909465020576128</v>
      </c>
      <c r="P1055" s="2">
        <f>Table2[[#This Row],[Миколаївська область]]*100</f>
        <v>63.513513513513509</v>
      </c>
      <c r="Q1055" s="2">
        <f>Table2[[#This Row],[Одеська область]]*100</f>
        <v>75.797872340425528</v>
      </c>
      <c r="R1055" s="2">
        <f>Table2[[#This Row],[Полтавська область]]*100</f>
        <v>71.856287425149702</v>
      </c>
      <c r="S1055" s="2">
        <f>Table2[[#This Row],[Рівненська область]]*100</f>
        <v>56.36363636363636</v>
      </c>
      <c r="T1055" s="2">
        <f>Table2[[#This Row],[Сумська область]]*100</f>
        <v>41.025641025641022</v>
      </c>
      <c r="U1055" s="2">
        <f>Table2[[#This Row],[Тернопільська область]]*100</f>
        <v>63.793103448275865</v>
      </c>
      <c r="V1055" s="2">
        <f>Table2[[#This Row],[Харківська область]]*100</f>
        <v>47.234042553191493</v>
      </c>
      <c r="W1055" s="2">
        <f>Table2[[#This Row],[Херсонська область]]*100</f>
        <v>75</v>
      </c>
      <c r="X1055" s="2">
        <f>Table2[[#This Row],[Хмельницька область]]*100</f>
        <v>55.033557046979865</v>
      </c>
      <c r="Y1055" s="2">
        <f>Table2[[#This Row],[Черкаська область]]*100</f>
        <v>63.46153846153846</v>
      </c>
      <c r="Z1055" s="2">
        <f>Table2[[#This Row],[Чернівецька область]]*100</f>
        <v>40.322580645161288</v>
      </c>
      <c r="AA1055" s="2">
        <f>Table2[[#This Row],[Чернігівська область]]*100</f>
        <v>59.574468085106382</v>
      </c>
    </row>
    <row r="1056" spans="1:27" x14ac:dyDescent="0.35">
      <c r="A1056" s="1">
        <f>Table2[[#This Row],[Дата]]</f>
        <v>44169</v>
      </c>
      <c r="B1056" t="str">
        <f>Table2[[#This Row],[Показник]]</f>
        <v>% зайнятих апаратів ШВЛ</v>
      </c>
      <c r="C1056" s="2">
        <f>Table2[[#This Row],[м.Київ]]*100</f>
        <v>26.086956521739129</v>
      </c>
      <c r="D1056" s="2">
        <f>Table2[[#This Row],[Вінницька область]]*100</f>
        <v>30.810810810810814</v>
      </c>
      <c r="E1056" s="2">
        <f>Table2[[#This Row],[Волинська область]]*100</f>
        <v>4.6357615894039732</v>
      </c>
      <c r="F1056" s="2">
        <f>Table2[[#This Row],[Дніпропетровська область]]*100</f>
        <v>5.2287581699346406</v>
      </c>
      <c r="G1056" s="2">
        <f>Table2[[#This Row],[Донецька область]]*100</f>
        <v>8.6206896551724146</v>
      </c>
      <c r="H1056" s="2">
        <f>Table2[[#This Row],[Житомирська область]]*100</f>
        <v>11.76470588235294</v>
      </c>
      <c r="I1056" s="2">
        <f>Table2[[#This Row],[Закарпатська область]]*100</f>
        <v>7.8431372549019605</v>
      </c>
      <c r="J1056" s="2">
        <f>Table2[[#This Row],[Запорізька область]]*100</f>
        <v>16.803278688524589</v>
      </c>
      <c r="K1056" s="2">
        <f>Table2[[#This Row],[Івано-Франківська область]]*100</f>
        <v>24.324324324324326</v>
      </c>
      <c r="L1056" s="2">
        <f>Table2[[#This Row],[Київська область]]*100</f>
        <v>13.364055299539171</v>
      </c>
      <c r="M1056" s="2">
        <f>Table2[[#This Row],[Кіровоградська область]]*100</f>
        <v>34</v>
      </c>
      <c r="N1056" s="2">
        <f>Table2[[#This Row],[Луганська область]]*100</f>
        <v>8.3870967741935498</v>
      </c>
      <c r="O1056" s="2">
        <f>Table2[[#This Row],[Львівська область]]*100</f>
        <v>13.877551020408163</v>
      </c>
      <c r="P1056" s="2">
        <f>Table2[[#This Row],[Миколаївська область]]*100</f>
        <v>8.3333333333333321</v>
      </c>
      <c r="Q1056" s="2">
        <f>Table2[[#This Row],[Одеська область]]*100</f>
        <v>8.5106382978723403</v>
      </c>
      <c r="R1056" s="2">
        <f>Table2[[#This Row],[Полтавська область]]*100</f>
        <v>8.3636363636363633</v>
      </c>
      <c r="S1056" s="2">
        <f>Table2[[#This Row],[Рівненська область]]*100</f>
        <v>15.929203539823009</v>
      </c>
      <c r="T1056" s="2">
        <f>Table2[[#This Row],[Сумська область]]*100</f>
        <v>4.4117647058823533</v>
      </c>
      <c r="U1056" s="2">
        <f>Table2[[#This Row],[Тернопільська область]]*100</f>
        <v>7.1065989847715745</v>
      </c>
      <c r="V1056" s="2">
        <f>Table2[[#This Row],[Харківська область]]*100</f>
        <v>24.451410658307211</v>
      </c>
      <c r="W1056" s="2">
        <f>Table2[[#This Row],[Херсонська область]]*100</f>
        <v>7.6923076923076925</v>
      </c>
      <c r="X1056" s="2">
        <f>Table2[[#This Row],[Хмельницька область]]*100</f>
        <v>15</v>
      </c>
      <c r="Y1056" s="2">
        <f>Table2[[#This Row],[Черкаська область]]*100</f>
        <v>12.244897959183673</v>
      </c>
      <c r="Z1056" s="2">
        <f>Table2[[#This Row],[Чернівецька область]]*100</f>
        <v>1.8404907975460123</v>
      </c>
      <c r="AA1056" s="2">
        <f>Table2[[#This Row],[Чернігівська область]]*100</f>
        <v>10.256410256410255</v>
      </c>
    </row>
    <row r="1057" spans="1:27" x14ac:dyDescent="0.35">
      <c r="A1057" s="1">
        <f>Table2[[#This Row],[Дата]]</f>
        <v>44169</v>
      </c>
      <c r="B1057" t="str">
        <f>Table2[[#This Row],[Показник]]</f>
        <v>% вільних апаратів ШВЛ</v>
      </c>
      <c r="C1057" s="2">
        <f>Table2[[#This Row],[м.Київ]]*100</f>
        <v>73.91304347826086</v>
      </c>
      <c r="D1057" s="2">
        <f>Table2[[#This Row],[Вінницька область]]*100</f>
        <v>69.189189189189193</v>
      </c>
      <c r="E1057" s="2">
        <f>Table2[[#This Row],[Волинська область]]*100</f>
        <v>95.36423841059603</v>
      </c>
      <c r="F1057" s="2">
        <f>Table2[[#This Row],[Дніпропетровська область]]*100</f>
        <v>94.77124183006535</v>
      </c>
      <c r="G1057" s="2">
        <f>Table2[[#This Row],[Донецька область]]*100</f>
        <v>91.379310344827587</v>
      </c>
      <c r="H1057" s="2">
        <f>Table2[[#This Row],[Житомирська область]]*100</f>
        <v>88.235294117647058</v>
      </c>
      <c r="I1057" s="2">
        <f>Table2[[#This Row],[Закарпатська область]]*100</f>
        <v>92.156862745098039</v>
      </c>
      <c r="J1057" s="2">
        <f>Table2[[#This Row],[Запорізька область]]*100</f>
        <v>83.196721311475414</v>
      </c>
      <c r="K1057" s="2">
        <f>Table2[[#This Row],[Івано-Франківська область]]*100</f>
        <v>75.675675675675677</v>
      </c>
      <c r="L1057" s="2">
        <f>Table2[[#This Row],[Київська область]]*100</f>
        <v>86.635944700460826</v>
      </c>
      <c r="M1057" s="2">
        <f>Table2[[#This Row],[Кіровоградська область]]*100</f>
        <v>66</v>
      </c>
      <c r="N1057" s="2">
        <f>Table2[[#This Row],[Луганська область]]*100</f>
        <v>91.612903225806448</v>
      </c>
      <c r="O1057" s="2">
        <f>Table2[[#This Row],[Львівська область]]*100</f>
        <v>86.122448979591837</v>
      </c>
      <c r="P1057" s="2">
        <f>Table2[[#This Row],[Миколаївська область]]*100</f>
        <v>91.666666666666657</v>
      </c>
      <c r="Q1057" s="2">
        <f>Table2[[#This Row],[Одеська область]]*100</f>
        <v>91.489361702127653</v>
      </c>
      <c r="R1057" s="2">
        <f>Table2[[#This Row],[Полтавська область]]*100</f>
        <v>91.63636363636364</v>
      </c>
      <c r="S1057" s="2">
        <f>Table2[[#This Row],[Рівненська область]]*100</f>
        <v>84.070796460176993</v>
      </c>
      <c r="T1057" s="2">
        <f>Table2[[#This Row],[Сумська область]]*100</f>
        <v>95.588235294117652</v>
      </c>
      <c r="U1057" s="2">
        <f>Table2[[#This Row],[Тернопільська область]]*100</f>
        <v>92.89340101522842</v>
      </c>
      <c r="V1057" s="2">
        <f>Table2[[#This Row],[Харківська область]]*100</f>
        <v>75.548589341692789</v>
      </c>
      <c r="W1057" s="2">
        <f>Table2[[#This Row],[Херсонська область]]*100</f>
        <v>92.307692307692307</v>
      </c>
      <c r="X1057" s="2">
        <f>Table2[[#This Row],[Хмельницька область]]*100</f>
        <v>85</v>
      </c>
      <c r="Y1057" s="2">
        <f>Table2[[#This Row],[Черкаська область]]*100</f>
        <v>87.755102040816325</v>
      </c>
      <c r="Z1057" s="2">
        <f>Table2[[#This Row],[Чернівецька область]]*100</f>
        <v>98.159509202453989</v>
      </c>
      <c r="AA1057" s="2">
        <f>Table2[[#This Row],[Чернігівська область]]*100</f>
        <v>89.743589743589752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2020-12-05T08:18:05Z</dcterms:modified>
</cp:coreProperties>
</file>