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ttzavala/Documents/Data Science Bootcamp/Excel Sheets/"/>
    </mc:Choice>
  </mc:AlternateContent>
  <xr:revisionPtr revIDLastSave="0" documentId="13_ncr:1_{767B0EDE-091E-DA41-9659-52021926473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Success By Category" sheetId="3" r:id="rId2"/>
    <sheet name="Outcome By Country" sheetId="4" r:id="rId3"/>
    <sheet name="Success by Sub-Category" sheetId="6" r:id="rId4"/>
    <sheet name="Outcomes over the Year" sheetId="11" r:id="rId5"/>
    <sheet name="Outcome by Goal Amount" sheetId="12" r:id="rId6"/>
    <sheet name="Statistical Analysis" sheetId="13" r:id="rId7"/>
  </sheets>
  <definedNames>
    <definedName name="_xlnm._FilterDatabase" localSheetId="0" hidden="1">Crowdfunding!$A$1:$T$1001</definedName>
    <definedName name="_xlnm._FilterDatabase" localSheetId="6" hidden="1">'Statistical Analysis'!$A$1:$H$1</definedName>
    <definedName name="date_ended">Crowdfunding!$O:$O</definedName>
    <definedName name="datecreated">Crowdfunding!$M:$M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3" l="1"/>
  <c r="H7" i="13"/>
  <c r="G7" i="13"/>
  <c r="H6" i="13"/>
  <c r="G2" i="13"/>
  <c r="H2" i="13"/>
  <c r="G3" i="13"/>
  <c r="H3" i="13"/>
  <c r="D13" i="12"/>
  <c r="D12" i="12"/>
  <c r="D11" i="12"/>
  <c r="D9" i="12"/>
  <c r="D8" i="12"/>
  <c r="D6" i="12"/>
  <c r="D5" i="12"/>
  <c r="C13" i="12"/>
  <c r="C12" i="12"/>
  <c r="C11" i="12"/>
  <c r="C10" i="12"/>
  <c r="C9" i="12"/>
  <c r="C8" i="12"/>
  <c r="C7" i="12"/>
  <c r="C6" i="12"/>
  <c r="C4" i="12"/>
  <c r="C5" i="12"/>
  <c r="D3" i="12"/>
  <c r="C3" i="12"/>
  <c r="D4" i="12"/>
  <c r="B12" i="12"/>
  <c r="B11" i="12"/>
  <c r="B9" i="12"/>
  <c r="B8" i="12"/>
  <c r="B6" i="12"/>
  <c r="B5" i="12"/>
  <c r="E5" i="12" s="1"/>
  <c r="B4" i="12"/>
  <c r="B3" i="12"/>
  <c r="B13" i="12"/>
  <c r="B10" i="12"/>
  <c r="B7" i="12"/>
  <c r="B2" i="12"/>
  <c r="D2" i="12"/>
  <c r="C2" i="12"/>
  <c r="M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5" i="1"/>
  <c r="F4" i="1"/>
  <c r="F3" i="1"/>
  <c r="F2" i="1"/>
  <c r="E13" i="12" l="1"/>
  <c r="E8" i="12"/>
  <c r="G8" i="12" s="1"/>
  <c r="E2" i="12"/>
  <c r="D7" i="12"/>
  <c r="E7" i="12" s="1"/>
  <c r="G7" i="12" s="1"/>
  <c r="H8" i="12"/>
  <c r="G2" i="12"/>
  <c r="H2" i="12"/>
  <c r="E6" i="12"/>
  <c r="H6" i="12" s="1"/>
  <c r="D10" i="12"/>
  <c r="E10" i="12" s="1"/>
  <c r="G5" i="12"/>
  <c r="H13" i="12"/>
  <c r="G13" i="12"/>
  <c r="H5" i="12"/>
  <c r="E12" i="12"/>
  <c r="G12" i="12" s="1"/>
  <c r="E4" i="12"/>
  <c r="F4" i="12" s="1"/>
  <c r="F8" i="12"/>
  <c r="E11" i="12"/>
  <c r="F11" i="12" s="1"/>
  <c r="E3" i="12"/>
  <c r="G3" i="12" s="1"/>
  <c r="F2" i="12"/>
  <c r="E9" i="12"/>
  <c r="H9" i="12" s="1"/>
  <c r="F13" i="12"/>
  <c r="F5" i="12"/>
  <c r="G9" i="12" l="1"/>
  <c r="H4" i="12"/>
  <c r="F10" i="12"/>
  <c r="G10" i="12"/>
  <c r="H10" i="12"/>
  <c r="G6" i="12"/>
  <c r="G11" i="12"/>
  <c r="F6" i="12"/>
  <c r="H12" i="12"/>
  <c r="F7" i="12"/>
  <c r="F9" i="12"/>
  <c r="F12" i="12"/>
  <c r="H3" i="12"/>
  <c r="H7" i="12"/>
  <c r="F3" i="12"/>
  <c r="H11" i="12"/>
  <c r="G4" i="12"/>
</calcChain>
</file>

<file path=xl/sharedStrings.xml><?xml version="1.0" encoding="utf-8"?>
<sst xmlns="http://schemas.openxmlformats.org/spreadsheetml/2006/main" count="9136" uniqueCount="2114">
  <si>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</si>
  <si>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</si>
  <si>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</si>
  <si>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</si>
  <si>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</si>
  <si>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</si>
  <si>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</si>
  <si>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</si>
  <si>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</si>
  <si>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</si>
  <si>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</si>
  <si>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</si>
  <si>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</si>
  <si>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</si>
  <si>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</si>
  <si>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</si>
  <si>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</si>
  <si>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</si>
  <si>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</si>
  <si>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</si>
  <si>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</si>
  <si>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</si>
  <si>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</si>
  <si>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</si>
  <si>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</si>
  <si>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</si>
  <si>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</si>
  <si>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</si>
  <si>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</si>
  <si>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</si>
  <si>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</si>
  <si>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</si>
  <si>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</si>
  <si>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</si>
  <si>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</si>
  <si>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</si>
  <si>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</si>
  <si>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</si>
  <si>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</si>
  <si>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</si>
  <si>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</si>
  <si>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</si>
  <si>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</si>
  <si>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</si>
  <si>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</si>
  <si>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</si>
  <si>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</si>
  <si>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</si>
  <si>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</si>
  <si>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</si>
  <si>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</si>
  <si>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</si>
  <si>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</si>
  <si>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</si>
  <si>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</si>
  <si>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</si>
  <si>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</si>
  <si>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</si>
  <si>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</si>
  <si>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</si>
  <si>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</si>
  <si>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</si>
  <si>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</si>
  <si>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</si>
  <si>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</si>
  <si>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</si>
  <si>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</si>
  <si>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</si>
  <si>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</si>
  <si>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</si>
  <si>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</si>
  <si>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</si>
  <si>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</si>
  <si>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</si>
  <si>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</si>
  <si>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</si>
  <si>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</si>
  <si>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</si>
  <si>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</si>
  <si>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</si>
  <si>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</si>
  <si>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</si>
  <si>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</si>
  <si>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</si>
  <si>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</si>
  <si>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</si>
  <si>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</si>
  <si>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</si>
  <si>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</si>
  <si>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</si>
  <si>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</si>
  <si>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</si>
  <si>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</si>
  <si>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</si>
  <si>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</si>
  <si>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</si>
  <si>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</si>
  <si>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</si>
  <si>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</si>
  <si>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</si>
  <si>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</si>
  <si>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</si>
  <si>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</si>
  <si>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</si>
  <si>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</si>
  <si>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</si>
  <si>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</si>
  <si>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</si>
  <si>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</si>
  <si>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</si>
  <si>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</si>
  <si>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</si>
  <si>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</si>
  <si>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</si>
  <si>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</si>
  <si>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</si>
  <si>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</si>
  <si>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</si>
  <si>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</si>
  <si>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</si>
  <si>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</si>
  <si>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</si>
  <si>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</si>
  <si>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</si>
  <si>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</si>
  <si>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</si>
  <si>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</si>
  <si>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</si>
  <si>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</si>
  <si>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</si>
  <si>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</si>
  <si>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</si>
  <si>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</si>
  <si>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</si>
  <si>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</si>
  <si>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</si>
  <si>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</si>
  <si>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</si>
  <si>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</si>
  <si>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</si>
  <si>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</si>
  <si>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</si>
  <si>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</si>
  <si>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</si>
  <si>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</si>
  <si>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</si>
  <si>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</si>
  <si>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</si>
  <si>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</si>
  <si>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</si>
  <si>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</si>
  <si>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</si>
  <si>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</si>
  <si>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</si>
  <si>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</si>
  <si>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</si>
  <si>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</si>
  <si>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</si>
  <si>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</si>
  <si>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</si>
  <si>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</si>
  <si>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</si>
  <si>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</si>
  <si>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</si>
  <si>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</si>
  <si>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</si>
  <si>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</si>
  <si>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</si>
  <si>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</si>
  <si>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</si>
  <si>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</si>
  <si>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</si>
  <si>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</si>
  <si>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</si>
  <si>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</si>
  <si>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</si>
  <si>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</si>
  <si>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</si>
  <si>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</si>
  <si>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</si>
  <si>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</si>
  <si>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</si>
  <si>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</si>
  <si>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</si>
  <si>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</si>
  <si>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</si>
  <si>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</si>
  <si>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</si>
  <si>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</si>
  <si>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</si>
  <si>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</si>
  <si>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</si>
  <si>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</si>
  <si>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</si>
  <si>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</si>
  <si>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</si>
  <si>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</si>
  <si>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</si>
  <si>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</si>
  <si>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</si>
  <si>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</si>
  <si>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</si>
  <si>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</si>
  <si>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</si>
  <si>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</si>
  <si>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</si>
  <si>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</si>
  <si>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</si>
  <si>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</si>
  <si>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</si>
  <si>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</si>
  <si>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</si>
  <si>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</si>
  <si>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</si>
  <si>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</si>
  <si>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</si>
  <si>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</si>
  <si>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</si>
  <si>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</si>
  <si>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</si>
  <si>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</si>
  <si>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</si>
  <si>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</si>
  <si>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</si>
  <si>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</si>
  <si>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</si>
  <si>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</si>
  <si>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</si>
  <si>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</si>
  <si>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</si>
  <si>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</si>
  <si>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</si>
  <si>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</si>
  <si>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</si>
  <si>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</si>
  <si>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</si>
  <si>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</si>
  <si>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</si>
  <si>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</si>
  <si>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</si>
  <si>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</si>
  <si>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</si>
  <si>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</si>
  <si>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</si>
  <si>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</si>
  <si>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</si>
  <si>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</si>
  <si>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</si>
  <si>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</si>
  <si>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</si>
  <si>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</si>
  <si>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</si>
  <si>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</si>
  <si>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</si>
  <si>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</si>
  <si>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</si>
  <si>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</si>
  <si>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</si>
  <si>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</si>
  <si>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</si>
  <si>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</si>
  <si>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</si>
  <si>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</si>
  <si>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</si>
  <si>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</si>
  <si>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</si>
  <si>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</si>
  <si>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</si>
  <si>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</si>
  <si>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</si>
  <si>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</si>
  <si>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</si>
  <si>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</si>
  <si>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</si>
  <si>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</si>
  <si>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</si>
  <si>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</si>
  <si>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</si>
  <si>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</si>
  <si>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</si>
  <si>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</si>
  <si>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</si>
  <si>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</si>
  <si>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</si>
  <si>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</si>
  <si>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</si>
  <si>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</si>
  <si>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</si>
  <si>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</si>
  <si>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</si>
  <si>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</si>
  <si>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</si>
  <si>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</si>
  <si>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</si>
  <si>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</si>
  <si>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</si>
  <si>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</si>
  <si>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</si>
  <si>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</si>
  <si>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</si>
  <si>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</si>
  <si>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</si>
  <si>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</si>
  <si>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</si>
  <si>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</si>
  <si>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</si>
  <si>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</si>
  <si>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</si>
  <si>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</si>
  <si>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</si>
  <si>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</si>
  <si>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</si>
  <si>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</si>
  <si>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</si>
  <si>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</si>
  <si>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</si>
  <si>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</si>
  <si>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</si>
  <si>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</si>
  <si>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</si>
  <si>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</si>
  <si>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</si>
  <si>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</si>
  <si>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</si>
  <si>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</si>
  <si>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</si>
  <si>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</si>
  <si>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</si>
  <si>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</si>
  <si>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</si>
  <si>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</si>
  <si>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</si>
  <si>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</si>
  <si>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</si>
  <si>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</si>
  <si>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</si>
  <si>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</si>
  <si>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</si>
  <si>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</si>
  <si>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</si>
  <si>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</si>
  <si>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</si>
  <si>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</si>
  <si>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</si>
  <si>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</si>
  <si>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</si>
  <si>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</si>
  <si>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</si>
  <si>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</si>
  <si>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</si>
  <si>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</si>
  <si>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</si>
  <si>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</si>
  <si>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</si>
  <si>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</si>
  <si>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</si>
  <si>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</si>
  <si>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</si>
  <si>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</si>
  <si>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</si>
  <si>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</si>
  <si>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</si>
  <si>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</si>
  <si>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</si>
  <si>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</si>
  <si>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</si>
  <si>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</si>
  <si>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</si>
  <si>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</si>
  <si>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</si>
  <si>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</si>
  <si>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</si>
  <si>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</si>
  <si>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</si>
  <si>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</si>
  <si>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</si>
  <si>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</si>
  <si>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</si>
  <si>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</si>
  <si>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</si>
  <si>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</si>
  <si>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</si>
  <si>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</si>
  <si>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</si>
  <si>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</si>
  <si>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</si>
  <si>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</si>
  <si>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</si>
  <si>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</si>
  <si>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</si>
  <si>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</si>
  <si>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</si>
  <si>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</si>
  <si>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</si>
  <si>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</si>
  <si>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</si>
  <si>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</si>
  <si>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</si>
  <si>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</si>
  <si>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</si>
  <si>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</si>
  <si>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</si>
  <si>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</si>
  <si>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</si>
  <si>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</si>
  <si>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</si>
  <si>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</si>
  <si>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</si>
  <si>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</si>
  <si>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</si>
  <si>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</si>
  <si>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</si>
  <si>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</si>
  <si>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</si>
  <si>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</si>
  <si>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</si>
  <si>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</si>
  <si>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</si>
  <si>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</si>
  <si>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</si>
  <si>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</si>
  <si>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</si>
  <si>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</si>
  <si>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</si>
  <si>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</si>
  <si>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</si>
  <si>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</si>
  <si>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</si>
  <si>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</si>
  <si>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</si>
  <si>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</si>
  <si>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</si>
  <si>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</si>
  <si>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</si>
  <si>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</si>
  <si>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</si>
  <si>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</si>
  <si>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</si>
  <si>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</si>
  <si>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</si>
  <si>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</si>
  <si>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</si>
  <si>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</si>
  <si>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</si>
  <si>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</si>
  <si>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</si>
  <si>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</si>
  <si>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</si>
  <si>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</si>
  <si>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</si>
  <si>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</si>
  <si>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</si>
  <si>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</si>
  <si>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</si>
  <si>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</si>
  <si>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</si>
  <si>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</si>
  <si>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</si>
  <si>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</si>
  <si>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</si>
  <si>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</si>
  <si>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</si>
  <si>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</si>
  <si>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</si>
  <si>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</si>
  <si>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</si>
  <si>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</si>
  <si>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</si>
  <si>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</si>
  <si>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</si>
  <si>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</si>
  <si>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</si>
  <si>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</si>
  <si>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</si>
  <si>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</si>
  <si>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</si>
  <si>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</si>
  <si>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</si>
  <si>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</si>
  <si>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</si>
  <si>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</si>
  <si>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</si>
  <si>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</si>
  <si>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</si>
  <si>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</si>
  <si>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</si>
  <si>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</si>
  <si>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</si>
  <si>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</si>
  <si>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</si>
  <si>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</si>
  <si>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</si>
  <si>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</si>
  <si>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</si>
  <si>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</si>
  <si>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</si>
  <si>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</si>
  <si>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</si>
  <si>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</si>
  <si>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</si>
  <si>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</si>
  <si>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</si>
  <si>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</si>
  <si>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</si>
  <si>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</si>
  <si>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</si>
  <si>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</si>
  <si>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</si>
  <si>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</si>
  <si>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</si>
  <si>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</si>
  <si>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</si>
  <si>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</si>
  <si>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</si>
  <si>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</si>
  <si>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</si>
  <si>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</si>
  <si>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</si>
  <si>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</si>
  <si>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</si>
  <si>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</si>
  <si>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</si>
  <si>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</si>
  <si>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</si>
  <si>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</si>
  <si>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</si>
  <si>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</si>
  <si>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</si>
  <si>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</si>
  <si>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</si>
  <si>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</si>
  <si>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</si>
  <si>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</si>
  <si>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</si>
  <si>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</si>
  <si>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</si>
  <si>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</si>
  <si>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</si>
  <si>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</si>
  <si>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</si>
  <si>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</si>
  <si>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</si>
  <si>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</si>
  <si>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</si>
  <si>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</si>
  <si>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</si>
  <si>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</si>
  <si>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</si>
  <si>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</si>
  <si>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</si>
  <si>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</si>
  <si>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</si>
  <si>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</si>
  <si>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</si>
  <si>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</si>
  <si>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</si>
  <si>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</si>
  <si>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</si>
  <si>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</si>
  <si>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</si>
  <si>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</si>
  <si>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</si>
  <si>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</si>
  <si>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</si>
  <si>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</si>
  <si>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</si>
  <si>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</si>
  <si>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</si>
  <si>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</si>
  <si>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</si>
  <si>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</si>
  <si>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</si>
  <si>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</si>
  <si>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</si>
  <si>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</si>
  <si>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</si>
  <si>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</si>
  <si>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</si>
  <si>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</si>
  <si>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</si>
  <si>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</si>
  <si>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</si>
  <si>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</si>
  <si>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</si>
  <si>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</si>
  <si>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</si>
  <si>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</si>
  <si>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</si>
  <si>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</si>
  <si>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</si>
  <si>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</si>
  <si>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</si>
  <si>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</si>
  <si>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</si>
  <si>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</si>
  <si>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</si>
  <si>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</si>
  <si>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</si>
  <si>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</si>
  <si>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</si>
  <si>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</si>
  <si>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</si>
  <si>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</si>
  <si>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</si>
  <si>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</si>
  <si>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</si>
  <si>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</si>
  <si>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</si>
  <si>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</si>
  <si>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</si>
  <si>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</si>
  <si>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</si>
  <si>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</si>
  <si>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</si>
  <si>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</si>
  <si>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</si>
  <si>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</si>
  <si>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</si>
  <si>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</si>
  <si>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</si>
  <si>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</si>
  <si>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</si>
  <si>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</si>
  <si>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</si>
  <si>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</si>
  <si>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</si>
  <si>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</si>
  <si>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</si>
  <si>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</si>
  <si>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</si>
  <si>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</si>
  <si>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</si>
  <si>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</si>
  <si>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</si>
  <si>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</si>
  <si>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</si>
  <si>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</si>
  <si>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</si>
  <si>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</si>
  <si>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</si>
  <si>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</si>
  <si>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</si>
  <si>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</si>
  <si>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</si>
  <si>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</si>
  <si>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</si>
  <si>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</si>
  <si>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</si>
  <si>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</si>
  <si>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</si>
  <si>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</si>
  <si>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</si>
  <si>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</si>
  <si>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</si>
  <si>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</si>
  <si>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</si>
  <si>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</si>
  <si>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</si>
  <si>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</si>
  <si>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</si>
  <si>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</si>
  <si>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</si>
  <si>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</si>
  <si>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</si>
  <si>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</si>
  <si>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</si>
  <si>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</si>
  <si>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</si>
  <si>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</si>
  <si>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</si>
  <si>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</si>
  <si>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</si>
  <si>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</si>
  <si>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</si>
  <si>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</si>
  <si>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</si>
  <si>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</si>
  <si>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</si>
  <si>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</si>
  <si>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</si>
  <si>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</si>
  <si>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</si>
  <si>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</si>
  <si>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</si>
  <si>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</si>
  <si>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</si>
  <si>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</si>
  <si>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</si>
  <si>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</si>
  <si>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</si>
  <si>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</si>
  <si>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</si>
  <si>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</si>
  <si>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</si>
  <si>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</si>
  <si>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</si>
  <si>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</si>
  <si>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</si>
  <si>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</si>
  <si>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</si>
  <si>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</si>
  <si>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</si>
  <si>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</si>
  <si>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</si>
  <si>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</si>
  <si>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</si>
  <si>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</si>
  <si>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</si>
  <si>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</si>
  <si>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</si>
  <si>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</si>
  <si>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</si>
  <si>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</si>
  <si>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</si>
  <si>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</si>
  <si>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</si>
  <si>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</si>
  <si>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</si>
  <si>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</si>
  <si>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</si>
  <si>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</si>
  <si>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</si>
  <si>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</si>
  <si>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</si>
  <si>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</si>
  <si>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</si>
  <si>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</si>
  <si>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</si>
  <si>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</si>
  <si>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</si>
  <si>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</si>
  <si>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</si>
  <si>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</si>
  <si>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</si>
  <si>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</si>
  <si>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</si>
  <si>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</si>
  <si>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</si>
  <si>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</si>
  <si>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</si>
  <si>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</si>
  <si>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</si>
  <si>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</si>
  <si>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</si>
  <si>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</si>
  <si>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</si>
  <si>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</si>
  <si>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</si>
  <si>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</si>
  <si>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</si>
  <si>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</si>
  <si>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</si>
  <si>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</si>
  <si>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</si>
  <si>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</si>
  <si>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</si>
  <si>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</si>
  <si>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</si>
  <si>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</si>
  <si>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</si>
  <si>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</si>
  <si>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</si>
  <si>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</si>
  <si>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</si>
  <si>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</si>
  <si>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</si>
  <si>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</si>
  <si>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</si>
  <si>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</si>
  <si>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</si>
  <si>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</si>
  <si>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</si>
  <si>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</si>
  <si>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</si>
  <si>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</si>
  <si>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</si>
  <si>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</si>
  <si>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</si>
  <si>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</si>
  <si>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</si>
  <si>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</si>
  <si>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</si>
  <si>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</si>
  <si>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</si>
  <si>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</si>
  <si>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</si>
  <si>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</si>
  <si>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</si>
  <si>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</si>
  <si>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</si>
  <si>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</si>
  <si>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</si>
  <si>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</si>
  <si>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</si>
  <si>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</si>
  <si>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</si>
  <si>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</si>
  <si>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</si>
  <si>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</si>
  <si>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</si>
  <si>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</si>
  <si>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</si>
  <si>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</si>
  <si>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</si>
  <si>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</si>
  <si>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</si>
  <si>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</si>
  <si>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</si>
  <si>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</si>
  <si>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</si>
  <si>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</si>
  <si>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</si>
  <si>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</si>
  <si>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</si>
  <si>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</si>
  <si>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</si>
  <si>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</si>
  <si>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</si>
  <si>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</si>
  <si>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</si>
  <si>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</si>
  <si>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</si>
  <si>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</si>
  <si>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</si>
  <si>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</si>
  <si>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</si>
  <si>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</si>
  <si>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</si>
  <si>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</si>
  <si>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</si>
  <si>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</si>
  <si>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</si>
  <si>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</si>
  <si>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</si>
  <si>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</si>
  <si>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</si>
  <si>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</si>
  <si>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</si>
  <si>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</si>
  <si>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</si>
  <si>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</si>
  <si>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</si>
  <si>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</si>
  <si>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</si>
  <si>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</si>
  <si>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</si>
  <si>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</si>
  <si>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</si>
  <si>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</si>
  <si>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</si>
  <si>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</si>
  <si>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</si>
  <si>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</si>
  <si>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</si>
  <si>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</si>
  <si>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</si>
  <si>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</si>
  <si>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</si>
  <si>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</si>
  <si>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</si>
  <si>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</si>
  <si>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</si>
  <si>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</si>
  <si>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</si>
  <si>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</si>
  <si>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</si>
  <si>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</si>
  <si>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</si>
  <si>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</si>
  <si>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</si>
  <si>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</si>
  <si>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</si>
  <si>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</si>
  <si>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</si>
  <si>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</si>
  <si>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</si>
  <si>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</si>
  <si>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</si>
  <si>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</si>
  <si>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</si>
  <si>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</si>
  <si>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</si>
  <si>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</si>
  <si>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</si>
  <si>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</si>
  <si>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</si>
  <si>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</si>
  <si>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</si>
  <si>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</si>
  <si>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</si>
  <si>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</si>
  <si>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</si>
  <si>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</si>
  <si>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</si>
  <si>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</si>
  <si>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</si>
  <si>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</si>
  <si>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</si>
  <si>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</si>
  <si>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</si>
  <si>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</si>
  <si>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</si>
  <si>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</si>
  <si>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</si>
  <si>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</si>
  <si>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</si>
  <si>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</si>
  <si>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</si>
  <si>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</si>
  <si>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</si>
  <si>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</si>
  <si>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</si>
  <si>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</si>
  <si>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</si>
  <si>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</si>
  <si>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</si>
  <si>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</si>
  <si>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</si>
  <si>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</si>
  <si>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</si>
  <si>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</si>
  <si>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</si>
  <si>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</si>
  <si>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</si>
  <si>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</si>
  <si>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</si>
  <si>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</si>
  <si>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</si>
  <si>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</si>
  <si>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</si>
  <si>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</si>
  <si>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</si>
  <si>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</si>
  <si>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</si>
  <si>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</si>
  <si>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</si>
  <si>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</si>
  <si>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</si>
  <si>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</si>
  <si>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</si>
  <si>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</si>
  <si>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</si>
  <si>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</si>
  <si>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</si>
  <si>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</si>
  <si>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</si>
  <si>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</si>
  <si>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</si>
  <si>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</si>
  <si>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</si>
  <si>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</si>
  <si>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</si>
  <si>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</si>
  <si>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</si>
  <si>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</si>
  <si>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</si>
  <si>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</si>
  <si>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</si>
  <si>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</si>
  <si>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</si>
  <si>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</si>
  <si>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</si>
  <si>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</si>
  <si>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</si>
  <si>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</si>
  <si>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</si>
  <si>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</si>
  <si>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</si>
  <si>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</si>
  <si>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</si>
  <si>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</si>
  <si>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</si>
  <si>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</si>
  <si>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</si>
  <si>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</si>
  <si>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</si>
  <si>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</si>
  <si>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</si>
  <si>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</si>
  <si>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</si>
  <si>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</si>
  <si>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</si>
  <si>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</si>
  <si>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</si>
  <si>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</si>
  <si>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</si>
  <si>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</si>
  <si>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</si>
  <si>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</si>
  <si>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</si>
  <si>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</si>
  <si>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</si>
  <si>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</si>
  <si>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</si>
  <si>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</si>
  <si>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</si>
  <si>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</si>
  <si>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</si>
  <si>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</si>
  <si>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</si>
  <si>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</si>
  <si>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</si>
  <si>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</si>
  <si>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</si>
  <si>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</si>
  <si>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</si>
  <si>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</si>
  <si>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</si>
  <si>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</si>
  <si>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</si>
  <si>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</si>
  <si>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</si>
  <si>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</si>
  <si>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</si>
  <si>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</si>
  <si>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</si>
  <si>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</si>
  <si>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</si>
  <si>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</si>
  <si>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</si>
  <si>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</si>
  <si>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</si>
  <si>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</si>
  <si>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</si>
  <si>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</si>
  <si>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</si>
  <si>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</si>
  <si>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</si>
  <si>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</si>
  <si>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</si>
  <si>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</si>
  <si>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</si>
  <si>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</si>
  <si>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</si>
  <si>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</si>
  <si>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</si>
  <si>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</si>
  <si>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</si>
  <si>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</si>
  <si>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</si>
  <si>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</si>
  <si>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</si>
  <si>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</si>
  <si>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</si>
  <si>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</si>
  <si>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</si>
  <si>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</si>
  <si>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</si>
  <si>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</si>
  <si>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</si>
  <si>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</si>
  <si>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</si>
  <si>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</si>
  <si>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</si>
  <si>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</si>
  <si>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</si>
  <si>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</si>
  <si>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</si>
  <si>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</si>
  <si>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</si>
  <si>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</si>
  <si>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</si>
  <si>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</si>
  <si>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</si>
  <si>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</si>
  <si>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</si>
  <si>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</si>
  <si>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</si>
  <si>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</si>
  <si>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</si>
  <si>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</si>
  <si>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</si>
  <si>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</si>
  <si>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</si>
  <si>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</si>
  <si>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</si>
  <si>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</si>
  <si>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</si>
  <si>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</si>
  <si>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</si>
  <si>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</si>
  <si>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</si>
  <si>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</si>
  <si>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</si>
  <si>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</si>
  <si>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</si>
  <si>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</si>
  <si>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</si>
  <si>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</si>
  <si>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</si>
  <si>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</si>
  <si>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</si>
  <si>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</si>
  <si>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</si>
  <si>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</si>
  <si>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</si>
  <si>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</si>
  <si>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</si>
  <si>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</si>
  <si>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</si>
  <si>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</si>
  <si>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</si>
  <si>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</si>
  <si>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</si>
  <si>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</si>
  <si>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</si>
  <si>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</si>
  <si>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</si>
  <si>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</si>
  <si>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</si>
  <si>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</si>
  <si>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</si>
  <si>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</si>
  <si>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</si>
  <si>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</si>
  <si>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</si>
  <si>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</si>
  <si>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</si>
  <si>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</si>
  <si>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</si>
  <si>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</si>
  <si>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</si>
  <si>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</si>
  <si>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</si>
  <si>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</si>
  <si>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</si>
  <si>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</si>
  <si>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</si>
  <si>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</si>
  <si>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</si>
  <si>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</si>
  <si>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</si>
  <si>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</si>
  <si>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</si>
  <si>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</si>
  <si>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</si>
  <si>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</si>
  <si>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</si>
  <si>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</si>
  <si>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</si>
  <si>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</si>
  <si>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</si>
  <si>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</si>
  <si>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</si>
  <si>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</si>
  <si>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</si>
  <si>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</si>
  <si>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</si>
  <si>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</si>
  <si>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</si>
  <si>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</si>
  <si>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</si>
  <si>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</si>
  <si>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</si>
  <si>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</si>
  <si>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</si>
  <si>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</si>
  <si>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</si>
  <si>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</si>
  <si>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</si>
  <si>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</si>
  <si>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</si>
  <si>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</si>
  <si>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</si>
  <si>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</si>
  <si>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</si>
  <si>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</si>
  <si>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</si>
  <si>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</si>
  <si>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</si>
  <si>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</si>
  <si>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</si>
  <si>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</si>
  <si>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</si>
  <si>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</si>
  <si>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</si>
  <si>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</si>
  <si>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</si>
  <si>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</si>
  <si>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</si>
  <si>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</si>
  <si>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</si>
  <si>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</si>
  <si>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</si>
  <si>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</si>
  <si>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</si>
  <si>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</si>
  <si>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</si>
  <si>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</si>
  <si>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</si>
  <si>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</si>
  <si>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</si>
  <si>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</si>
  <si>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</si>
  <si>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</si>
  <si>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</si>
  <si>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</si>
  <si>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</si>
  <si>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</si>
  <si>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</si>
  <si>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</si>
  <si>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</si>
  <si>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</si>
  <si>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</si>
  <si>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</si>
  <si>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</si>
  <si>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</si>
  <si>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</si>
  <si>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</si>
  <si>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</si>
  <si>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</si>
  <si>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</si>
  <si>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</si>
  <si>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</si>
  <si>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</si>
  <si>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</si>
  <si>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</si>
  <si>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</si>
  <si>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</si>
  <si>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</si>
  <si>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</si>
  <si>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</si>
  <si>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</si>
  <si>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</si>
  <si>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</si>
  <si>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</si>
  <si>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</si>
  <si>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</si>
  <si>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</si>
  <si>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</si>
  <si>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</si>
  <si>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</si>
  <si>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</si>
  <si>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</si>
  <si>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</si>
  <si>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</si>
  <si>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</si>
  <si>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</si>
  <si>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</si>
  <si>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</si>
  <si>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</si>
  <si>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</si>
  <si>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</si>
  <si>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</si>
  <si>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</si>
  <si>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</si>
  <si>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</si>
  <si>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</si>
  <si>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</si>
  <si>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</si>
  <si>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</si>
  <si>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</si>
  <si>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</si>
  <si>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</si>
  <si>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</si>
  <si>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</si>
  <si>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</si>
  <si>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</si>
  <si>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</si>
  <si>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</si>
  <si>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</si>
  <si>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</si>
  <si>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</si>
  <si>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</si>
  <si>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</si>
  <si>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</si>
  <si>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</si>
  <si>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</si>
  <si>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</si>
  <si>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</si>
  <si>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</si>
  <si>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</si>
  <si>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</si>
  <si>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</si>
  <si>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</si>
  <si>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</si>
  <si>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</si>
  <si>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</si>
  <si>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</si>
  <si>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</si>
  <si>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</si>
  <si>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</si>
  <si>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</si>
  <si>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</si>
  <si>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</si>
  <si>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</si>
  <si>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</si>
  <si>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</si>
  <si>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</si>
  <si>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</si>
  <si>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</si>
  <si>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</si>
  <si>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</si>
  <si>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</si>
  <si>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</si>
  <si>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</si>
  <si>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</si>
  <si>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</si>
  <si>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</si>
  <si>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</si>
  <si>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</si>
  <si>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</si>
  <si>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</si>
  <si>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</si>
  <si>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</si>
  <si>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</si>
  <si>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</si>
  <si>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</si>
  <si>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</si>
  <si>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</si>
  <si>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</si>
  <si>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</si>
  <si>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</si>
  <si>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</si>
  <si>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</si>
  <si>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</si>
  <si>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</si>
  <si>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</si>
  <si>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</si>
  <si>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</si>
  <si>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</si>
  <si>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</si>
  <si>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</si>
  <si>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</si>
  <si>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</si>
  <si>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</si>
  <si>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</si>
  <si>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</si>
  <si>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</si>
  <si>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</si>
  <si>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</si>
  <si>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</si>
  <si>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</si>
  <si>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</si>
  <si>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</si>
  <si>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</si>
  <si>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</si>
  <si>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</si>
  <si>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</si>
  <si>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</si>
  <si>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</si>
  <si>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</si>
  <si>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</si>
  <si>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</si>
  <si>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</si>
  <si>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</si>
  <si>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</si>
  <si>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</si>
  <si>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</si>
  <si>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</si>
  <si>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</si>
  <si>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</si>
  <si>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</si>
  <si>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</si>
  <si>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</si>
  <si>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</si>
  <si>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</si>
  <si>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</si>
  <si>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</si>
  <si>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</si>
  <si>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</si>
  <si>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</si>
  <si>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</si>
  <si>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</si>
  <si>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</si>
  <si>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</si>
  <si>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</si>
  <si>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</si>
  <si>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</si>
  <si>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</si>
  <si>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</si>
  <si>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</si>
  <si>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</si>
  <si>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</si>
  <si>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</si>
  <si>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</si>
  <si>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</si>
  <si>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</si>
  <si>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</si>
  <si>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</si>
  <si>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</si>
  <si>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</si>
  <si>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</si>
  <si>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</si>
  <si>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</si>
  <si>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</si>
  <si>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</si>
  <si>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</si>
  <si>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</si>
  <si>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</si>
  <si>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</si>
  <si>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</si>
  <si>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</si>
  <si>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</si>
  <si>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</si>
  <si>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</si>
  <si>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</si>
  <si>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</si>
  <si>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</si>
  <si>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</si>
  <si>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</si>
  <si>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</si>
  <si>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</si>
  <si>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</si>
  <si>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</si>
  <si>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</si>
  <si>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</si>
  <si>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</si>
  <si>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</si>
  <si>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</si>
  <si>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</si>
  <si>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</si>
  <si>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</si>
  <si>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</si>
  <si>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</si>
  <si>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</si>
  <si>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</si>
  <si>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</si>
  <si>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</si>
  <si>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</si>
  <si>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</si>
  <si>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</si>
  <si>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</si>
  <si>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</si>
  <si>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</si>
  <si>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</si>
  <si>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</si>
  <si>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</si>
  <si>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</si>
  <si>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</si>
  <si>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</si>
  <si>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</si>
  <si>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</si>
  <si>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</si>
  <si>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</si>
  <si>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</si>
  <si>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</si>
  <si>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</si>
  <si>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</si>
  <si>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</si>
  <si>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</si>
  <si>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</si>
  <si>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</si>
  <si>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</si>
  <si>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</si>
  <si>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</si>
  <si>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</si>
  <si>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</si>
  <si>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</si>
  <si>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</si>
  <si>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</si>
  <si>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</si>
  <si>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</si>
  <si>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</si>
  <si>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</si>
  <si>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</si>
  <si>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</si>
  <si>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</si>
  <si>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</si>
  <si>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</si>
  <si>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</si>
  <si>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</si>
  <si>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</si>
  <si>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</si>
  <si>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</si>
  <si>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</si>
  <si>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</si>
  <si>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</si>
  <si>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</si>
  <si>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</si>
  <si>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</si>
  <si>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</si>
  <si>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</si>
  <si>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</si>
  <si>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</si>
  <si>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</si>
  <si>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</si>
  <si>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</si>
  <si>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</si>
  <si>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</si>
  <si>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</si>
  <si>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</si>
  <si>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</si>
  <si>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</si>
  <si>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</si>
  <si>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</si>
  <si>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</si>
  <si>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</si>
  <si>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</si>
  <si>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</si>
  <si>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</si>
  <si>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</si>
  <si>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</si>
  <si>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</si>
  <si>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</si>
  <si>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</si>
  <si>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</si>
  <si>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</si>
  <si>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</si>
  <si>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</si>
  <si>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</si>
  <si>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</si>
  <si>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</si>
  <si>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</si>
  <si>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</si>
  <si>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</si>
  <si>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</si>
  <si>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</si>
  <si>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</si>
  <si>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</si>
  <si>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</si>
  <si>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</si>
  <si>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</si>
  <si>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</si>
  <si>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</si>
  <si>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</si>
  <si>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</si>
  <si>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</si>
  <si>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</si>
  <si>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</si>
  <si>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</si>
  <si>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</si>
  <si>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</si>
  <si>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</si>
  <si>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</si>
  <si>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</si>
  <si>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</si>
  <si>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</si>
  <si>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</si>
  <si>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</si>
  <si>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</si>
  <si>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</si>
  <si>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</si>
  <si>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</si>
  <si>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</si>
  <si>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</si>
  <si>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</si>
  <si>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</si>
  <si>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</si>
  <si>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</si>
  <si>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</si>
  <si>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</si>
  <si>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</si>
  <si>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</si>
  <si>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</si>
  <si>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</si>
  <si>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</si>
  <si>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</si>
  <si>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</si>
  <si>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</si>
  <si>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</si>
  <si>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</si>
  <si>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</si>
  <si>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</si>
  <si>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</si>
  <si>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</si>
  <si>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</si>
  <si>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</si>
  <si>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</si>
  <si>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</si>
  <si>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</si>
  <si>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</si>
  <si>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</si>
  <si>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</si>
  <si>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</si>
  <si>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</si>
  <si>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</si>
  <si>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</si>
  <si>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</si>
  <si>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</si>
  <si>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</si>
  <si>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</si>
  <si>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</si>
  <si>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</si>
  <si>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</si>
  <si>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</si>
  <si>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</si>
  <si>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</si>
  <si>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</si>
  <si>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</si>
  <si>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</si>
  <si>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</si>
  <si>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</si>
  <si>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</si>
  <si>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</si>
  <si>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</si>
  <si>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</si>
  <si>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</si>
  <si>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</si>
  <si>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</si>
  <si>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</si>
  <si>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</si>
  <si>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</si>
  <si>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</si>
  <si>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</si>
  <si>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</si>
  <si>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</si>
  <si>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</si>
  <si>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</si>
  <si>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</si>
  <si>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</si>
  <si>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</si>
  <si>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</si>
  <si>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</si>
  <si>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</si>
  <si>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</si>
  <si>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</si>
  <si>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</si>
  <si>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</si>
  <si>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</si>
  <si>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</si>
  <si>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</si>
  <si>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</si>
  <si>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</si>
  <si>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</si>
  <si>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</si>
  <si>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</si>
  <si>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</si>
  <si>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</si>
  <si>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</si>
  <si>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</si>
  <si>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</si>
  <si>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</si>
  <si>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</si>
  <si>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</si>
  <si>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</si>
  <si>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</si>
  <si>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</si>
  <si>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</si>
  <si>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</si>
  <si>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</si>
  <si>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</si>
  <si>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</si>
  <si>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</si>
  <si>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</si>
  <si>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</si>
  <si>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</si>
  <si>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</si>
  <si>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</si>
  <si>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</si>
  <si>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</si>
  <si>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</si>
  <si>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</si>
  <si>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</si>
  <si>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</si>
  <si>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</si>
  <si>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</si>
  <si>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</si>
  <si>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</si>
  <si>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</si>
  <si>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</si>
  <si>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</si>
  <si>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</si>
  <si>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</si>
  <si>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</si>
  <si>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</si>
  <si>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</si>
  <si>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</si>
  <si>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</si>
  <si>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</si>
  <si>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</si>
  <si>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</si>
  <si>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</si>
  <si>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</si>
  <si>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</si>
  <si>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</si>
  <si>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</si>
  <si>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</si>
  <si>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</si>
  <si>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</si>
  <si>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</si>
  <si>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</si>
  <si>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</si>
  <si>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</si>
  <si>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</si>
  <si>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</si>
  <si>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</si>
  <si>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</si>
  <si>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</si>
  <si>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</si>
  <si>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</si>
  <si>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</si>
  <si>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</si>
  <si>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</si>
  <si>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</si>
  <si>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</si>
  <si>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</si>
  <si>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</si>
  <si>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</si>
  <si>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</si>
  <si>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</si>
  <si>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</si>
  <si>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</si>
  <si>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</si>
  <si>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</si>
  <si>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</si>
  <si>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</si>
  <si>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</si>
  <si>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</si>
  <si>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</si>
  <si>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</si>
  <si>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</si>
  <si>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</si>
  <si>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</si>
  <si>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</si>
  <si>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</si>
  <si>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</si>
  <si>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</si>
  <si>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</si>
  <si>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</si>
  <si>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</si>
  <si>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</si>
  <si>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</si>
  <si>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</si>
  <si>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</si>
  <si>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</si>
  <si>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</si>
  <si>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</si>
  <si>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</si>
  <si>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</si>
  <si>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</si>
  <si>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</si>
  <si>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</si>
  <si>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</si>
  <si>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</si>
  <si>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</si>
  <si>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</si>
  <si>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</si>
  <si>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</si>
  <si>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</si>
  <si>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</si>
  <si>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</si>
  <si>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</si>
  <si>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</si>
  <si>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</si>
  <si>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</si>
  <si>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</si>
  <si>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</si>
  <si>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</si>
  <si>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</si>
  <si>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</si>
  <si>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</si>
  <si>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</si>
  <si>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</si>
  <si>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</si>
  <si>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</si>
  <si>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</si>
  <si>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</si>
  <si>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</si>
  <si>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</si>
  <si>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</si>
  <si>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</si>
  <si>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</si>
  <si>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</si>
  <si>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</si>
  <si>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</si>
  <si>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</si>
  <si>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</si>
  <si>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</si>
  <si>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</si>
  <si>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</si>
  <si>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</si>
  <si>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</si>
  <si>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</si>
  <si>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</si>
  <si>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</si>
  <si>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</si>
  <si>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</si>
  <si>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</si>
  <si>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</si>
  <si>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</si>
  <si>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</si>
  <si>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</si>
  <si>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</si>
  <si>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</si>
  <si>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</si>
  <si>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</si>
  <si>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</si>
  <si>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</si>
  <si>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</si>
  <si>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</si>
  <si>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</si>
  <si>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</si>
  <si>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</si>
  <si>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</si>
  <si>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</si>
  <si>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</si>
  <si>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</si>
  <si>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</si>
  <si>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</si>
  <si>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</si>
  <si>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</si>
  <si>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</si>
  <si>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</si>
  <si>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</si>
  <si>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</si>
  <si>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</si>
  <si>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</si>
  <si>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</si>
  <si>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</si>
  <si>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</si>
  <si>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</si>
  <si>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</si>
  <si>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</si>
  <si>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</si>
  <si>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</si>
  <si>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</si>
  <si>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</si>
  <si>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</si>
  <si>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</si>
  <si>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</si>
  <si>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</si>
  <si>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</si>
  <si>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</si>
  <si>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</si>
  <si>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</si>
  <si>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</si>
  <si>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</si>
  <si>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</si>
  <si>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</si>
  <si>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</si>
  <si>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</si>
  <si>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</si>
  <si>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</si>
  <si>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</si>
  <si>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</si>
  <si>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</si>
  <si>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</si>
  <si>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</si>
  <si>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</si>
  <si>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</si>
  <si>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</si>
  <si>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</si>
  <si>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</si>
  <si>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</si>
  <si>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</si>
  <si>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</si>
  <si>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</si>
  <si>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</si>
  <si>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</si>
  <si>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</si>
  <si>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</si>
  <si>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</si>
  <si>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</si>
  <si>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</si>
  <si>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</si>
  <si>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</si>
  <si>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</si>
  <si>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</si>
  <si>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</si>
  <si>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</si>
  <si>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</si>
  <si>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</si>
  <si>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</si>
  <si>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</si>
  <si>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</si>
  <si>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</si>
  <si>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</si>
  <si>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</si>
  <si>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</si>
  <si>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</si>
  <si>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</si>
  <si>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</si>
  <si>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</si>
  <si>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</si>
  <si>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</si>
  <si>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</si>
  <si>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</si>
  <si>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</si>
  <si>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</si>
  <si>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</si>
  <si>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</si>
  <si>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</si>
  <si>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</si>
  <si>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</si>
  <si>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</si>
  <si>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</si>
  <si>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</si>
  <si>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</si>
  <si>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</si>
  <si>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</si>
  <si>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</si>
  <si>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</si>
  <si>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</si>
  <si>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</si>
  <si>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</si>
  <si>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</si>
  <si>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</si>
  <si>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</si>
  <si>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</si>
  <si>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</si>
  <si>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</si>
  <si>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</si>
  <si>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</si>
  <si>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</si>
  <si>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</si>
  <si>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</si>
  <si>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</si>
  <si>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</si>
  <si>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</si>
  <si>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</si>
  <si>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</si>
  <si>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</si>
  <si>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</si>
  <si>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</si>
  <si>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</si>
  <si>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</si>
  <si>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</si>
  <si>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</si>
  <si>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</si>
  <si>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</si>
  <si>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</si>
  <si>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</si>
  <si>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</si>
  <si>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</si>
  <si>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</si>
  <si>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</si>
  <si>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</si>
  <si>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</si>
  <si>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</si>
  <si>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</si>
  <si>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</si>
  <si>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</si>
  <si>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</si>
  <si>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</si>
  <si>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</si>
  <si>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</si>
  <si>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</si>
  <si>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</si>
  <si>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</si>
  <si>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</si>
  <si>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</si>
  <si>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</si>
  <si>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</si>
  <si>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</si>
  <si>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</si>
  <si>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</si>
  <si>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</si>
  <si>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</si>
  <si>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</si>
  <si>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</si>
  <si>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</si>
  <si>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</si>
  <si>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</si>
  <si>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</si>
  <si>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</si>
  <si>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</si>
  <si>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</si>
  <si>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</si>
  <si>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</si>
  <si>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</si>
  <si>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</si>
  <si>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</si>
  <si>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</si>
  <si>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</si>
  <si>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</si>
  <si>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</si>
  <si>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</si>
  <si>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</si>
  <si>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</si>
  <si>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</si>
  <si>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</si>
  <si>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</si>
  <si>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</si>
  <si>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</si>
  <si>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</si>
  <si>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</si>
  <si>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</si>
  <si>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</si>
  <si>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</si>
  <si>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</si>
  <si>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</si>
  <si>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</si>
  <si>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</si>
  <si>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</si>
  <si>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</si>
  <si>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</si>
  <si>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</si>
  <si>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</si>
  <si>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</si>
  <si>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</si>
  <si>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</si>
  <si>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</si>
  <si>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</si>
  <si>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</si>
  <si>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</si>
  <si>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</si>
  <si>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</si>
  <si>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</si>
  <si>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</si>
  <si>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</si>
  <si>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</si>
  <si>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</si>
  <si>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</si>
  <si>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</si>
  <si>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</si>
  <si>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</si>
  <si>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</si>
  <si>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</si>
  <si>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</si>
  <si>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</si>
  <si>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</si>
  <si>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</si>
  <si>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</si>
  <si>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</si>
  <si>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</si>
  <si>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</si>
  <si>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</si>
  <si>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</si>
  <si>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</si>
  <si>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</si>
  <si>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</si>
  <si>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</si>
  <si>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</si>
  <si>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</si>
  <si>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</si>
  <si>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</si>
  <si>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</si>
  <si>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</si>
  <si>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</si>
  <si>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</si>
  <si>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</si>
  <si>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</si>
  <si>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</si>
  <si>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</si>
  <si>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</si>
  <si>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</si>
  <si>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</si>
  <si>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</si>
  <si>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</si>
  <si>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</si>
  <si>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</si>
  <si>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</si>
  <si>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</si>
  <si>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</si>
  <si>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</si>
  <si>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</si>
  <si>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</si>
  <si>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</si>
  <si>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</si>
  <si>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</si>
  <si>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</si>
  <si>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</si>
  <si>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</si>
  <si>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</si>
  <si>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</si>
  <si>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</si>
  <si>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</si>
  <si>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</si>
  <si>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</si>
  <si>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</si>
  <si>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</si>
  <si>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</si>
  <si>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</si>
  <si>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</si>
  <si>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</si>
  <si>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</si>
  <si>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</si>
  <si>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</si>
  <si>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</si>
  <si>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</si>
  <si>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</si>
  <si>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</si>
  <si>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</si>
  <si>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</si>
  <si>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</si>
  <si>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</si>
  <si>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</si>
  <si>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</si>
  <si>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</si>
  <si>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</si>
  <si>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</si>
  <si>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</si>
  <si>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</si>
  <si>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</si>
  <si>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</si>
  <si>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</si>
  <si>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</si>
  <si>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</si>
  <si>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</si>
  <si>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</si>
  <si>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</si>
  <si>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</si>
  <si>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</si>
  <si>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</si>
  <si>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</si>
  <si>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</si>
  <si>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</si>
  <si>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</si>
  <si>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</si>
  <si>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</si>
  <si>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</si>
  <si>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</si>
  <si>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</si>
  <si>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</si>
  <si>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</si>
  <si>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</si>
  <si>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</si>
  <si>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</si>
  <si>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</si>
  <si>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</si>
  <si>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</si>
  <si>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</si>
  <si>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</si>
  <si>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= 50000</t>
  </si>
  <si>
    <t>&lt;1000</t>
  </si>
  <si>
    <t>Successful Outcomes</t>
  </si>
  <si>
    <t>Mean of Backers:</t>
  </si>
  <si>
    <t>Median of Backers:</t>
  </si>
  <si>
    <t>Minimun of Backers:</t>
  </si>
  <si>
    <t>Maximum of Backers:</t>
  </si>
  <si>
    <t>Variance of Backers:</t>
  </si>
  <si>
    <t>Standard Deviation:</t>
  </si>
  <si>
    <t>Unsuccessful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</si>
</sst>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C0D0E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16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D574D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D574D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D574D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D57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Country!PivotTable3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'Outcome By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'Outcome By Country'!$B$6:$B$14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6B47-B42B-17821653BCA6}"/>
            </c:ext>
          </c:extLst>
        </c:ser>
        <c:ser>
          <c:idx val="1"/>
          <c:order val="1"/>
          <c:tx>
            <c:strRef>
              <c:f>'Outcome By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'Outcome By Country'!$C$6:$C$14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8-0443-8F7F-242D8D2A4AC2}"/>
            </c:ext>
          </c:extLst>
        </c:ser>
        <c:ser>
          <c:idx val="2"/>
          <c:order val="2"/>
          <c:tx>
            <c:strRef>
              <c:f>'Outcome By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'Outcome By Country'!$D$6:$D$14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8-0443-8F7F-242D8D2A4AC2}"/>
            </c:ext>
          </c:extLst>
        </c:ser>
        <c:ser>
          <c:idx val="3"/>
          <c:order val="3"/>
          <c:tx>
            <c:strRef>
              <c:f>'Outcome By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'Outcome By Country'!$E$6:$E$14</c:f>
              <c:numCache>
                <c:formatCode>General</c:formatCode>
                <c:ptCount val="8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8-0443-8F7F-242D8D2A4AC2}"/>
            </c:ext>
          </c:extLst>
        </c:ser>
        <c:ser>
          <c:idx val="4"/>
          <c:order val="4"/>
          <c:tx>
            <c:strRef>
              <c:f>'Outcome By Country'!$F$4:$F$5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Country'!$A$6:$A$14</c:f>
              <c:strCache>
                <c:ptCount val="8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  <c:pt idx="7">
                  <c:v>(blank)</c:v>
                </c:pt>
              </c:strCache>
            </c:strRef>
          </c:cat>
          <c:val>
            <c:numRef>
              <c:f>'Outcome By Country'!$F$6:$F$14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7378-0443-8F7F-242D8D2A4A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5147759"/>
        <c:axId val="1725149759"/>
      </c:barChart>
      <c:catAx>
        <c:axId val="17251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49759"/>
        <c:crosses val="autoZero"/>
        <c:auto val="1"/>
        <c:lblAlgn val="ctr"/>
        <c:lblOffset val="100"/>
        <c:noMultiLvlLbl val="0"/>
      </c:catAx>
      <c:valAx>
        <c:axId val="17251497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251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Sub-Category!PivotTable4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'Success by Sub-Category'!$A$7:$A$32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'Success by Sub-Category'!$B$7:$B$32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E-BF43-A32B-DF6AFF5CFEDC}"/>
            </c:ext>
          </c:extLst>
        </c:ser>
        <c:ser>
          <c:idx val="1"/>
          <c:order val="1"/>
          <c:tx>
            <c:strRef>
              <c:f>'Success by 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'Success by Sub-Category'!$A$7:$A$32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'Success by Sub-Category'!$C$7:$C$32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5-404D-8769-C254612AB22D}"/>
            </c:ext>
          </c:extLst>
        </c:ser>
        <c:ser>
          <c:idx val="2"/>
          <c:order val="2"/>
          <c:tx>
            <c:strRef>
              <c:f>'Success by 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'Success by Sub-Category'!$A$7:$A$32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'Success by Sub-Category'!$D$7:$D$32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5-404D-8769-C254612AB22D}"/>
            </c:ext>
          </c:extLst>
        </c:ser>
        <c:ser>
          <c:idx val="3"/>
          <c:order val="3"/>
          <c:tx>
            <c:strRef>
              <c:f>'Success by 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'Success by Sub-Category'!$A$7:$A$32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'Success by Sub-Category'!$E$7:$E$32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5-404D-8769-C254612AB22D}"/>
            </c:ext>
          </c:extLst>
        </c:ser>
        <c:ser>
          <c:idx val="4"/>
          <c:order val="4"/>
          <c:tx>
            <c:strRef>
              <c:f>'Success by Sub-Category'!$F$5:$F$6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'Success by Sub-Category'!$A$7:$A$32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'Success by Sub-Category'!$F$7:$F$32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3-4E85-404D-8769-C254612AB2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9077327"/>
        <c:axId val="1719079055"/>
      </c:barChart>
      <c:catAx>
        <c:axId val="17190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79055"/>
        <c:crosses val="autoZero"/>
        <c:auto val="1"/>
        <c:lblAlgn val="ctr"/>
        <c:lblOffset val="100"/>
        <c:noMultiLvlLbl val="0"/>
      </c:catAx>
      <c:valAx>
        <c:axId val="17190790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</a:t>
                </a:r>
                <a:r>
                  <a:rPr lang="en-US" sz="1400" baseline="0"/>
                  <a:t>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190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over the Year!PivotTable5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116866172075314E-2"/>
          <c:y val="2.8802381976994383E-2"/>
          <c:w val="0.9064437060974313"/>
          <c:h val="0.87998661190405958"/>
        </c:manualLayout>
      </c:layout>
      <c:lineChart>
        <c:grouping val="standard"/>
        <c:varyColors val="0"/>
        <c:ser>
          <c:idx val="0"/>
          <c:order val="0"/>
          <c:tx>
            <c:strRef>
              <c:f>'Outcomes over the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over the Year'!$A$6:$A$19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over the Year'!$B$6:$B$19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E-9C42-BB8F-BB4820832477}"/>
            </c:ext>
          </c:extLst>
        </c:ser>
        <c:ser>
          <c:idx val="1"/>
          <c:order val="1"/>
          <c:tx>
            <c:strRef>
              <c:f>'Outcomes over the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over the Year'!$A$6:$A$19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over the Year'!$C$6:$C$19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E-9C42-BB8F-BB4820832477}"/>
            </c:ext>
          </c:extLst>
        </c:ser>
        <c:ser>
          <c:idx val="2"/>
          <c:order val="2"/>
          <c:tx>
            <c:strRef>
              <c:f>'Outcomes over the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over the Year'!$A$6:$A$19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over the Year'!$D$6:$D$19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E-9C42-BB8F-BB4820832477}"/>
            </c:ext>
          </c:extLst>
        </c:ser>
        <c:ser>
          <c:idx val="3"/>
          <c:order val="3"/>
          <c:tx>
            <c:strRef>
              <c:f>'Outcomes over the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over the Year'!$A$6:$A$19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over the Year'!$E$6:$E$19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E-9C42-BB8F-BB4820832477}"/>
            </c:ext>
          </c:extLst>
        </c:ser>
        <c:ser>
          <c:idx val="4"/>
          <c:order val="4"/>
          <c:tx>
            <c:strRef>
              <c:f>'Outcomes over the Year'!$F$4:$F$5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over the Year'!$A$6:$A$19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'Outcomes over the Year'!$F$6:$F$19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E-9C42-BB8F-BB48208324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719631"/>
        <c:axId val="105722527"/>
      </c:lineChart>
      <c:catAx>
        <c:axId val="10571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Year</a:t>
                </a:r>
              </a:p>
            </c:rich>
          </c:tx>
          <c:layout>
            <c:manualLayout>
              <c:xMode val="edge"/>
              <c:yMode val="edge"/>
              <c:x val="0.45681653088161667"/>
              <c:y val="0.96672082717872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2527"/>
        <c:crosses val="autoZero"/>
        <c:auto val="1"/>
        <c:lblAlgn val="ctr"/>
        <c:lblOffset val="100"/>
        <c:noMultiLvlLbl val="0"/>
      </c:catAx>
      <c:valAx>
        <c:axId val="1057225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7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Success </a:t>
            </a:r>
            <a:r>
              <a:rPr lang="en-US" baseline="0"/>
              <a:t>by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'Outcome by Goal Amount'!$B$1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Goal Amount'!$A$2:$A$13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= 50000</c:v>
                </c:pt>
              </c:strCache>
            </c:strRef>
          </c:cat>
          <c:val>
            <c:numRef>
              <c:f>'Outcome by Goal Amount'!$B$2:$B$13</c:f>
              <c:numCache>
                <c:formatCode>General</c:formatCode>
                <c:ptCount val="12"/>
                <c:pt idx="0">
                  <c:v>30</c:v>
                </c:pt>
                <c:pt idx="1">
                  <c:v>185</c:v>
                </c:pt>
                <c:pt idx="2">
                  <c:v>157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CC-8C4C-990F-DBB4D58CE6E3}"/>
            </c:ext>
          </c:extLst>
        </c:ser>
        <c:ser>
          <c:idx val="4"/>
          <c:order val="1"/>
          <c:tx>
            <c:strRef>
              <c:f>'Outcome by Goal Amount'!$C$1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Goal Amount'!$A$2:$A$13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= 50000</c:v>
                </c:pt>
              </c:strCache>
            </c:strRef>
          </c:cat>
          <c:val>
            <c:numRef>
              <c:f>'Outcome by Goal Amount'!$C$2:$C$13</c:f>
              <c:numCache>
                <c:formatCode>General</c:formatCode>
                <c:ptCount val="12"/>
                <c:pt idx="0">
                  <c:v>20</c:v>
                </c:pt>
                <c:pt idx="1">
                  <c:v>37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3</c:v>
                </c:pt>
                <c:pt idx="7">
                  <c:v>0</c:v>
                </c:pt>
                <c:pt idx="8">
                  <c:v>61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CC-8C4C-990F-DBB4D58CE6E3}"/>
            </c:ext>
          </c:extLst>
        </c:ser>
        <c:ser>
          <c:idx val="5"/>
          <c:order val="2"/>
          <c:tx>
            <c:strRef>
              <c:f>'Outcome by Goal Amount'!$D$1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Goal Amount'!$A$2:$A$13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= 50000</c:v>
                </c:pt>
              </c:strCache>
            </c:strRef>
          </c:cat>
          <c:val>
            <c:numRef>
              <c:f>'Outcome by Goal Amount'!$D$2:$D$13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CC-8C4C-990F-DBB4D58CE6E3}"/>
            </c:ext>
          </c:extLst>
        </c:ser>
        <c:ser>
          <c:idx val="0"/>
          <c:order val="3"/>
          <c:tx>
            <c:strRef>
              <c:f>'Outcome by Goal Amount'!$B$1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Goal Amount'!$A$2:$A$13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= 50000</c:v>
                </c:pt>
              </c:strCache>
            </c:strRef>
          </c:cat>
          <c:val>
            <c:numRef>
              <c:f>'Outcome by Goal Amount'!$B$2:$B$13</c:f>
              <c:numCache>
                <c:formatCode>General</c:formatCode>
                <c:ptCount val="12"/>
                <c:pt idx="0">
                  <c:v>30</c:v>
                </c:pt>
                <c:pt idx="1">
                  <c:v>185</c:v>
                </c:pt>
                <c:pt idx="2">
                  <c:v>157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CC-8C4C-990F-DBB4D58CE6E3}"/>
            </c:ext>
          </c:extLst>
        </c:ser>
        <c:ser>
          <c:idx val="1"/>
          <c:order val="4"/>
          <c:tx>
            <c:strRef>
              <c:f>'Outcome by Goal Amount'!$C$1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Goal Amount'!$A$2:$A$13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= 50000</c:v>
                </c:pt>
              </c:strCache>
            </c:strRef>
          </c:cat>
          <c:val>
            <c:numRef>
              <c:f>'Outcome by Goal Amount'!$C$2:$C$13</c:f>
              <c:numCache>
                <c:formatCode>General</c:formatCode>
                <c:ptCount val="12"/>
                <c:pt idx="0">
                  <c:v>20</c:v>
                </c:pt>
                <c:pt idx="1">
                  <c:v>37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3</c:v>
                </c:pt>
                <c:pt idx="7">
                  <c:v>0</c:v>
                </c:pt>
                <c:pt idx="8">
                  <c:v>61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CC-8C4C-990F-DBB4D58CE6E3}"/>
            </c:ext>
          </c:extLst>
        </c:ser>
        <c:ser>
          <c:idx val="2"/>
          <c:order val="5"/>
          <c:tx>
            <c:strRef>
              <c:f>'Outcome by Goal Amount'!$D$1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Goal Amount'!$A$2:$A$13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= 50000</c:v>
                </c:pt>
              </c:strCache>
            </c:strRef>
          </c:cat>
          <c:val>
            <c:numRef>
              <c:f>'Outcome by Goal Amount'!$D$2:$D$13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CC-8C4C-990F-DBB4D58CE6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1781152"/>
        <c:axId val="1892292112"/>
      </c:lineChart>
      <c:catAx>
        <c:axId val="18917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92112"/>
        <c:crosses val="autoZero"/>
        <c:auto val="1"/>
        <c:lblAlgn val="ctr"/>
        <c:lblOffset val="100"/>
        <c:noMultiLvlLbl val="0"/>
      </c:catAx>
      <c:valAx>
        <c:axId val="1892292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Projects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917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Percentage by Goal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 Amount'!$F$1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Goal Amount'!$A$2:$A$13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= 50000</c:v>
                </c:pt>
              </c:strCache>
            </c:strRef>
          </c:cat>
          <c:val>
            <c:numRef>
              <c:f>'Outcome by Goal Amount'!$F$2:$F$13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6.4935064935064929E-2</c:v>
                </c:pt>
                <c:pt idx="6">
                  <c:v>0.76923076923076927</c:v>
                </c:pt>
                <c:pt idx="7">
                  <c:v>1</c:v>
                </c:pt>
                <c:pt idx="8">
                  <c:v>7.2164948453608241E-2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5-4A48-A0C0-C95B0F5D7FD4}"/>
            </c:ext>
          </c:extLst>
        </c:ser>
        <c:ser>
          <c:idx val="1"/>
          <c:order val="1"/>
          <c:tx>
            <c:strRef>
              <c:f>'Outcome by Goal Amount'!$G$1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Goal Amount'!$A$2:$A$13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= 50000</c:v>
                </c:pt>
              </c:strCache>
            </c:strRef>
          </c:cat>
          <c:val>
            <c:numRef>
              <c:f>'Outcome by Goal Amount'!$G$2:$G$13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0.55844155844155841</c:v>
                </c:pt>
                <c:pt idx="6">
                  <c:v>0.23076923076923078</c:v>
                </c:pt>
                <c:pt idx="7">
                  <c:v>0</c:v>
                </c:pt>
                <c:pt idx="8">
                  <c:v>0.62886597938144329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5-4A48-A0C0-C95B0F5D7FD4}"/>
            </c:ext>
          </c:extLst>
        </c:ser>
        <c:ser>
          <c:idx val="2"/>
          <c:order val="2"/>
          <c:tx>
            <c:strRef>
              <c:f>'Outcome by Goal Amount'!$H$1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Goal Amount'!$A$2:$A$13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= 50000</c:v>
                </c:pt>
              </c:strCache>
            </c:strRef>
          </c:cat>
          <c:val>
            <c:numRef>
              <c:f>'Outcome by Goal Amount'!$H$2:$H$13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0.37662337662337664</c:v>
                </c:pt>
                <c:pt idx="6">
                  <c:v>0</c:v>
                </c:pt>
                <c:pt idx="7">
                  <c:v>0</c:v>
                </c:pt>
                <c:pt idx="8">
                  <c:v>0.29896907216494845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5-4A48-A0C0-C95B0F5D7F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892319"/>
        <c:axId val="194292719"/>
      </c:lineChart>
      <c:catAx>
        <c:axId val="10589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2719"/>
        <c:crosses val="autoZero"/>
        <c:auto val="1"/>
        <c:lblAlgn val="ctr"/>
        <c:lblOffset val="100"/>
        <c:noMultiLvlLbl val="0"/>
      </c:catAx>
      <c:valAx>
        <c:axId val="194292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Outcome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0589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</xdr:row>
      <xdr:rowOff>196850</xdr:rowOff>
    </xdr:from>
    <xdr:to>
      <xdr:col>26</xdr:col>
      <xdr:colOff>114300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958C7-EF2E-C033-1406-399248B78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190500</xdr:rowOff>
    </xdr:from>
    <xdr:to>
      <xdr:col>27</xdr:col>
      <xdr:colOff>330200</xdr:colOff>
      <xdr:row>49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37C87-9F5E-F08C-F645-9583C928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139700</xdr:rowOff>
    </xdr:from>
    <xdr:to>
      <xdr:col>49</xdr:col>
      <xdr:colOff>12700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720F6-66E3-1BB6-BDBF-71934AFDB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14</xdr:row>
      <xdr:rowOff>63500</xdr:rowOff>
    </xdr:from>
    <xdr:to>
      <xdr:col>18</xdr:col>
      <xdr:colOff>203200</xdr:colOff>
      <xdr:row>38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080B0A-A323-F8CE-1369-140E99215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39</xdr:row>
      <xdr:rowOff>63500</xdr:rowOff>
    </xdr:from>
    <xdr:to>
      <xdr:col>18</xdr:col>
      <xdr:colOff>190500</xdr:colOff>
      <xdr:row>64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E70923-B0C1-B8DC-04F8-B5833F463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Zavala" refreshedDate="45276.416575578703" createdVersion="8" refreshedVersion="8" minRefreshableVersion="3" recordCount="1001" xr:uid="{59AF6CB9-9208-754A-B95F-4DCDA582FCD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0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44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x v="0"/>
    <x v="0"/>
    <x v="0"/>
    <x v="0"/>
    <x v="0"/>
    <x v="0"/>
    <s v="CAD"/>
    <n v="1448690400"/>
    <x v="0"/>
    <n v="1450159200"/>
    <d v="2015-12-15T06:00:00"/>
    <x v="0"/>
    <x v="0"/>
    <s v="food/food trucks"/>
    <x v="0"/>
    <x v="0"/>
  </r>
  <r>
    <n v="1"/>
    <s v="Odom Inc"/>
    <s v="Managed bottom-line architecture"/>
    <x v="1"/>
    <x v="1"/>
    <x v="1"/>
    <x v="1"/>
    <x v="1"/>
    <x v="1"/>
    <x v="1"/>
    <s v="USD"/>
    <n v="1408424400"/>
    <x v="1"/>
    <n v="1408597200"/>
    <d v="2014-08-21T05:00:00"/>
    <x v="0"/>
    <x v="1"/>
    <s v="music/rock"/>
    <x v="1"/>
    <x v="1"/>
  </r>
  <r>
    <n v="2"/>
    <s v="Melton, Robinson and Fritz"/>
    <s v="Function-based leadingedge pricing structure"/>
    <x v="2"/>
    <x v="2"/>
    <x v="2"/>
    <x v="1"/>
    <x v="2"/>
    <x v="2"/>
    <x v="2"/>
    <s v="AUD"/>
    <n v="1384668000"/>
    <x v="2"/>
    <n v="1384840800"/>
    <d v="2013-11-19T06:00:00"/>
    <x v="0"/>
    <x v="0"/>
    <s v="technology/web"/>
    <x v="2"/>
    <x v="2"/>
  </r>
  <r>
    <n v="3"/>
    <s v="Mcdonald, Gonzalez and Ross"/>
    <s v="Vision-oriented fresh-thinking conglomeration"/>
    <x v="3"/>
    <x v="3"/>
    <x v="3"/>
    <x v="0"/>
    <x v="3"/>
    <x v="3"/>
    <x v="1"/>
    <s v="USD"/>
    <n v="1565499600"/>
    <x v="3"/>
    <n v="1568955600"/>
    <d v="2019-09-20T05:00:00"/>
    <x v="0"/>
    <x v="0"/>
    <s v="music/rock"/>
    <x v="1"/>
    <x v="1"/>
  </r>
  <r>
    <n v="4"/>
    <s v="Larson-Little"/>
    <s v="Proactive foreground core"/>
    <x v="4"/>
    <x v="4"/>
    <x v="4"/>
    <x v="0"/>
    <x v="4"/>
    <x v="4"/>
    <x v="1"/>
    <s v="USD"/>
    <n v="1547964000"/>
    <x v="4"/>
    <n v="1548309600"/>
    <d v="2019-01-24T06:00:00"/>
    <x v="0"/>
    <x v="0"/>
    <s v="theater/plays"/>
    <x v="3"/>
    <x v="3"/>
  </r>
  <r>
    <n v="5"/>
    <s v="Harris Group"/>
    <s v="Open-source optimizing database"/>
    <x v="4"/>
    <x v="5"/>
    <x v="5"/>
    <x v="1"/>
    <x v="5"/>
    <x v="5"/>
    <x v="3"/>
    <s v="DKK"/>
    <n v="1346130000"/>
    <x v="5"/>
    <n v="1347080400"/>
    <d v="2012-09-08T05:00:00"/>
    <x v="0"/>
    <x v="0"/>
    <s v="theater/plays"/>
    <x v="3"/>
    <x v="3"/>
  </r>
  <r>
    <n v="6"/>
    <s v="Ortiz, Coleman and Mitchell"/>
    <s v="Operative upward-trending algorithm"/>
    <x v="5"/>
    <x v="6"/>
    <x v="6"/>
    <x v="0"/>
    <x v="6"/>
    <x v="6"/>
    <x v="4"/>
    <s v="GBP"/>
    <n v="1505278800"/>
    <x v="6"/>
    <n v="1505365200"/>
    <d v="2017-09-14T05:00:00"/>
    <x v="0"/>
    <x v="0"/>
    <s v="film &amp; video/documentary"/>
    <x v="4"/>
    <x v="4"/>
  </r>
  <r>
    <n v="7"/>
    <s v="Carter-Guzman"/>
    <s v="Centralized cohesive challenge"/>
    <x v="6"/>
    <x v="7"/>
    <x v="7"/>
    <x v="1"/>
    <x v="7"/>
    <x v="7"/>
    <x v="3"/>
    <s v="DKK"/>
    <n v="1439442000"/>
    <x v="7"/>
    <n v="1439614800"/>
    <d v="2015-08-15T05:00:00"/>
    <x v="0"/>
    <x v="0"/>
    <s v="theater/plays"/>
    <x v="3"/>
    <x v="3"/>
  </r>
  <r>
    <n v="8"/>
    <s v="Nunez-Richards"/>
    <s v="Exclusive attitude-oriented intranet"/>
    <x v="7"/>
    <x v="8"/>
    <x v="8"/>
    <x v="2"/>
    <x v="8"/>
    <x v="8"/>
    <x v="3"/>
    <s v="DKK"/>
    <n v="1281330000"/>
    <x v="8"/>
    <n v="1281502800"/>
    <d v="2010-08-11T05:00:00"/>
    <x v="0"/>
    <x v="0"/>
    <s v="theater/plays"/>
    <x v="3"/>
    <x v="3"/>
  </r>
  <r>
    <n v="9"/>
    <s v="Rangel, Holt and Jones"/>
    <s v="Open-source fresh-thinking model"/>
    <x v="8"/>
    <x v="9"/>
    <x v="9"/>
    <x v="0"/>
    <x v="9"/>
    <x v="9"/>
    <x v="1"/>
    <s v="USD"/>
    <n v="1379566800"/>
    <x v="9"/>
    <n v="1383804000"/>
    <d v="2013-11-07T06:00:00"/>
    <x v="0"/>
    <x v="0"/>
    <s v="music/electric music"/>
    <x v="1"/>
    <x v="5"/>
  </r>
  <r>
    <n v="10"/>
    <s v="Green Ltd"/>
    <s v="Monitored empowering installation"/>
    <x v="5"/>
    <x v="10"/>
    <x v="10"/>
    <x v="1"/>
    <x v="10"/>
    <x v="10"/>
    <x v="1"/>
    <s v="USD"/>
    <n v="1281762000"/>
    <x v="10"/>
    <n v="1285909200"/>
    <d v="2010-10-01T05:00:00"/>
    <x v="0"/>
    <x v="0"/>
    <s v="film &amp; video/drama"/>
    <x v="4"/>
    <x v="6"/>
  </r>
  <r>
    <n v="11"/>
    <s v="Perez, Johnson and Gardner"/>
    <s v="Grass-roots zero administration system engine"/>
    <x v="9"/>
    <x v="11"/>
    <x v="11"/>
    <x v="0"/>
    <x v="11"/>
    <x v="11"/>
    <x v="1"/>
    <s v="USD"/>
    <n v="1285045200"/>
    <x v="11"/>
    <n v="1285563600"/>
    <d v="2010-09-27T05:00:00"/>
    <x v="0"/>
    <x v="1"/>
    <s v="theater/plays"/>
    <x v="3"/>
    <x v="3"/>
  </r>
  <r>
    <n v="12"/>
    <s v="Kim Ltd"/>
    <s v="Assimilated hybrid intranet"/>
    <x v="9"/>
    <x v="12"/>
    <x v="12"/>
    <x v="0"/>
    <x v="12"/>
    <x v="12"/>
    <x v="1"/>
    <s v="USD"/>
    <n v="1571720400"/>
    <x v="12"/>
    <n v="1572411600"/>
    <d v="2019-10-30T05:00:00"/>
    <x v="0"/>
    <x v="0"/>
    <s v="film &amp; video/drama"/>
    <x v="4"/>
    <x v="6"/>
  </r>
  <r>
    <n v="13"/>
    <s v="Walker, Taylor and Coleman"/>
    <s v="Multi-tiered directional open architecture"/>
    <x v="3"/>
    <x v="13"/>
    <x v="13"/>
    <x v="1"/>
    <x v="13"/>
    <x v="13"/>
    <x v="1"/>
    <s v="USD"/>
    <n v="1465621200"/>
    <x v="13"/>
    <n v="1466658000"/>
    <d v="2016-06-23T05:00:00"/>
    <x v="0"/>
    <x v="0"/>
    <s v="music/indie rock"/>
    <x v="1"/>
    <x v="7"/>
  </r>
  <r>
    <n v="14"/>
    <s v="Rodriguez, Rose and Stewart"/>
    <s v="Cloned directional synergy"/>
    <x v="10"/>
    <x v="14"/>
    <x v="14"/>
    <x v="0"/>
    <x v="14"/>
    <x v="14"/>
    <x v="1"/>
    <s v="USD"/>
    <n v="1331013600"/>
    <x v="14"/>
    <n v="1333342800"/>
    <d v="2012-04-02T05:00:00"/>
    <x v="0"/>
    <x v="0"/>
    <s v="music/indie rock"/>
    <x v="1"/>
    <x v="7"/>
  </r>
  <r>
    <n v="15"/>
    <s v="Wright, Hunt and Rowe"/>
    <s v="Extended eco-centric pricing structure"/>
    <x v="11"/>
    <x v="15"/>
    <x v="15"/>
    <x v="0"/>
    <x v="15"/>
    <x v="15"/>
    <x v="1"/>
    <s v="USD"/>
    <n v="1575957600"/>
    <x v="15"/>
    <n v="1576303200"/>
    <d v="2019-12-14T06:00:00"/>
    <x v="0"/>
    <x v="0"/>
    <s v="technology/wearables"/>
    <x v="2"/>
    <x v="8"/>
  </r>
  <r>
    <n v="16"/>
    <s v="Hines Inc"/>
    <s v="Cross-platform systemic adapter"/>
    <x v="12"/>
    <x v="16"/>
    <x v="16"/>
    <x v="1"/>
    <x v="16"/>
    <x v="16"/>
    <x v="1"/>
    <s v="USD"/>
    <n v="1390370400"/>
    <x v="16"/>
    <n v="1392271200"/>
    <d v="2014-02-13T06:00:00"/>
    <x v="0"/>
    <x v="0"/>
    <s v="publishing/nonfiction"/>
    <x v="5"/>
    <x v="9"/>
  </r>
  <r>
    <n v="17"/>
    <s v="Cochran-Nguyen"/>
    <s v="Seamless 4thgeneration methodology"/>
    <x v="13"/>
    <x v="17"/>
    <x v="17"/>
    <x v="1"/>
    <x v="17"/>
    <x v="17"/>
    <x v="1"/>
    <s v="USD"/>
    <n v="1294812000"/>
    <x v="17"/>
    <n v="1294898400"/>
    <d v="2011-01-13T06:00:00"/>
    <x v="0"/>
    <x v="0"/>
    <s v="film &amp; video/animation"/>
    <x v="4"/>
    <x v="10"/>
  </r>
  <r>
    <n v="18"/>
    <s v="Johnson-Gould"/>
    <s v="Exclusive needs-based adapter"/>
    <x v="14"/>
    <x v="18"/>
    <x v="18"/>
    <x v="3"/>
    <x v="18"/>
    <x v="18"/>
    <x v="1"/>
    <s v="USD"/>
    <n v="1536382800"/>
    <x v="18"/>
    <n v="1537074000"/>
    <d v="2018-09-16T05:00:00"/>
    <x v="0"/>
    <x v="0"/>
    <s v="theater/plays"/>
    <x v="3"/>
    <x v="3"/>
  </r>
  <r>
    <n v="19"/>
    <s v="Perez-Hess"/>
    <s v="Down-sized cohesive archive"/>
    <x v="15"/>
    <x v="19"/>
    <x v="19"/>
    <x v="0"/>
    <x v="19"/>
    <x v="19"/>
    <x v="1"/>
    <s v="USD"/>
    <n v="1551679200"/>
    <x v="19"/>
    <n v="1553490000"/>
    <d v="2019-03-25T05:00:00"/>
    <x v="0"/>
    <x v="1"/>
    <s v="theater/plays"/>
    <x v="3"/>
    <x v="3"/>
  </r>
  <r>
    <n v="20"/>
    <s v="Reeves, Thompson and Richardson"/>
    <s v="Proactive composite alliance"/>
    <x v="16"/>
    <x v="20"/>
    <x v="20"/>
    <x v="1"/>
    <x v="20"/>
    <x v="20"/>
    <x v="1"/>
    <s v="USD"/>
    <n v="1406523600"/>
    <x v="20"/>
    <n v="1406523600"/>
    <d v="2014-07-28T05:00:00"/>
    <x v="0"/>
    <x v="0"/>
    <s v="film &amp; video/drama"/>
    <x v="4"/>
    <x v="6"/>
  </r>
  <r>
    <n v="21"/>
    <s v="Simmons-Reynolds"/>
    <s v="Re-engineered intangible definition"/>
    <x v="17"/>
    <x v="21"/>
    <x v="21"/>
    <x v="0"/>
    <x v="21"/>
    <x v="21"/>
    <x v="1"/>
    <s v="USD"/>
    <n v="1313384400"/>
    <x v="21"/>
    <n v="1316322000"/>
    <d v="2011-09-18T05:00:00"/>
    <x v="0"/>
    <x v="0"/>
    <s v="theater/plays"/>
    <x v="3"/>
    <x v="3"/>
  </r>
  <r>
    <n v="22"/>
    <s v="Collier Inc"/>
    <s v="Enhanced dynamic definition"/>
    <x v="18"/>
    <x v="22"/>
    <x v="22"/>
    <x v="1"/>
    <x v="22"/>
    <x v="22"/>
    <x v="1"/>
    <s v="USD"/>
    <n v="1522731600"/>
    <x v="22"/>
    <n v="1524027600"/>
    <d v="2018-04-18T05:00:00"/>
    <x v="0"/>
    <x v="0"/>
    <s v="theater/plays"/>
    <x v="3"/>
    <x v="3"/>
  </r>
  <r>
    <n v="23"/>
    <s v="Gray-Jenkins"/>
    <s v="Devolved next generation adapter"/>
    <x v="6"/>
    <x v="23"/>
    <x v="23"/>
    <x v="1"/>
    <x v="23"/>
    <x v="23"/>
    <x v="4"/>
    <s v="GBP"/>
    <n v="1550124000"/>
    <x v="23"/>
    <n v="1554699600"/>
    <d v="2019-04-08T05:00:00"/>
    <x v="0"/>
    <x v="0"/>
    <s v="film &amp; video/documentary"/>
    <x v="4"/>
    <x v="4"/>
  </r>
  <r>
    <n v="24"/>
    <s v="Scott, Wilson and Martin"/>
    <s v="Cross-platform intermediate frame"/>
    <x v="19"/>
    <x v="24"/>
    <x v="24"/>
    <x v="1"/>
    <x v="24"/>
    <x v="24"/>
    <x v="1"/>
    <s v="USD"/>
    <n v="1403326800"/>
    <x v="24"/>
    <n v="1403499600"/>
    <d v="2014-06-23T05:00:00"/>
    <x v="0"/>
    <x v="0"/>
    <s v="technology/wearables"/>
    <x v="2"/>
    <x v="8"/>
  </r>
  <r>
    <n v="25"/>
    <s v="Caldwell, Velazquez and Wilson"/>
    <s v="Monitored impactful analyzer"/>
    <x v="20"/>
    <x v="25"/>
    <x v="25"/>
    <x v="1"/>
    <x v="25"/>
    <x v="25"/>
    <x v="1"/>
    <s v="USD"/>
    <n v="1305694800"/>
    <x v="25"/>
    <n v="1307422800"/>
    <d v="2011-06-07T05:00:00"/>
    <x v="0"/>
    <x v="1"/>
    <s v="games/video games"/>
    <x v="6"/>
    <x v="11"/>
  </r>
  <r>
    <n v="26"/>
    <s v="Spencer-Bates"/>
    <s v="Optional responsive customer loyalty"/>
    <x v="21"/>
    <x v="26"/>
    <x v="26"/>
    <x v="3"/>
    <x v="26"/>
    <x v="26"/>
    <x v="1"/>
    <s v="USD"/>
    <n v="1533013200"/>
    <x v="26"/>
    <n v="1535346000"/>
    <d v="2018-08-27T05:00:00"/>
    <x v="0"/>
    <x v="0"/>
    <s v="theater/plays"/>
    <x v="3"/>
    <x v="3"/>
  </r>
  <r>
    <n v="27"/>
    <s v="Best, Carr and Williams"/>
    <s v="Diverse transitional migration"/>
    <x v="22"/>
    <x v="27"/>
    <x v="27"/>
    <x v="0"/>
    <x v="27"/>
    <x v="27"/>
    <x v="1"/>
    <s v="USD"/>
    <n v="1443848400"/>
    <x v="27"/>
    <n v="1444539600"/>
    <d v="2015-10-11T05:00:00"/>
    <x v="0"/>
    <x v="0"/>
    <s v="music/rock"/>
    <x v="1"/>
    <x v="1"/>
  </r>
  <r>
    <n v="28"/>
    <s v="Campbell, Brown and Powell"/>
    <s v="Synchronized global task-force"/>
    <x v="23"/>
    <x v="28"/>
    <x v="28"/>
    <x v="1"/>
    <x v="28"/>
    <x v="28"/>
    <x v="1"/>
    <s v="USD"/>
    <n v="1265695200"/>
    <x v="28"/>
    <n v="1267682400"/>
    <d v="2010-03-04T06:00:00"/>
    <x v="0"/>
    <x v="1"/>
    <s v="theater/plays"/>
    <x v="3"/>
    <x v="3"/>
  </r>
  <r>
    <n v="29"/>
    <s v="Johnson, Parker and Haynes"/>
    <s v="Focused 6thgeneration forecast"/>
    <x v="24"/>
    <x v="29"/>
    <x v="29"/>
    <x v="1"/>
    <x v="29"/>
    <x v="29"/>
    <x v="5"/>
    <s v="CHF"/>
    <n v="1532062800"/>
    <x v="29"/>
    <n v="1535518800"/>
    <d v="2018-08-29T05:00:00"/>
    <x v="0"/>
    <x v="0"/>
    <s v="film &amp; video/shorts"/>
    <x v="4"/>
    <x v="12"/>
  </r>
  <r>
    <n v="30"/>
    <s v="Clark-Cooke"/>
    <s v="Down-sized analyzing challenge"/>
    <x v="25"/>
    <x v="30"/>
    <x v="30"/>
    <x v="1"/>
    <x v="30"/>
    <x v="30"/>
    <x v="1"/>
    <s v="USD"/>
    <n v="1558674000"/>
    <x v="30"/>
    <n v="1559106000"/>
    <d v="2019-05-29T05:00:00"/>
    <x v="0"/>
    <x v="0"/>
    <s v="film &amp; video/animation"/>
    <x v="4"/>
    <x v="10"/>
  </r>
  <r>
    <n v="31"/>
    <s v="Schroeder Ltd"/>
    <s v="Progressive needs-based focus group"/>
    <x v="26"/>
    <x v="31"/>
    <x v="31"/>
    <x v="1"/>
    <x v="31"/>
    <x v="31"/>
    <x v="4"/>
    <s v="GBP"/>
    <n v="1451973600"/>
    <x v="31"/>
    <n v="1454392800"/>
    <d v="2016-02-02T06:00:00"/>
    <x v="0"/>
    <x v="0"/>
    <s v="games/video games"/>
    <x v="6"/>
    <x v="11"/>
  </r>
  <r>
    <n v="32"/>
    <s v="Jackson PLC"/>
    <s v="Ergonomic 6thgeneration success"/>
    <x v="27"/>
    <x v="32"/>
    <x v="32"/>
    <x v="0"/>
    <x v="32"/>
    <x v="32"/>
    <x v="6"/>
    <s v="EUR"/>
    <n v="1515564000"/>
    <x v="32"/>
    <n v="1517896800"/>
    <d v="2018-02-06T06:00:00"/>
    <x v="0"/>
    <x v="0"/>
    <s v="film &amp; video/documentary"/>
    <x v="4"/>
    <x v="4"/>
  </r>
  <r>
    <n v="33"/>
    <s v="Blair, Collins and Carter"/>
    <s v="Exclusive interactive approach"/>
    <x v="28"/>
    <x v="33"/>
    <x v="33"/>
    <x v="1"/>
    <x v="33"/>
    <x v="33"/>
    <x v="1"/>
    <s v="USD"/>
    <n v="1412485200"/>
    <x v="33"/>
    <n v="1415685600"/>
    <d v="2014-11-11T06:00:00"/>
    <x v="0"/>
    <x v="0"/>
    <s v="theater/plays"/>
    <x v="3"/>
    <x v="3"/>
  </r>
  <r>
    <n v="34"/>
    <s v="Maldonado and Sons"/>
    <s v="Reverse-engineered asynchronous archive"/>
    <x v="29"/>
    <x v="34"/>
    <x v="34"/>
    <x v="1"/>
    <x v="34"/>
    <x v="34"/>
    <x v="1"/>
    <s v="USD"/>
    <n v="1490245200"/>
    <x v="34"/>
    <n v="1490677200"/>
    <d v="2017-03-28T05:00:00"/>
    <x v="0"/>
    <x v="0"/>
    <s v="film &amp; video/documentary"/>
    <x v="4"/>
    <x v="4"/>
  </r>
  <r>
    <n v="35"/>
    <s v="Mitchell and Sons"/>
    <s v="Synergized intangible challenge"/>
    <x v="30"/>
    <x v="35"/>
    <x v="35"/>
    <x v="1"/>
    <x v="35"/>
    <x v="35"/>
    <x v="3"/>
    <s v="DKK"/>
    <n v="1547877600"/>
    <x v="35"/>
    <n v="1551506400"/>
    <d v="2019-03-02T06:00:00"/>
    <x v="0"/>
    <x v="1"/>
    <s v="film &amp; video/drama"/>
    <x v="4"/>
    <x v="6"/>
  </r>
  <r>
    <n v="36"/>
    <s v="Jackson-Lewis"/>
    <s v="Monitored multi-state encryption"/>
    <x v="31"/>
    <x v="36"/>
    <x v="36"/>
    <x v="1"/>
    <x v="36"/>
    <x v="36"/>
    <x v="1"/>
    <s v="USD"/>
    <n v="1298700000"/>
    <x v="36"/>
    <n v="1300856400"/>
    <d v="2011-03-23T05:00:00"/>
    <x v="0"/>
    <x v="0"/>
    <s v="theater/plays"/>
    <x v="3"/>
    <x v="3"/>
  </r>
  <r>
    <n v="37"/>
    <s v="Black, Armstrong and Anderson"/>
    <s v="Profound attitude-oriented functionalities"/>
    <x v="32"/>
    <x v="37"/>
    <x v="37"/>
    <x v="1"/>
    <x v="37"/>
    <x v="37"/>
    <x v="1"/>
    <s v="USD"/>
    <n v="1570338000"/>
    <x v="37"/>
    <n v="1573192800"/>
    <d v="2019-11-08T06:00:00"/>
    <x v="0"/>
    <x v="1"/>
    <s v="publishing/fiction"/>
    <x v="5"/>
    <x v="13"/>
  </r>
  <r>
    <n v="38"/>
    <s v="Maldonado-Gonzalez"/>
    <s v="Digitized client-driven database"/>
    <x v="33"/>
    <x v="38"/>
    <x v="38"/>
    <x v="1"/>
    <x v="38"/>
    <x v="38"/>
    <x v="1"/>
    <s v="USD"/>
    <n v="1287378000"/>
    <x v="38"/>
    <n v="1287810000"/>
    <d v="2010-10-23T05:00:00"/>
    <x v="0"/>
    <x v="0"/>
    <s v="photography/photography books"/>
    <x v="7"/>
    <x v="14"/>
  </r>
  <r>
    <n v="39"/>
    <s v="Kim-Rice"/>
    <s v="Organized bi-directional function"/>
    <x v="34"/>
    <x v="39"/>
    <x v="39"/>
    <x v="0"/>
    <x v="39"/>
    <x v="39"/>
    <x v="3"/>
    <s v="DKK"/>
    <n v="1361772000"/>
    <x v="39"/>
    <n v="1362978000"/>
    <d v="2013-03-11T05:00:00"/>
    <x v="0"/>
    <x v="0"/>
    <s v="theater/plays"/>
    <x v="3"/>
    <x v="3"/>
  </r>
  <r>
    <n v="40"/>
    <s v="Garcia, Garcia and Lopez"/>
    <s v="Reduced stable middleware"/>
    <x v="35"/>
    <x v="40"/>
    <x v="40"/>
    <x v="1"/>
    <x v="40"/>
    <x v="40"/>
    <x v="1"/>
    <s v="USD"/>
    <n v="1275714000"/>
    <x v="40"/>
    <n v="1277355600"/>
    <d v="2010-06-24T05:00:00"/>
    <x v="0"/>
    <x v="1"/>
    <s v="technology/wearables"/>
    <x v="2"/>
    <x v="8"/>
  </r>
  <r>
    <n v="41"/>
    <s v="Watts Group"/>
    <s v="Universal 5thgeneration neural-net"/>
    <x v="36"/>
    <x v="41"/>
    <x v="41"/>
    <x v="1"/>
    <x v="41"/>
    <x v="41"/>
    <x v="6"/>
    <s v="EUR"/>
    <n v="1346734800"/>
    <x v="41"/>
    <n v="1348981200"/>
    <d v="2012-09-30T05:00:00"/>
    <x v="0"/>
    <x v="1"/>
    <s v="music/rock"/>
    <x v="1"/>
    <x v="1"/>
  </r>
  <r>
    <n v="42"/>
    <s v="Werner-Bryant"/>
    <s v="Virtual uniform frame"/>
    <x v="37"/>
    <x v="42"/>
    <x v="42"/>
    <x v="1"/>
    <x v="42"/>
    <x v="42"/>
    <x v="1"/>
    <s v="USD"/>
    <n v="1309755600"/>
    <x v="42"/>
    <n v="1310533200"/>
    <d v="2011-07-13T05:00:00"/>
    <x v="0"/>
    <x v="0"/>
    <s v="food/food trucks"/>
    <x v="0"/>
    <x v="0"/>
  </r>
  <r>
    <n v="43"/>
    <s v="Schmitt-Mendoza"/>
    <s v="Profound explicit paradigm"/>
    <x v="38"/>
    <x v="43"/>
    <x v="43"/>
    <x v="1"/>
    <x v="43"/>
    <x v="43"/>
    <x v="1"/>
    <s v="USD"/>
    <n v="1406178000"/>
    <x v="43"/>
    <n v="1407560400"/>
    <d v="2014-08-09T05:00:00"/>
    <x v="0"/>
    <x v="0"/>
    <s v="publishing/radio &amp; podcasts"/>
    <x v="5"/>
    <x v="15"/>
  </r>
  <r>
    <n v="44"/>
    <s v="Reid-Mccullough"/>
    <s v="Visionary real-time groupware"/>
    <x v="39"/>
    <x v="44"/>
    <x v="44"/>
    <x v="1"/>
    <x v="13"/>
    <x v="44"/>
    <x v="3"/>
    <s v="DKK"/>
    <n v="1552798800"/>
    <x v="44"/>
    <n v="1552885200"/>
    <d v="2019-03-18T05:00:00"/>
    <x v="0"/>
    <x v="0"/>
    <s v="publishing/fiction"/>
    <x v="5"/>
    <x v="13"/>
  </r>
  <r>
    <n v="45"/>
    <s v="Woods-Clark"/>
    <s v="Networked tertiary Graphical User Interface"/>
    <x v="40"/>
    <x v="45"/>
    <x v="45"/>
    <x v="0"/>
    <x v="44"/>
    <x v="45"/>
    <x v="1"/>
    <s v="USD"/>
    <n v="1478062800"/>
    <x v="45"/>
    <n v="1479362400"/>
    <d v="2016-11-17T06:00:00"/>
    <x v="0"/>
    <x v="1"/>
    <s v="theater/plays"/>
    <x v="3"/>
    <x v="3"/>
  </r>
  <r>
    <n v="46"/>
    <s v="Vaughn, Hunt and Caldwell"/>
    <s v="Virtual grid-enabled task-force"/>
    <x v="41"/>
    <x v="46"/>
    <x v="46"/>
    <x v="1"/>
    <x v="45"/>
    <x v="46"/>
    <x v="1"/>
    <s v="USD"/>
    <n v="1278565200"/>
    <x v="46"/>
    <n v="1280552400"/>
    <d v="2010-07-31T05:00:00"/>
    <x v="0"/>
    <x v="0"/>
    <s v="music/rock"/>
    <x v="1"/>
    <x v="1"/>
  </r>
  <r>
    <n v="47"/>
    <s v="Bennett and Sons"/>
    <s v="Function-based multi-state software"/>
    <x v="42"/>
    <x v="47"/>
    <x v="47"/>
    <x v="1"/>
    <x v="46"/>
    <x v="47"/>
    <x v="1"/>
    <s v="USD"/>
    <n v="1396069200"/>
    <x v="47"/>
    <n v="1398661200"/>
    <d v="2014-04-28T05:00:00"/>
    <x v="0"/>
    <x v="0"/>
    <s v="theater/plays"/>
    <x v="3"/>
    <x v="3"/>
  </r>
  <r>
    <n v="48"/>
    <s v="Lamb Inc"/>
    <s v="Optimized leadingedge concept"/>
    <x v="43"/>
    <x v="48"/>
    <x v="48"/>
    <x v="1"/>
    <x v="47"/>
    <x v="48"/>
    <x v="1"/>
    <s v="USD"/>
    <n v="1435208400"/>
    <x v="48"/>
    <n v="1436245200"/>
    <d v="2015-07-07T05:00:00"/>
    <x v="0"/>
    <x v="0"/>
    <s v="theater/plays"/>
    <x v="3"/>
    <x v="3"/>
  </r>
  <r>
    <n v="49"/>
    <s v="Casey-Kelly"/>
    <s v="Sharable holistic interface"/>
    <x v="44"/>
    <x v="49"/>
    <x v="49"/>
    <x v="1"/>
    <x v="48"/>
    <x v="49"/>
    <x v="1"/>
    <s v="USD"/>
    <n v="1571547600"/>
    <x v="49"/>
    <n v="1575439200"/>
    <d v="2019-12-04T06:00:00"/>
    <x v="0"/>
    <x v="0"/>
    <s v="music/rock"/>
    <x v="1"/>
    <x v="1"/>
  </r>
  <r>
    <n v="50"/>
    <s v="Jones, Taylor and Moore"/>
    <s v="Down-sized system-worthy secured line"/>
    <x v="0"/>
    <x v="50"/>
    <x v="50"/>
    <x v="0"/>
    <x v="49"/>
    <x v="50"/>
    <x v="6"/>
    <s v="EUR"/>
    <n v="1375333200"/>
    <x v="50"/>
    <n v="1377752400"/>
    <d v="2013-08-29T05:00:00"/>
    <x v="0"/>
    <x v="0"/>
    <s v="music/metal"/>
    <x v="1"/>
    <x v="16"/>
  </r>
  <r>
    <n v="51"/>
    <s v="Bradshaw, Gill and Donovan"/>
    <s v="Inverse secondary infrastructure"/>
    <x v="45"/>
    <x v="51"/>
    <x v="51"/>
    <x v="0"/>
    <x v="50"/>
    <x v="51"/>
    <x v="4"/>
    <s v="GBP"/>
    <n v="1332824400"/>
    <x v="51"/>
    <n v="1334206800"/>
    <d v="2012-04-12T05:00:00"/>
    <x v="0"/>
    <x v="1"/>
    <s v="technology/wearables"/>
    <x v="2"/>
    <x v="8"/>
  </r>
  <r>
    <n v="52"/>
    <s v="Hernandez, Rodriguez and Clark"/>
    <s v="Organic foreground leverage"/>
    <x v="44"/>
    <x v="52"/>
    <x v="52"/>
    <x v="0"/>
    <x v="51"/>
    <x v="52"/>
    <x v="1"/>
    <s v="USD"/>
    <n v="1284526800"/>
    <x v="52"/>
    <n v="1284872400"/>
    <d v="2010-09-19T05:00:00"/>
    <x v="0"/>
    <x v="0"/>
    <s v="theater/plays"/>
    <x v="3"/>
    <x v="3"/>
  </r>
  <r>
    <n v="53"/>
    <s v="Smith-Jones"/>
    <s v="Reverse-engineered static concept"/>
    <x v="35"/>
    <x v="53"/>
    <x v="53"/>
    <x v="1"/>
    <x v="52"/>
    <x v="53"/>
    <x v="1"/>
    <s v="USD"/>
    <n v="1400562000"/>
    <x v="53"/>
    <n v="1403931600"/>
    <d v="2014-06-28T05:00:00"/>
    <x v="0"/>
    <x v="0"/>
    <s v="film &amp; video/drama"/>
    <x v="4"/>
    <x v="6"/>
  </r>
  <r>
    <n v="54"/>
    <s v="Roy PLC"/>
    <s v="Multi-channeled neutral customer loyalty"/>
    <x v="46"/>
    <x v="54"/>
    <x v="54"/>
    <x v="0"/>
    <x v="53"/>
    <x v="54"/>
    <x v="1"/>
    <s v="USD"/>
    <n v="1520748000"/>
    <x v="54"/>
    <n v="1521262800"/>
    <d v="2018-03-17T05:00:00"/>
    <x v="0"/>
    <x v="0"/>
    <s v="technology/wearables"/>
    <x v="2"/>
    <x v="8"/>
  </r>
  <r>
    <n v="55"/>
    <s v="Wright, Brooks and Villarreal"/>
    <s v="Reverse-engineered bifurcated strategy"/>
    <x v="47"/>
    <x v="55"/>
    <x v="55"/>
    <x v="1"/>
    <x v="54"/>
    <x v="55"/>
    <x v="1"/>
    <s v="USD"/>
    <n v="1532926800"/>
    <x v="55"/>
    <n v="1533358800"/>
    <d v="2018-08-04T05:00:00"/>
    <x v="0"/>
    <x v="0"/>
    <s v="music/jazz"/>
    <x v="1"/>
    <x v="17"/>
  </r>
  <r>
    <n v="56"/>
    <s v="Flores, Miller and Johnson"/>
    <s v="Horizontal context-sensitive knowledge user"/>
    <x v="48"/>
    <x v="56"/>
    <x v="56"/>
    <x v="1"/>
    <x v="55"/>
    <x v="56"/>
    <x v="1"/>
    <s v="USD"/>
    <n v="1420869600"/>
    <x v="56"/>
    <n v="1421474400"/>
    <d v="2015-01-17T06:00:00"/>
    <x v="0"/>
    <x v="0"/>
    <s v="technology/wearables"/>
    <x v="2"/>
    <x v="8"/>
  </r>
  <r>
    <n v="57"/>
    <s v="Bridges, Freeman and Kim"/>
    <s v="Cross-group multi-state task-force"/>
    <x v="49"/>
    <x v="57"/>
    <x v="57"/>
    <x v="1"/>
    <x v="56"/>
    <x v="57"/>
    <x v="1"/>
    <s v="USD"/>
    <n v="1504242000"/>
    <x v="57"/>
    <n v="1505278800"/>
    <d v="2017-09-13T05:00:00"/>
    <x v="0"/>
    <x v="0"/>
    <s v="games/video games"/>
    <x v="6"/>
    <x v="11"/>
  </r>
  <r>
    <n v="58"/>
    <s v="Anderson-Perez"/>
    <s v="Expanded 3rdgeneration strategy"/>
    <x v="50"/>
    <x v="58"/>
    <x v="58"/>
    <x v="1"/>
    <x v="57"/>
    <x v="58"/>
    <x v="1"/>
    <s v="USD"/>
    <n v="1442811600"/>
    <x v="58"/>
    <n v="1443934800"/>
    <d v="2015-10-04T05:00:00"/>
    <x v="0"/>
    <x v="0"/>
    <s v="theater/plays"/>
    <x v="3"/>
    <x v="3"/>
  </r>
  <r>
    <n v="59"/>
    <s v="Wright, Fox and Marks"/>
    <s v="Assimilated real-time support"/>
    <x v="1"/>
    <x v="59"/>
    <x v="59"/>
    <x v="1"/>
    <x v="58"/>
    <x v="59"/>
    <x v="1"/>
    <s v="USD"/>
    <n v="1497243600"/>
    <x v="59"/>
    <n v="1498539600"/>
    <d v="2017-06-27T05:00:00"/>
    <x v="0"/>
    <x v="1"/>
    <s v="theater/plays"/>
    <x v="3"/>
    <x v="3"/>
  </r>
  <r>
    <n v="60"/>
    <s v="Crawford-Peters"/>
    <s v="User-centric regional database"/>
    <x v="51"/>
    <x v="60"/>
    <x v="60"/>
    <x v="1"/>
    <x v="59"/>
    <x v="60"/>
    <x v="0"/>
    <s v="CAD"/>
    <n v="1342501200"/>
    <x v="60"/>
    <n v="1342760400"/>
    <d v="2012-07-20T05:00:00"/>
    <x v="0"/>
    <x v="0"/>
    <s v="theater/plays"/>
    <x v="3"/>
    <x v="3"/>
  </r>
  <r>
    <n v="61"/>
    <s v="Romero-Hoffman"/>
    <s v="Open-source zero administration complexity"/>
    <x v="52"/>
    <x v="61"/>
    <x v="61"/>
    <x v="0"/>
    <x v="60"/>
    <x v="61"/>
    <x v="0"/>
    <s v="CAD"/>
    <n v="1298268000"/>
    <x v="61"/>
    <n v="1301720400"/>
    <d v="2011-04-02T05:00:00"/>
    <x v="0"/>
    <x v="0"/>
    <s v="theater/plays"/>
    <x v="3"/>
    <x v="3"/>
  </r>
  <r>
    <n v="62"/>
    <s v="Sparks-West"/>
    <s v="Organized incremental standardization"/>
    <x v="22"/>
    <x v="62"/>
    <x v="62"/>
    <x v="1"/>
    <x v="61"/>
    <x v="62"/>
    <x v="1"/>
    <s v="USD"/>
    <n v="1433480400"/>
    <x v="62"/>
    <n v="1433566800"/>
    <d v="2015-06-06T05:00:00"/>
    <x v="0"/>
    <x v="0"/>
    <s v="technology/web"/>
    <x v="2"/>
    <x v="2"/>
  </r>
  <r>
    <n v="63"/>
    <s v="Baker, Morgan and Brown"/>
    <s v="Assimilated didactic open system"/>
    <x v="53"/>
    <x v="63"/>
    <x v="63"/>
    <x v="0"/>
    <x v="62"/>
    <x v="63"/>
    <x v="1"/>
    <s v="USD"/>
    <n v="1493355600"/>
    <x v="63"/>
    <n v="1493874000"/>
    <d v="2017-05-04T05:00:00"/>
    <x v="0"/>
    <x v="0"/>
    <s v="theater/plays"/>
    <x v="3"/>
    <x v="3"/>
  </r>
  <r>
    <n v="64"/>
    <s v="Mosley-Gilbert"/>
    <s v="Vision-oriented logistical intranet"/>
    <x v="54"/>
    <x v="64"/>
    <x v="64"/>
    <x v="0"/>
    <x v="63"/>
    <x v="64"/>
    <x v="1"/>
    <s v="USD"/>
    <n v="1530507600"/>
    <x v="64"/>
    <n v="1531803600"/>
    <d v="2018-07-17T05:00:00"/>
    <x v="0"/>
    <x v="1"/>
    <s v="technology/web"/>
    <x v="2"/>
    <x v="2"/>
  </r>
  <r>
    <n v="65"/>
    <s v="Berry-Boyer"/>
    <s v="Mandatory incremental projection"/>
    <x v="55"/>
    <x v="65"/>
    <x v="65"/>
    <x v="1"/>
    <x v="64"/>
    <x v="65"/>
    <x v="1"/>
    <s v="USD"/>
    <n v="1296108000"/>
    <x v="65"/>
    <n v="1296712800"/>
    <d v="2011-02-03T06:00:00"/>
    <x v="0"/>
    <x v="0"/>
    <s v="theater/plays"/>
    <x v="3"/>
    <x v="3"/>
  </r>
  <r>
    <n v="66"/>
    <s v="Sanders-Allen"/>
    <s v="Grass-roots needs-based encryption"/>
    <x v="49"/>
    <x v="66"/>
    <x v="66"/>
    <x v="0"/>
    <x v="65"/>
    <x v="66"/>
    <x v="1"/>
    <s v="USD"/>
    <n v="1428469200"/>
    <x v="66"/>
    <n v="1428901200"/>
    <d v="2015-04-13T05:00:00"/>
    <x v="0"/>
    <x v="1"/>
    <s v="theater/plays"/>
    <x v="3"/>
    <x v="3"/>
  </r>
  <r>
    <n v="67"/>
    <s v="Lopez Inc"/>
    <s v="Team-oriented 6thgeneration middleware"/>
    <x v="56"/>
    <x v="67"/>
    <x v="67"/>
    <x v="1"/>
    <x v="66"/>
    <x v="67"/>
    <x v="4"/>
    <s v="GBP"/>
    <n v="1264399200"/>
    <x v="67"/>
    <n v="1264831200"/>
    <d v="2010-01-30T06:00:00"/>
    <x v="0"/>
    <x v="1"/>
    <s v="technology/wearables"/>
    <x v="2"/>
    <x v="8"/>
  </r>
  <r>
    <n v="68"/>
    <s v="Moreno-Turner"/>
    <s v="Inverse multi-tasking installation"/>
    <x v="57"/>
    <x v="68"/>
    <x v="68"/>
    <x v="1"/>
    <x v="67"/>
    <x v="68"/>
    <x v="6"/>
    <s v="EUR"/>
    <n v="1501131600"/>
    <x v="68"/>
    <n v="1505192400"/>
    <d v="2017-09-12T05:00:00"/>
    <x v="0"/>
    <x v="1"/>
    <s v="theater/plays"/>
    <x v="3"/>
    <x v="3"/>
  </r>
  <r>
    <n v="69"/>
    <s v="Jones-Watson"/>
    <s v="Switchable disintermediate moderator"/>
    <x v="58"/>
    <x v="69"/>
    <x v="69"/>
    <x v="3"/>
    <x v="68"/>
    <x v="69"/>
    <x v="1"/>
    <s v="USD"/>
    <n v="1292738400"/>
    <x v="69"/>
    <n v="1295676000"/>
    <d v="2011-01-22T06:00:00"/>
    <x v="0"/>
    <x v="0"/>
    <s v="theater/plays"/>
    <x v="3"/>
    <x v="3"/>
  </r>
  <r>
    <n v="70"/>
    <s v="Barker Inc"/>
    <s v="Re-engineered 24/7 task-force"/>
    <x v="59"/>
    <x v="70"/>
    <x v="70"/>
    <x v="1"/>
    <x v="69"/>
    <x v="70"/>
    <x v="6"/>
    <s v="EUR"/>
    <n v="1288674000"/>
    <x v="70"/>
    <n v="1292911200"/>
    <d v="2010-12-21T06:00:00"/>
    <x v="0"/>
    <x v="1"/>
    <s v="theater/plays"/>
    <x v="3"/>
    <x v="3"/>
  </r>
  <r>
    <n v="71"/>
    <s v="Tate, Bass and House"/>
    <s v="Organic object-oriented budgetary management"/>
    <x v="46"/>
    <x v="71"/>
    <x v="71"/>
    <x v="1"/>
    <x v="70"/>
    <x v="71"/>
    <x v="1"/>
    <s v="USD"/>
    <n v="1575093600"/>
    <x v="71"/>
    <n v="1575439200"/>
    <d v="2019-12-04T06:00:00"/>
    <x v="0"/>
    <x v="0"/>
    <s v="theater/plays"/>
    <x v="3"/>
    <x v="3"/>
  </r>
  <r>
    <n v="72"/>
    <s v="Hampton, Lewis and Ray"/>
    <s v="Seamless coherent parallelism"/>
    <x v="60"/>
    <x v="72"/>
    <x v="72"/>
    <x v="1"/>
    <x v="71"/>
    <x v="72"/>
    <x v="1"/>
    <s v="USD"/>
    <n v="1435726800"/>
    <x v="72"/>
    <n v="1438837200"/>
    <d v="2015-08-06T05:00:00"/>
    <x v="0"/>
    <x v="0"/>
    <s v="film &amp; video/animation"/>
    <x v="4"/>
    <x v="10"/>
  </r>
  <r>
    <n v="73"/>
    <s v="Collins-Goodman"/>
    <s v="Cross-platform even-keeled initiative"/>
    <x v="1"/>
    <x v="73"/>
    <x v="73"/>
    <x v="1"/>
    <x v="39"/>
    <x v="73"/>
    <x v="1"/>
    <s v="USD"/>
    <n v="1480226400"/>
    <x v="73"/>
    <n v="1480485600"/>
    <d v="2016-11-30T06:00:00"/>
    <x v="0"/>
    <x v="0"/>
    <s v="music/jazz"/>
    <x v="1"/>
    <x v="17"/>
  </r>
  <r>
    <n v="74"/>
    <s v="Davis-Michael"/>
    <s v="Progressive tertiary framework"/>
    <x v="61"/>
    <x v="74"/>
    <x v="74"/>
    <x v="1"/>
    <x v="72"/>
    <x v="74"/>
    <x v="4"/>
    <s v="GBP"/>
    <n v="1459054800"/>
    <x v="74"/>
    <n v="1459141200"/>
    <d v="2016-03-28T05:00:00"/>
    <x v="0"/>
    <x v="0"/>
    <s v="music/metal"/>
    <x v="1"/>
    <x v="16"/>
  </r>
  <r>
    <n v="75"/>
    <s v="White, Torres and Bishop"/>
    <s v="Multi-layered dynamic protocol"/>
    <x v="62"/>
    <x v="75"/>
    <x v="75"/>
    <x v="1"/>
    <x v="73"/>
    <x v="75"/>
    <x v="1"/>
    <s v="USD"/>
    <n v="1531630800"/>
    <x v="75"/>
    <n v="1532322000"/>
    <d v="2018-07-23T05:00:00"/>
    <x v="0"/>
    <x v="0"/>
    <s v="photography/photography books"/>
    <x v="7"/>
    <x v="14"/>
  </r>
  <r>
    <n v="76"/>
    <s v="Martin, Conway and Larsen"/>
    <s v="Horizontal next generation function"/>
    <x v="63"/>
    <x v="76"/>
    <x v="76"/>
    <x v="0"/>
    <x v="74"/>
    <x v="76"/>
    <x v="1"/>
    <s v="USD"/>
    <n v="1421992800"/>
    <x v="76"/>
    <n v="1426222800"/>
    <d v="2015-03-13T05:00:00"/>
    <x v="1"/>
    <x v="1"/>
    <s v="theater/plays"/>
    <x v="3"/>
    <x v="3"/>
  </r>
  <r>
    <n v="77"/>
    <s v="Acevedo-Huffman"/>
    <s v="Pre-emptive impactful model"/>
    <x v="40"/>
    <x v="77"/>
    <x v="77"/>
    <x v="0"/>
    <x v="75"/>
    <x v="77"/>
    <x v="1"/>
    <s v="USD"/>
    <n v="1285563600"/>
    <x v="77"/>
    <n v="1286773200"/>
    <d v="2010-10-11T05:00:00"/>
    <x v="0"/>
    <x v="1"/>
    <s v="film &amp; video/animation"/>
    <x v="4"/>
    <x v="10"/>
  </r>
  <r>
    <n v="78"/>
    <s v="Montgomery, Larson and Spencer"/>
    <s v="User-centric bifurcated knowledge user"/>
    <x v="6"/>
    <x v="78"/>
    <x v="78"/>
    <x v="1"/>
    <x v="76"/>
    <x v="78"/>
    <x v="1"/>
    <s v="USD"/>
    <n v="1523854800"/>
    <x v="78"/>
    <n v="1523941200"/>
    <d v="2018-04-17T05:00:00"/>
    <x v="0"/>
    <x v="0"/>
    <s v="publishing/translations"/>
    <x v="5"/>
    <x v="18"/>
  </r>
  <r>
    <n v="79"/>
    <s v="Soto LLC"/>
    <s v="Triple-buffered reciprocal project"/>
    <x v="64"/>
    <x v="79"/>
    <x v="79"/>
    <x v="0"/>
    <x v="77"/>
    <x v="79"/>
    <x v="1"/>
    <s v="USD"/>
    <n v="1529125200"/>
    <x v="79"/>
    <n v="1529557200"/>
    <d v="2018-06-21T05:00:00"/>
    <x v="0"/>
    <x v="0"/>
    <s v="theater/plays"/>
    <x v="3"/>
    <x v="3"/>
  </r>
  <r>
    <n v="80"/>
    <s v="Sutton, Barrett and Tucker"/>
    <s v="Cross-platform needs-based approach"/>
    <x v="65"/>
    <x v="80"/>
    <x v="80"/>
    <x v="1"/>
    <x v="78"/>
    <x v="80"/>
    <x v="1"/>
    <s v="USD"/>
    <n v="1503982800"/>
    <x v="80"/>
    <n v="1506574800"/>
    <d v="2017-09-28T05:00:00"/>
    <x v="0"/>
    <x v="0"/>
    <s v="games/video games"/>
    <x v="6"/>
    <x v="11"/>
  </r>
  <r>
    <n v="81"/>
    <s v="Gomez, Bailey and Flores"/>
    <s v="User-friendly static contingency"/>
    <x v="66"/>
    <x v="81"/>
    <x v="81"/>
    <x v="1"/>
    <x v="79"/>
    <x v="81"/>
    <x v="1"/>
    <s v="USD"/>
    <n v="1511416800"/>
    <x v="81"/>
    <n v="1513576800"/>
    <d v="2017-12-18T06:00:00"/>
    <x v="0"/>
    <x v="0"/>
    <s v="music/rock"/>
    <x v="1"/>
    <x v="1"/>
  </r>
  <r>
    <n v="82"/>
    <s v="Porter-George"/>
    <s v="Reactive content-based framework"/>
    <x v="67"/>
    <x v="82"/>
    <x v="82"/>
    <x v="1"/>
    <x v="80"/>
    <x v="82"/>
    <x v="4"/>
    <s v="GBP"/>
    <n v="1547704800"/>
    <x v="82"/>
    <n v="1548309600"/>
    <d v="2019-01-24T06:00:00"/>
    <x v="0"/>
    <x v="1"/>
    <s v="games/video games"/>
    <x v="6"/>
    <x v="11"/>
  </r>
  <r>
    <n v="83"/>
    <s v="Fitzgerald PLC"/>
    <s v="Realigned user-facing concept"/>
    <x v="68"/>
    <x v="83"/>
    <x v="83"/>
    <x v="0"/>
    <x v="81"/>
    <x v="83"/>
    <x v="1"/>
    <s v="USD"/>
    <n v="1469682000"/>
    <x v="83"/>
    <n v="1471582800"/>
    <d v="2016-08-19T05:00:00"/>
    <x v="0"/>
    <x v="0"/>
    <s v="music/electric music"/>
    <x v="1"/>
    <x v="5"/>
  </r>
  <r>
    <n v="84"/>
    <s v="Cisneros-Burton"/>
    <s v="Public-key zero tolerance orchestration"/>
    <x v="69"/>
    <x v="84"/>
    <x v="84"/>
    <x v="1"/>
    <x v="82"/>
    <x v="84"/>
    <x v="1"/>
    <s v="USD"/>
    <n v="1343451600"/>
    <x v="84"/>
    <n v="1344315600"/>
    <d v="2012-08-07T05:00:00"/>
    <x v="0"/>
    <x v="0"/>
    <s v="technology/wearables"/>
    <x v="2"/>
    <x v="8"/>
  </r>
  <r>
    <n v="85"/>
    <s v="Hill, Lawson and Wilkinson"/>
    <s v="Multi-tiered eco-centric architecture"/>
    <x v="70"/>
    <x v="85"/>
    <x v="85"/>
    <x v="1"/>
    <x v="83"/>
    <x v="85"/>
    <x v="2"/>
    <s v="AUD"/>
    <n v="1315717200"/>
    <x v="85"/>
    <n v="1316408400"/>
    <d v="2011-09-19T05:00:00"/>
    <x v="0"/>
    <x v="0"/>
    <s v="music/indie rock"/>
    <x v="1"/>
    <x v="7"/>
  </r>
  <r>
    <n v="86"/>
    <s v="Davis-Smith"/>
    <s v="Organic motivating firmware"/>
    <x v="71"/>
    <x v="86"/>
    <x v="86"/>
    <x v="1"/>
    <x v="84"/>
    <x v="86"/>
    <x v="1"/>
    <s v="USD"/>
    <n v="1430715600"/>
    <x v="86"/>
    <n v="1431838800"/>
    <d v="2015-05-17T05:00:00"/>
    <x v="1"/>
    <x v="0"/>
    <s v="theater/plays"/>
    <x v="3"/>
    <x v="3"/>
  </r>
  <r>
    <n v="87"/>
    <s v="Farrell and Sons"/>
    <s v="Synergized 4thgeneration conglomeration"/>
    <x v="72"/>
    <x v="87"/>
    <x v="87"/>
    <x v="0"/>
    <x v="85"/>
    <x v="87"/>
    <x v="2"/>
    <s v="AUD"/>
    <n v="1299564000"/>
    <x v="87"/>
    <n v="1300510800"/>
    <d v="2011-03-19T05:00:00"/>
    <x v="0"/>
    <x v="1"/>
    <s v="music/rock"/>
    <x v="1"/>
    <x v="1"/>
  </r>
  <r>
    <n v="88"/>
    <s v="Clark Group"/>
    <s v="Grass-roots fault-tolerant policy"/>
    <x v="73"/>
    <x v="88"/>
    <x v="88"/>
    <x v="1"/>
    <x v="86"/>
    <x v="88"/>
    <x v="1"/>
    <s v="USD"/>
    <n v="1429160400"/>
    <x v="88"/>
    <n v="1431061200"/>
    <d v="2015-05-08T05:00:00"/>
    <x v="0"/>
    <x v="0"/>
    <s v="publishing/translations"/>
    <x v="5"/>
    <x v="18"/>
  </r>
  <r>
    <n v="89"/>
    <s v="White, Singleton and Zimmerman"/>
    <s v="Monitored scalable knowledgebase"/>
    <x v="74"/>
    <x v="89"/>
    <x v="89"/>
    <x v="1"/>
    <x v="87"/>
    <x v="89"/>
    <x v="1"/>
    <s v="USD"/>
    <n v="1271307600"/>
    <x v="89"/>
    <n v="1271480400"/>
    <d v="2010-04-17T05:00:00"/>
    <x v="0"/>
    <x v="0"/>
    <s v="theater/plays"/>
    <x v="3"/>
    <x v="3"/>
  </r>
  <r>
    <n v="90"/>
    <s v="Kramer Group"/>
    <s v="Synergistic explicit parallelism"/>
    <x v="75"/>
    <x v="58"/>
    <x v="90"/>
    <x v="0"/>
    <x v="88"/>
    <x v="90"/>
    <x v="1"/>
    <s v="USD"/>
    <n v="1456380000"/>
    <x v="90"/>
    <n v="1456380000"/>
    <d v="2016-02-25T06:00:00"/>
    <x v="0"/>
    <x v="1"/>
    <s v="theater/plays"/>
    <x v="3"/>
    <x v="3"/>
  </r>
  <r>
    <n v="91"/>
    <s v="Frazier, Patrick and Smith"/>
    <s v="Enhanced systemic analyzer"/>
    <x v="76"/>
    <x v="90"/>
    <x v="91"/>
    <x v="0"/>
    <x v="89"/>
    <x v="91"/>
    <x v="6"/>
    <s v="EUR"/>
    <n v="1470459600"/>
    <x v="91"/>
    <n v="1472878800"/>
    <d v="2016-09-03T05:00:00"/>
    <x v="0"/>
    <x v="0"/>
    <s v="publishing/translations"/>
    <x v="5"/>
    <x v="18"/>
  </r>
  <r>
    <n v="92"/>
    <s v="Santos, Bell and Lloyd"/>
    <s v="Object-based analyzing knowledge user"/>
    <x v="77"/>
    <x v="91"/>
    <x v="92"/>
    <x v="1"/>
    <x v="90"/>
    <x v="92"/>
    <x v="5"/>
    <s v="CHF"/>
    <n v="1277269200"/>
    <x v="92"/>
    <n v="1277355600"/>
    <d v="2010-06-24T05:00:00"/>
    <x v="0"/>
    <x v="1"/>
    <s v="games/video games"/>
    <x v="6"/>
    <x v="11"/>
  </r>
  <r>
    <n v="93"/>
    <s v="Hall and Sons"/>
    <s v="Pre-emptive radical architecture"/>
    <x v="78"/>
    <x v="92"/>
    <x v="93"/>
    <x v="3"/>
    <x v="91"/>
    <x v="93"/>
    <x v="1"/>
    <s v="USD"/>
    <n v="1350709200"/>
    <x v="93"/>
    <n v="1351054800"/>
    <d v="2012-10-24T05:00:00"/>
    <x v="0"/>
    <x v="1"/>
    <s v="theater/plays"/>
    <x v="3"/>
    <x v="3"/>
  </r>
  <r>
    <n v="94"/>
    <s v="Hanson Inc"/>
    <s v="Grass-roots web-enabled contingency"/>
    <x v="49"/>
    <x v="93"/>
    <x v="94"/>
    <x v="1"/>
    <x v="80"/>
    <x v="94"/>
    <x v="4"/>
    <s v="GBP"/>
    <n v="1554613200"/>
    <x v="94"/>
    <n v="1555563600"/>
    <d v="2019-04-18T05:00:00"/>
    <x v="0"/>
    <x v="0"/>
    <s v="technology/web"/>
    <x v="2"/>
    <x v="2"/>
  </r>
  <r>
    <n v="95"/>
    <s v="Sanchez LLC"/>
    <s v="Stand-alone system-worthy standardization"/>
    <x v="79"/>
    <x v="94"/>
    <x v="95"/>
    <x v="1"/>
    <x v="11"/>
    <x v="95"/>
    <x v="1"/>
    <s v="USD"/>
    <n v="1571029200"/>
    <x v="95"/>
    <n v="1571634000"/>
    <d v="2019-10-21T05:00:00"/>
    <x v="0"/>
    <x v="0"/>
    <s v="film &amp; video/documentary"/>
    <x v="4"/>
    <x v="4"/>
  </r>
  <r>
    <n v="96"/>
    <s v="Howard Ltd"/>
    <s v="Down-sized systematic policy"/>
    <x v="80"/>
    <x v="95"/>
    <x v="96"/>
    <x v="1"/>
    <x v="92"/>
    <x v="96"/>
    <x v="1"/>
    <s v="USD"/>
    <n v="1299736800"/>
    <x v="96"/>
    <n v="1300856400"/>
    <d v="2011-03-23T05:00:00"/>
    <x v="0"/>
    <x v="0"/>
    <s v="theater/plays"/>
    <x v="3"/>
    <x v="3"/>
  </r>
  <r>
    <n v="97"/>
    <s v="Stewart LLC"/>
    <s v="Cloned bi-directional architecture"/>
    <x v="81"/>
    <x v="96"/>
    <x v="97"/>
    <x v="1"/>
    <x v="86"/>
    <x v="97"/>
    <x v="1"/>
    <s v="USD"/>
    <n v="1435208400"/>
    <x v="48"/>
    <n v="1439874000"/>
    <d v="2015-08-18T05:00:00"/>
    <x v="0"/>
    <x v="0"/>
    <s v="food/food trucks"/>
    <x v="0"/>
    <x v="0"/>
  </r>
  <r>
    <n v="98"/>
    <s v="Arias, Allen and Miller"/>
    <s v="Seamless transitional portal"/>
    <x v="82"/>
    <x v="97"/>
    <x v="98"/>
    <x v="0"/>
    <x v="93"/>
    <x v="98"/>
    <x v="2"/>
    <s v="AUD"/>
    <n v="1437973200"/>
    <x v="97"/>
    <n v="1438318800"/>
    <d v="2015-07-31T05:00:00"/>
    <x v="0"/>
    <x v="0"/>
    <s v="games/video games"/>
    <x v="6"/>
    <x v="11"/>
  </r>
  <r>
    <n v="99"/>
    <s v="Baker-Morris"/>
    <s v="Fully-configurable motivating approach"/>
    <x v="4"/>
    <x v="98"/>
    <x v="99"/>
    <x v="1"/>
    <x v="55"/>
    <x v="99"/>
    <x v="1"/>
    <s v="USD"/>
    <n v="1416895200"/>
    <x v="98"/>
    <n v="1419400800"/>
    <d v="2014-12-24T06:00:00"/>
    <x v="0"/>
    <x v="0"/>
    <s v="theater/plays"/>
    <x v="3"/>
    <x v="3"/>
  </r>
  <r>
    <n v="100"/>
    <s v="Tucker, Fox and Green"/>
    <s v="Upgradable fault-tolerant approach"/>
    <x v="0"/>
    <x v="99"/>
    <x v="100"/>
    <x v="0"/>
    <x v="49"/>
    <x v="100"/>
    <x v="1"/>
    <s v="USD"/>
    <n v="1319000400"/>
    <x v="99"/>
    <n v="1320555600"/>
    <d v="2011-11-06T05:00:00"/>
    <x v="0"/>
    <x v="0"/>
    <s v="theater/plays"/>
    <x v="3"/>
    <x v="3"/>
  </r>
  <r>
    <n v="101"/>
    <s v="Douglas LLC"/>
    <s v="Reduced heuristic moratorium"/>
    <x v="79"/>
    <x v="100"/>
    <x v="101"/>
    <x v="1"/>
    <x v="55"/>
    <x v="101"/>
    <x v="1"/>
    <s v="USD"/>
    <n v="1424498400"/>
    <x v="100"/>
    <n v="1425103200"/>
    <d v="2015-02-28T06:00:00"/>
    <x v="0"/>
    <x v="1"/>
    <s v="music/electric music"/>
    <x v="1"/>
    <x v="5"/>
  </r>
  <r>
    <n v="102"/>
    <s v="Garcia Inc"/>
    <s v="Front-line web-enabled model"/>
    <x v="41"/>
    <x v="101"/>
    <x v="102"/>
    <x v="1"/>
    <x v="94"/>
    <x v="102"/>
    <x v="1"/>
    <s v="USD"/>
    <n v="1526274000"/>
    <x v="101"/>
    <n v="1526878800"/>
    <d v="2018-05-21T05:00:00"/>
    <x v="0"/>
    <x v="1"/>
    <s v="technology/wearables"/>
    <x v="2"/>
    <x v="8"/>
  </r>
  <r>
    <n v="103"/>
    <s v="Frye, Hunt and Powell"/>
    <s v="Polarized incremental emulation"/>
    <x v="83"/>
    <x v="102"/>
    <x v="103"/>
    <x v="0"/>
    <x v="95"/>
    <x v="103"/>
    <x v="6"/>
    <s v="EUR"/>
    <n v="1287896400"/>
    <x v="102"/>
    <n v="1288674000"/>
    <d v="2010-11-02T05:00:00"/>
    <x v="0"/>
    <x v="0"/>
    <s v="music/electric music"/>
    <x v="1"/>
    <x v="5"/>
  </r>
  <r>
    <n v="104"/>
    <s v="Smith, Wells and Nguyen"/>
    <s v="Self-enabling grid-enabled initiative"/>
    <x v="84"/>
    <x v="103"/>
    <x v="104"/>
    <x v="1"/>
    <x v="96"/>
    <x v="104"/>
    <x v="1"/>
    <s v="USD"/>
    <n v="1495515600"/>
    <x v="103"/>
    <n v="1495602000"/>
    <d v="2017-05-24T05:00:00"/>
    <x v="0"/>
    <x v="0"/>
    <s v="music/indie rock"/>
    <x v="1"/>
    <x v="7"/>
  </r>
  <r>
    <n v="105"/>
    <s v="Charles-Johnson"/>
    <s v="Total fresh-thinking system engine"/>
    <x v="85"/>
    <x v="104"/>
    <x v="105"/>
    <x v="1"/>
    <x v="97"/>
    <x v="105"/>
    <x v="1"/>
    <s v="USD"/>
    <n v="1364878800"/>
    <x v="104"/>
    <n v="1366434000"/>
    <d v="2013-04-20T05:00:00"/>
    <x v="0"/>
    <x v="0"/>
    <s v="technology/web"/>
    <x v="2"/>
    <x v="2"/>
  </r>
  <r>
    <n v="106"/>
    <s v="Brandt, Carter and Wood"/>
    <s v="Ameliorated clear-thinking circuit"/>
    <x v="61"/>
    <x v="105"/>
    <x v="106"/>
    <x v="1"/>
    <x v="98"/>
    <x v="106"/>
    <x v="1"/>
    <s v="USD"/>
    <n v="1567918800"/>
    <x v="105"/>
    <n v="1568350800"/>
    <d v="2019-09-13T05:00:00"/>
    <x v="0"/>
    <x v="0"/>
    <s v="theater/plays"/>
    <x v="3"/>
    <x v="3"/>
  </r>
  <r>
    <n v="107"/>
    <s v="Tucker, Schmidt and Reid"/>
    <s v="Multi-layered encompassing installation"/>
    <x v="26"/>
    <x v="106"/>
    <x v="107"/>
    <x v="1"/>
    <x v="99"/>
    <x v="107"/>
    <x v="1"/>
    <s v="USD"/>
    <n v="1524459600"/>
    <x v="106"/>
    <n v="1525928400"/>
    <d v="2018-05-10T05:00:00"/>
    <x v="0"/>
    <x v="1"/>
    <s v="theater/plays"/>
    <x v="3"/>
    <x v="3"/>
  </r>
  <r>
    <n v="108"/>
    <s v="Decker Inc"/>
    <s v="Universal encompassing implementation"/>
    <x v="42"/>
    <x v="107"/>
    <x v="108"/>
    <x v="1"/>
    <x v="100"/>
    <x v="108"/>
    <x v="1"/>
    <s v="USD"/>
    <n v="1333688400"/>
    <x v="107"/>
    <n v="1336885200"/>
    <d v="2012-05-13T05:00:00"/>
    <x v="0"/>
    <x v="0"/>
    <s v="film &amp; video/documentary"/>
    <x v="4"/>
    <x v="4"/>
  </r>
  <r>
    <n v="109"/>
    <s v="Romero and Sons"/>
    <s v="Object-based client-server application"/>
    <x v="5"/>
    <x v="108"/>
    <x v="109"/>
    <x v="0"/>
    <x v="101"/>
    <x v="109"/>
    <x v="1"/>
    <s v="USD"/>
    <n v="1389506400"/>
    <x v="108"/>
    <n v="1389679200"/>
    <d v="2014-01-14T06:00:00"/>
    <x v="0"/>
    <x v="0"/>
    <s v="film &amp; video/television"/>
    <x v="4"/>
    <x v="19"/>
  </r>
  <r>
    <n v="110"/>
    <s v="Castillo-Carey"/>
    <s v="Cross-platform solution-oriented process improvement"/>
    <x v="86"/>
    <x v="109"/>
    <x v="110"/>
    <x v="0"/>
    <x v="102"/>
    <x v="110"/>
    <x v="1"/>
    <s v="USD"/>
    <n v="1536642000"/>
    <x v="109"/>
    <n v="1538283600"/>
    <d v="2018-09-30T05:00:00"/>
    <x v="0"/>
    <x v="0"/>
    <s v="food/food trucks"/>
    <x v="0"/>
    <x v="0"/>
  </r>
  <r>
    <n v="111"/>
    <s v="Hart-Briggs"/>
    <s v="Re-engineered user-facing approach"/>
    <x v="87"/>
    <x v="110"/>
    <x v="111"/>
    <x v="1"/>
    <x v="103"/>
    <x v="111"/>
    <x v="1"/>
    <s v="USD"/>
    <n v="1348290000"/>
    <x v="110"/>
    <n v="1348808400"/>
    <d v="2012-09-28T05:00:00"/>
    <x v="0"/>
    <x v="0"/>
    <s v="publishing/radio &amp; podcasts"/>
    <x v="5"/>
    <x v="15"/>
  </r>
  <r>
    <n v="112"/>
    <s v="Jones-Meyer"/>
    <s v="Re-engineered client-driven hub"/>
    <x v="53"/>
    <x v="111"/>
    <x v="112"/>
    <x v="1"/>
    <x v="104"/>
    <x v="112"/>
    <x v="2"/>
    <s v="AUD"/>
    <n v="1408856400"/>
    <x v="111"/>
    <n v="1410152400"/>
    <d v="2014-09-08T05:00:00"/>
    <x v="0"/>
    <x v="0"/>
    <s v="technology/web"/>
    <x v="2"/>
    <x v="2"/>
  </r>
  <r>
    <n v="113"/>
    <s v="Wright, Hartman and Yu"/>
    <s v="User-friendly tertiary array"/>
    <x v="88"/>
    <x v="112"/>
    <x v="113"/>
    <x v="1"/>
    <x v="54"/>
    <x v="113"/>
    <x v="1"/>
    <s v="USD"/>
    <n v="1505192400"/>
    <x v="112"/>
    <n v="1505797200"/>
    <d v="2017-09-19T05:00:00"/>
    <x v="0"/>
    <x v="0"/>
    <s v="food/food trucks"/>
    <x v="0"/>
    <x v="0"/>
  </r>
  <r>
    <n v="114"/>
    <s v="Harper-Davis"/>
    <s v="Robust heuristic encoding"/>
    <x v="89"/>
    <x v="113"/>
    <x v="114"/>
    <x v="1"/>
    <x v="105"/>
    <x v="114"/>
    <x v="1"/>
    <s v="USD"/>
    <n v="1554786000"/>
    <x v="113"/>
    <n v="1554872400"/>
    <d v="2019-04-10T05:00:00"/>
    <x v="0"/>
    <x v="1"/>
    <s v="technology/wearables"/>
    <x v="2"/>
    <x v="8"/>
  </r>
  <r>
    <n v="115"/>
    <s v="Barrett PLC"/>
    <s v="Team-oriented clear-thinking capacity"/>
    <x v="90"/>
    <x v="114"/>
    <x v="115"/>
    <x v="0"/>
    <x v="106"/>
    <x v="115"/>
    <x v="6"/>
    <s v="EUR"/>
    <n v="1510898400"/>
    <x v="114"/>
    <n v="1513922400"/>
    <d v="2017-12-22T06:00:00"/>
    <x v="0"/>
    <x v="0"/>
    <s v="publishing/fiction"/>
    <x v="5"/>
    <x v="13"/>
  </r>
  <r>
    <n v="116"/>
    <s v="David-Clark"/>
    <s v="De-engineered motivating standardization"/>
    <x v="44"/>
    <x v="115"/>
    <x v="116"/>
    <x v="0"/>
    <x v="107"/>
    <x v="116"/>
    <x v="1"/>
    <s v="USD"/>
    <n v="1442552400"/>
    <x v="115"/>
    <n v="1442638800"/>
    <d v="2015-09-19T05:00:00"/>
    <x v="0"/>
    <x v="0"/>
    <s v="theater/plays"/>
    <x v="3"/>
    <x v="3"/>
  </r>
  <r>
    <n v="117"/>
    <s v="Chaney-Dennis"/>
    <s v="Business-focused 24hour groupware"/>
    <x v="70"/>
    <x v="116"/>
    <x v="117"/>
    <x v="1"/>
    <x v="108"/>
    <x v="117"/>
    <x v="1"/>
    <s v="USD"/>
    <n v="1316667600"/>
    <x v="116"/>
    <n v="1317186000"/>
    <d v="2011-09-28T05:00:00"/>
    <x v="0"/>
    <x v="0"/>
    <s v="film &amp; video/television"/>
    <x v="4"/>
    <x v="19"/>
  </r>
  <r>
    <n v="118"/>
    <s v="Robinson, Lopez and Christensen"/>
    <s v="Organic next generation protocol"/>
    <x v="91"/>
    <x v="117"/>
    <x v="118"/>
    <x v="1"/>
    <x v="109"/>
    <x v="118"/>
    <x v="1"/>
    <s v="USD"/>
    <n v="1390716000"/>
    <x v="117"/>
    <n v="1391234400"/>
    <d v="2014-02-01T06:00:00"/>
    <x v="0"/>
    <x v="0"/>
    <s v="photography/photography books"/>
    <x v="7"/>
    <x v="14"/>
  </r>
  <r>
    <n v="119"/>
    <s v="Clark and Sons"/>
    <s v="Reverse-engineered full-range Internet solution"/>
    <x v="92"/>
    <x v="118"/>
    <x v="119"/>
    <x v="1"/>
    <x v="110"/>
    <x v="119"/>
    <x v="1"/>
    <s v="USD"/>
    <n v="1402894800"/>
    <x v="118"/>
    <n v="1404363600"/>
    <d v="2014-07-03T05:00:00"/>
    <x v="0"/>
    <x v="1"/>
    <s v="film &amp; video/documentary"/>
    <x v="4"/>
    <x v="4"/>
  </r>
  <r>
    <n v="120"/>
    <s v="Vega Group"/>
    <s v="Synchronized regional synergy"/>
    <x v="93"/>
    <x v="119"/>
    <x v="120"/>
    <x v="1"/>
    <x v="111"/>
    <x v="120"/>
    <x v="1"/>
    <s v="USD"/>
    <n v="1429246800"/>
    <x v="119"/>
    <n v="1429592400"/>
    <d v="2015-04-21T05:00:00"/>
    <x v="0"/>
    <x v="1"/>
    <s v="games/mobile games"/>
    <x v="6"/>
    <x v="20"/>
  </r>
  <r>
    <n v="121"/>
    <s v="Brown-Brown"/>
    <s v="Multi-lateral homogeneous success"/>
    <x v="94"/>
    <x v="120"/>
    <x v="121"/>
    <x v="1"/>
    <x v="112"/>
    <x v="121"/>
    <x v="1"/>
    <s v="USD"/>
    <n v="1412485200"/>
    <x v="33"/>
    <n v="1413608400"/>
    <d v="2014-10-18T05:00:00"/>
    <x v="0"/>
    <x v="0"/>
    <s v="games/video games"/>
    <x v="6"/>
    <x v="11"/>
  </r>
  <r>
    <n v="122"/>
    <s v="Taylor PLC"/>
    <s v="Seamless zero-defect solution"/>
    <x v="95"/>
    <x v="121"/>
    <x v="122"/>
    <x v="0"/>
    <x v="113"/>
    <x v="122"/>
    <x v="1"/>
    <s v="USD"/>
    <n v="1417068000"/>
    <x v="120"/>
    <n v="1419400800"/>
    <d v="2014-12-24T06:00:00"/>
    <x v="0"/>
    <x v="0"/>
    <s v="publishing/fiction"/>
    <x v="5"/>
    <x v="13"/>
  </r>
  <r>
    <n v="123"/>
    <s v="Edwards-Lewis"/>
    <s v="Enhanced scalable concept"/>
    <x v="96"/>
    <x v="122"/>
    <x v="123"/>
    <x v="0"/>
    <x v="114"/>
    <x v="123"/>
    <x v="0"/>
    <s v="CAD"/>
    <n v="1448344800"/>
    <x v="121"/>
    <n v="1448604000"/>
    <d v="2015-11-27T06:00:00"/>
    <x v="1"/>
    <x v="0"/>
    <s v="theater/plays"/>
    <x v="3"/>
    <x v="3"/>
  </r>
  <r>
    <n v="124"/>
    <s v="Stanton, Neal and Rodriguez"/>
    <s v="Polarized uniform software"/>
    <x v="97"/>
    <x v="123"/>
    <x v="124"/>
    <x v="1"/>
    <x v="115"/>
    <x v="124"/>
    <x v="6"/>
    <s v="EUR"/>
    <n v="1557723600"/>
    <x v="122"/>
    <n v="1562302800"/>
    <d v="2019-07-05T05:00:00"/>
    <x v="0"/>
    <x v="0"/>
    <s v="photography/photography books"/>
    <x v="7"/>
    <x v="14"/>
  </r>
  <r>
    <n v="125"/>
    <s v="Pratt LLC"/>
    <s v="Stand-alone web-enabled moderator"/>
    <x v="98"/>
    <x v="124"/>
    <x v="125"/>
    <x v="1"/>
    <x v="80"/>
    <x v="125"/>
    <x v="1"/>
    <s v="USD"/>
    <n v="1537333200"/>
    <x v="123"/>
    <n v="1537678800"/>
    <d v="2018-09-23T05:00:00"/>
    <x v="0"/>
    <x v="0"/>
    <s v="theater/plays"/>
    <x v="3"/>
    <x v="3"/>
  </r>
  <r>
    <n v="126"/>
    <s v="Gross PLC"/>
    <s v="Proactive methodical benchmark"/>
    <x v="99"/>
    <x v="125"/>
    <x v="126"/>
    <x v="0"/>
    <x v="116"/>
    <x v="126"/>
    <x v="1"/>
    <s v="USD"/>
    <n v="1471150800"/>
    <x v="124"/>
    <n v="1473570000"/>
    <d v="2016-09-11T05:00:00"/>
    <x v="0"/>
    <x v="1"/>
    <s v="theater/plays"/>
    <x v="3"/>
    <x v="3"/>
  </r>
  <r>
    <n v="127"/>
    <s v="Martinez, Gomez and Dalton"/>
    <s v="Team-oriented 6thgeneration matrix"/>
    <x v="100"/>
    <x v="126"/>
    <x v="127"/>
    <x v="0"/>
    <x v="117"/>
    <x v="127"/>
    <x v="0"/>
    <s v="CAD"/>
    <n v="1273640400"/>
    <x v="125"/>
    <n v="1273899600"/>
    <d v="2010-05-15T05:00:00"/>
    <x v="0"/>
    <x v="0"/>
    <s v="theater/plays"/>
    <x v="3"/>
    <x v="3"/>
  </r>
  <r>
    <n v="128"/>
    <s v="Allen-Curtis"/>
    <s v="Phased human-resource core"/>
    <x v="101"/>
    <x v="127"/>
    <x v="128"/>
    <x v="3"/>
    <x v="118"/>
    <x v="128"/>
    <x v="1"/>
    <s v="USD"/>
    <n v="1282885200"/>
    <x v="126"/>
    <n v="1284008400"/>
    <d v="2010-09-09T05:00:00"/>
    <x v="0"/>
    <x v="0"/>
    <s v="music/rock"/>
    <x v="1"/>
    <x v="1"/>
  </r>
  <r>
    <n v="129"/>
    <s v="Morgan-Martinez"/>
    <s v="Mandatory tertiary implementation"/>
    <x v="102"/>
    <x v="128"/>
    <x v="129"/>
    <x v="3"/>
    <x v="12"/>
    <x v="129"/>
    <x v="2"/>
    <s v="AUD"/>
    <n v="1422943200"/>
    <x v="127"/>
    <n v="1425103200"/>
    <d v="2015-02-28T06:00:00"/>
    <x v="0"/>
    <x v="0"/>
    <s v="food/food trucks"/>
    <x v="0"/>
    <x v="0"/>
  </r>
  <r>
    <n v="130"/>
    <s v="Luna, Anderson and Fox"/>
    <s v="Secured directional encryption"/>
    <x v="103"/>
    <x v="129"/>
    <x v="130"/>
    <x v="1"/>
    <x v="119"/>
    <x v="130"/>
    <x v="3"/>
    <s v="DKK"/>
    <n v="1319605200"/>
    <x v="128"/>
    <n v="1320991200"/>
    <d v="2011-11-11T06:00:00"/>
    <x v="0"/>
    <x v="0"/>
    <s v="film &amp; video/drama"/>
    <x v="4"/>
    <x v="6"/>
  </r>
  <r>
    <n v="131"/>
    <s v="Fleming, Zhang and Henderson"/>
    <s v="Distributed 5thgeneration implementation"/>
    <x v="104"/>
    <x v="130"/>
    <x v="131"/>
    <x v="1"/>
    <x v="120"/>
    <x v="131"/>
    <x v="4"/>
    <s v="GBP"/>
    <n v="1385704800"/>
    <x v="129"/>
    <n v="1386828000"/>
    <d v="2013-12-12T06:00:00"/>
    <x v="0"/>
    <x v="0"/>
    <s v="technology/web"/>
    <x v="2"/>
    <x v="2"/>
  </r>
  <r>
    <n v="132"/>
    <s v="Flowers and Sons"/>
    <s v="Virtual static core"/>
    <x v="88"/>
    <x v="131"/>
    <x v="132"/>
    <x v="1"/>
    <x v="121"/>
    <x v="132"/>
    <x v="1"/>
    <s v="USD"/>
    <n v="1515736800"/>
    <x v="130"/>
    <n v="1517119200"/>
    <d v="2018-01-28T06:00:00"/>
    <x v="0"/>
    <x v="1"/>
    <s v="theater/plays"/>
    <x v="3"/>
    <x v="3"/>
  </r>
  <r>
    <n v="133"/>
    <s v="Gates PLC"/>
    <s v="Secured content-based product"/>
    <x v="6"/>
    <x v="132"/>
    <x v="133"/>
    <x v="1"/>
    <x v="122"/>
    <x v="133"/>
    <x v="1"/>
    <s v="USD"/>
    <n v="1313125200"/>
    <x v="131"/>
    <n v="1315026000"/>
    <d v="2011-09-03T05:00:00"/>
    <x v="0"/>
    <x v="0"/>
    <s v="music/world music"/>
    <x v="1"/>
    <x v="21"/>
  </r>
  <r>
    <n v="134"/>
    <s v="Caldwell LLC"/>
    <s v="Secured executive concept"/>
    <x v="105"/>
    <x v="133"/>
    <x v="134"/>
    <x v="0"/>
    <x v="123"/>
    <x v="134"/>
    <x v="5"/>
    <s v="CHF"/>
    <n v="1308459600"/>
    <x v="132"/>
    <n v="1312693200"/>
    <d v="2011-08-07T05:00:00"/>
    <x v="0"/>
    <x v="1"/>
    <s v="film &amp; video/documentary"/>
    <x v="4"/>
    <x v="4"/>
  </r>
  <r>
    <n v="135"/>
    <s v="Le, Burton and Evans"/>
    <s v="Balanced zero-defect software"/>
    <x v="106"/>
    <x v="134"/>
    <x v="135"/>
    <x v="0"/>
    <x v="124"/>
    <x v="135"/>
    <x v="1"/>
    <s v="USD"/>
    <n v="1362636000"/>
    <x v="133"/>
    <n v="1363064400"/>
    <d v="2013-03-12T05:00:00"/>
    <x v="0"/>
    <x v="1"/>
    <s v="theater/plays"/>
    <x v="3"/>
    <x v="3"/>
  </r>
  <r>
    <n v="136"/>
    <s v="Briggs PLC"/>
    <s v="Distributed context-sensitive flexibility"/>
    <x v="107"/>
    <x v="135"/>
    <x v="136"/>
    <x v="3"/>
    <x v="125"/>
    <x v="136"/>
    <x v="1"/>
    <s v="USD"/>
    <n v="1402117200"/>
    <x v="134"/>
    <n v="1403154000"/>
    <d v="2014-06-19T05:00:00"/>
    <x v="0"/>
    <x v="1"/>
    <s v="film &amp; video/drama"/>
    <x v="4"/>
    <x v="6"/>
  </r>
  <r>
    <n v="137"/>
    <s v="Hudson-Nguyen"/>
    <s v="Down-sized disintermediate support"/>
    <x v="37"/>
    <x v="136"/>
    <x v="137"/>
    <x v="1"/>
    <x v="126"/>
    <x v="137"/>
    <x v="1"/>
    <s v="USD"/>
    <n v="1286341200"/>
    <x v="135"/>
    <n v="1286859600"/>
    <d v="2010-10-12T05:00:00"/>
    <x v="0"/>
    <x v="0"/>
    <s v="publishing/nonfiction"/>
    <x v="5"/>
    <x v="9"/>
  </r>
  <r>
    <n v="138"/>
    <s v="Hogan Ltd"/>
    <s v="Stand-alone mission-critical moratorium"/>
    <x v="103"/>
    <x v="137"/>
    <x v="138"/>
    <x v="0"/>
    <x v="127"/>
    <x v="138"/>
    <x v="1"/>
    <s v="USD"/>
    <n v="1348808400"/>
    <x v="136"/>
    <n v="1349326800"/>
    <d v="2012-10-04T05:00:00"/>
    <x v="0"/>
    <x v="0"/>
    <s v="games/mobile games"/>
    <x v="6"/>
    <x v="20"/>
  </r>
  <r>
    <n v="139"/>
    <s v="Hamilton, Wright and Chavez"/>
    <s v="Down-sized empowering protocol"/>
    <x v="108"/>
    <x v="138"/>
    <x v="139"/>
    <x v="0"/>
    <x v="128"/>
    <x v="139"/>
    <x v="1"/>
    <s v="USD"/>
    <n v="1429592400"/>
    <x v="137"/>
    <n v="1430974800"/>
    <d v="2015-05-07T05:00:00"/>
    <x v="0"/>
    <x v="1"/>
    <s v="technology/wearables"/>
    <x v="2"/>
    <x v="8"/>
  </r>
  <r>
    <n v="140"/>
    <s v="Bautista-Cross"/>
    <s v="Fully-configurable coherent Internet solution"/>
    <x v="20"/>
    <x v="139"/>
    <x v="140"/>
    <x v="1"/>
    <x v="129"/>
    <x v="140"/>
    <x v="1"/>
    <s v="USD"/>
    <n v="1519538400"/>
    <x v="138"/>
    <n v="1519970400"/>
    <d v="2018-03-02T06:00:00"/>
    <x v="0"/>
    <x v="0"/>
    <s v="film &amp; video/documentary"/>
    <x v="4"/>
    <x v="4"/>
  </r>
  <r>
    <n v="141"/>
    <s v="Jackson LLC"/>
    <s v="Distributed motivating algorithm"/>
    <x v="109"/>
    <x v="140"/>
    <x v="141"/>
    <x v="1"/>
    <x v="130"/>
    <x v="141"/>
    <x v="1"/>
    <s v="USD"/>
    <n v="1434085200"/>
    <x v="139"/>
    <n v="1434603600"/>
    <d v="2015-06-18T05:00:00"/>
    <x v="0"/>
    <x v="0"/>
    <s v="technology/web"/>
    <x v="2"/>
    <x v="2"/>
  </r>
  <r>
    <n v="142"/>
    <s v="Figueroa Ltd"/>
    <s v="Expanded solution-oriented benchmark"/>
    <x v="92"/>
    <x v="141"/>
    <x v="142"/>
    <x v="1"/>
    <x v="124"/>
    <x v="142"/>
    <x v="1"/>
    <s v="USD"/>
    <n v="1333688400"/>
    <x v="107"/>
    <n v="1337230800"/>
    <d v="2012-05-17T05:00:00"/>
    <x v="0"/>
    <x v="0"/>
    <s v="technology/web"/>
    <x v="2"/>
    <x v="2"/>
  </r>
  <r>
    <n v="143"/>
    <s v="Avila-Jones"/>
    <s v="Implemented discrete secured line"/>
    <x v="91"/>
    <x v="142"/>
    <x v="143"/>
    <x v="1"/>
    <x v="131"/>
    <x v="143"/>
    <x v="1"/>
    <s v="USD"/>
    <n v="1277701200"/>
    <x v="140"/>
    <n v="1279429200"/>
    <d v="2010-07-18T05:00:00"/>
    <x v="0"/>
    <x v="0"/>
    <s v="music/indie rock"/>
    <x v="1"/>
    <x v="7"/>
  </r>
  <r>
    <n v="144"/>
    <s v="Martin, Lopez and Hunter"/>
    <s v="Multi-lateral actuating installation"/>
    <x v="25"/>
    <x v="143"/>
    <x v="144"/>
    <x v="1"/>
    <x v="18"/>
    <x v="144"/>
    <x v="1"/>
    <s v="USD"/>
    <n v="1560747600"/>
    <x v="141"/>
    <n v="1561438800"/>
    <d v="2019-06-25T05:00:00"/>
    <x v="0"/>
    <x v="0"/>
    <s v="theater/plays"/>
    <x v="3"/>
    <x v="3"/>
  </r>
  <r>
    <n v="145"/>
    <s v="Fields-Moore"/>
    <s v="Secured reciprocal array"/>
    <x v="110"/>
    <x v="144"/>
    <x v="145"/>
    <x v="1"/>
    <x v="132"/>
    <x v="145"/>
    <x v="5"/>
    <s v="CHF"/>
    <n v="1410066000"/>
    <x v="142"/>
    <n v="1410498000"/>
    <d v="2014-09-12T05:00:00"/>
    <x v="0"/>
    <x v="0"/>
    <s v="technology/wearables"/>
    <x v="2"/>
    <x v="8"/>
  </r>
  <r>
    <n v="146"/>
    <s v="Harris-Golden"/>
    <s v="Optional bandwidth-monitored middleware"/>
    <x v="35"/>
    <x v="145"/>
    <x v="146"/>
    <x v="3"/>
    <x v="133"/>
    <x v="146"/>
    <x v="1"/>
    <s v="USD"/>
    <n v="1320732000"/>
    <x v="143"/>
    <n v="1322460000"/>
    <d v="2011-11-28T06:00:00"/>
    <x v="0"/>
    <x v="0"/>
    <s v="theater/plays"/>
    <x v="3"/>
    <x v="3"/>
  </r>
  <r>
    <n v="147"/>
    <s v="Moss, Norman and Dunlap"/>
    <s v="Upgradable upward-trending workforce"/>
    <x v="111"/>
    <x v="146"/>
    <x v="147"/>
    <x v="1"/>
    <x v="134"/>
    <x v="147"/>
    <x v="1"/>
    <s v="USD"/>
    <n v="1465794000"/>
    <x v="144"/>
    <n v="1466312400"/>
    <d v="2016-06-19T05:00:00"/>
    <x v="0"/>
    <x v="1"/>
    <s v="theater/plays"/>
    <x v="3"/>
    <x v="3"/>
  </r>
  <r>
    <n v="148"/>
    <s v="White, Larson and Wright"/>
    <s v="Upgradable hybrid capability"/>
    <x v="29"/>
    <x v="147"/>
    <x v="148"/>
    <x v="1"/>
    <x v="37"/>
    <x v="148"/>
    <x v="1"/>
    <s v="USD"/>
    <n v="1500958800"/>
    <x v="145"/>
    <n v="1501736400"/>
    <d v="2017-08-03T05:00:00"/>
    <x v="0"/>
    <x v="0"/>
    <s v="technology/wearables"/>
    <x v="2"/>
    <x v="8"/>
  </r>
  <r>
    <n v="149"/>
    <s v="Payne, Oliver and Burch"/>
    <s v="Managed fresh-thinking flexibility"/>
    <x v="8"/>
    <x v="148"/>
    <x v="149"/>
    <x v="1"/>
    <x v="135"/>
    <x v="149"/>
    <x v="1"/>
    <s v="USD"/>
    <n v="1357020000"/>
    <x v="146"/>
    <n v="1361512800"/>
    <d v="2013-02-22T06:00:00"/>
    <x v="0"/>
    <x v="0"/>
    <s v="music/indie rock"/>
    <x v="1"/>
    <x v="7"/>
  </r>
  <r>
    <n v="150"/>
    <s v="Brown, Palmer and Pace"/>
    <s v="Networked stable workforce"/>
    <x v="0"/>
    <x v="99"/>
    <x v="100"/>
    <x v="0"/>
    <x v="49"/>
    <x v="100"/>
    <x v="1"/>
    <s v="USD"/>
    <n v="1544940000"/>
    <x v="147"/>
    <n v="1545026400"/>
    <d v="2018-12-17T06:00:00"/>
    <x v="0"/>
    <x v="0"/>
    <s v="music/rock"/>
    <x v="1"/>
    <x v="1"/>
  </r>
  <r>
    <n v="151"/>
    <s v="Parker LLC"/>
    <s v="Customizable intermediate extranet"/>
    <x v="112"/>
    <x v="149"/>
    <x v="150"/>
    <x v="0"/>
    <x v="50"/>
    <x v="150"/>
    <x v="1"/>
    <s v="USD"/>
    <n v="1402290000"/>
    <x v="148"/>
    <n v="1406696400"/>
    <d v="2014-07-30T05:00:00"/>
    <x v="0"/>
    <x v="0"/>
    <s v="music/electric music"/>
    <x v="1"/>
    <x v="5"/>
  </r>
  <r>
    <n v="152"/>
    <s v="Bowen, Mcdonald and Hall"/>
    <s v="User-centric fault-tolerant task-force"/>
    <x v="113"/>
    <x v="150"/>
    <x v="151"/>
    <x v="1"/>
    <x v="136"/>
    <x v="151"/>
    <x v="1"/>
    <s v="USD"/>
    <n v="1487311200"/>
    <x v="149"/>
    <n v="1487916000"/>
    <d v="2017-02-24T06:00:00"/>
    <x v="0"/>
    <x v="0"/>
    <s v="music/indie rock"/>
    <x v="1"/>
    <x v="7"/>
  </r>
  <r>
    <n v="153"/>
    <s v="Whitehead, Bell and Hughes"/>
    <s v="Multi-tiered radical definition"/>
    <x v="114"/>
    <x v="151"/>
    <x v="152"/>
    <x v="0"/>
    <x v="137"/>
    <x v="152"/>
    <x v="1"/>
    <s v="USD"/>
    <n v="1350622800"/>
    <x v="150"/>
    <n v="1351141200"/>
    <d v="2012-10-25T05:00:00"/>
    <x v="0"/>
    <x v="0"/>
    <s v="theater/plays"/>
    <x v="3"/>
    <x v="3"/>
  </r>
  <r>
    <n v="154"/>
    <s v="Rodriguez-Brown"/>
    <s v="Devolved foreground benchmark"/>
    <x v="115"/>
    <x v="152"/>
    <x v="153"/>
    <x v="0"/>
    <x v="138"/>
    <x v="153"/>
    <x v="1"/>
    <s v="USD"/>
    <n v="1463029200"/>
    <x v="151"/>
    <n v="1465016400"/>
    <d v="2016-06-04T05:00:00"/>
    <x v="0"/>
    <x v="1"/>
    <s v="music/indie rock"/>
    <x v="1"/>
    <x v="7"/>
  </r>
  <r>
    <n v="155"/>
    <s v="Hall-Schaefer"/>
    <s v="Distributed eco-centric methodology"/>
    <x v="116"/>
    <x v="153"/>
    <x v="154"/>
    <x v="0"/>
    <x v="139"/>
    <x v="154"/>
    <x v="1"/>
    <s v="USD"/>
    <n v="1269493200"/>
    <x v="152"/>
    <n v="1270789200"/>
    <d v="2010-04-09T05:00:00"/>
    <x v="0"/>
    <x v="0"/>
    <s v="theater/plays"/>
    <x v="3"/>
    <x v="3"/>
  </r>
  <r>
    <n v="156"/>
    <s v="Meza-Rogers"/>
    <s v="Streamlined encompassing encryption"/>
    <x v="117"/>
    <x v="154"/>
    <x v="155"/>
    <x v="3"/>
    <x v="140"/>
    <x v="155"/>
    <x v="2"/>
    <s v="AUD"/>
    <n v="1570251600"/>
    <x v="153"/>
    <n v="1572325200"/>
    <d v="2019-10-29T05:00:00"/>
    <x v="0"/>
    <x v="0"/>
    <s v="music/rock"/>
    <x v="1"/>
    <x v="1"/>
  </r>
  <r>
    <n v="157"/>
    <s v="Curtis-Curtis"/>
    <s v="User-friendly reciprocal initiative"/>
    <x v="3"/>
    <x v="155"/>
    <x v="156"/>
    <x v="0"/>
    <x v="141"/>
    <x v="156"/>
    <x v="2"/>
    <s v="AUD"/>
    <n v="1388383200"/>
    <x v="154"/>
    <n v="1389420000"/>
    <d v="2014-01-11T06:00:00"/>
    <x v="0"/>
    <x v="0"/>
    <s v="photography/photography books"/>
    <x v="7"/>
    <x v="14"/>
  </r>
  <r>
    <n v="158"/>
    <s v="Carlson Inc"/>
    <s v="Ergonomic fresh-thinking installation"/>
    <x v="118"/>
    <x v="156"/>
    <x v="157"/>
    <x v="1"/>
    <x v="142"/>
    <x v="157"/>
    <x v="1"/>
    <s v="USD"/>
    <n v="1449554400"/>
    <x v="155"/>
    <n v="1449640800"/>
    <d v="2015-12-09T06:00:00"/>
    <x v="0"/>
    <x v="0"/>
    <s v="music/rock"/>
    <x v="1"/>
    <x v="1"/>
  </r>
  <r>
    <n v="159"/>
    <s v="Clarke, Anderson and Lee"/>
    <s v="Robust explicit hardware"/>
    <x v="119"/>
    <x v="157"/>
    <x v="158"/>
    <x v="1"/>
    <x v="143"/>
    <x v="158"/>
    <x v="1"/>
    <s v="USD"/>
    <n v="1553662800"/>
    <x v="156"/>
    <n v="1555218000"/>
    <d v="2019-04-14T05:00:00"/>
    <x v="0"/>
    <x v="1"/>
    <s v="theater/plays"/>
    <x v="3"/>
    <x v="3"/>
  </r>
  <r>
    <n v="160"/>
    <s v="Evans Group"/>
    <s v="Stand-alone actuating support"/>
    <x v="48"/>
    <x v="158"/>
    <x v="159"/>
    <x v="1"/>
    <x v="55"/>
    <x v="159"/>
    <x v="1"/>
    <s v="USD"/>
    <n v="1556341200"/>
    <x v="157"/>
    <n v="1557723600"/>
    <d v="2019-05-13T05:00:00"/>
    <x v="0"/>
    <x v="0"/>
    <s v="technology/wearables"/>
    <x v="2"/>
    <x v="8"/>
  </r>
  <r>
    <n v="161"/>
    <s v="Bruce Group"/>
    <s v="Cross-platform methodical process improvement"/>
    <x v="20"/>
    <x v="159"/>
    <x v="160"/>
    <x v="0"/>
    <x v="51"/>
    <x v="160"/>
    <x v="1"/>
    <s v="USD"/>
    <n v="1442984400"/>
    <x v="158"/>
    <n v="1443502800"/>
    <d v="2015-09-29T05:00:00"/>
    <x v="0"/>
    <x v="1"/>
    <s v="technology/web"/>
    <x v="2"/>
    <x v="2"/>
  </r>
  <r>
    <n v="162"/>
    <s v="Keith, Alvarez and Potter"/>
    <s v="Extended bottom-line open architecture"/>
    <x v="55"/>
    <x v="160"/>
    <x v="161"/>
    <x v="1"/>
    <x v="144"/>
    <x v="161"/>
    <x v="5"/>
    <s v="CHF"/>
    <n v="1544248800"/>
    <x v="159"/>
    <n v="1546840800"/>
    <d v="2019-01-07T06:00:00"/>
    <x v="0"/>
    <x v="0"/>
    <s v="music/rock"/>
    <x v="1"/>
    <x v="1"/>
  </r>
  <r>
    <n v="163"/>
    <s v="Burton-Watkins"/>
    <s v="Extended reciprocal circuit"/>
    <x v="26"/>
    <x v="161"/>
    <x v="162"/>
    <x v="1"/>
    <x v="67"/>
    <x v="162"/>
    <x v="1"/>
    <s v="USD"/>
    <n v="1508475600"/>
    <x v="160"/>
    <n v="1512712800"/>
    <d v="2017-12-08T06:00:00"/>
    <x v="0"/>
    <x v="1"/>
    <s v="photography/photography books"/>
    <x v="7"/>
    <x v="14"/>
  </r>
  <r>
    <n v="164"/>
    <s v="Lopez and Sons"/>
    <s v="Polarized human-resource protocol"/>
    <x v="120"/>
    <x v="162"/>
    <x v="163"/>
    <x v="1"/>
    <x v="20"/>
    <x v="163"/>
    <x v="1"/>
    <s v="USD"/>
    <n v="1507438800"/>
    <x v="161"/>
    <n v="1507525200"/>
    <d v="2017-10-09T05:00:00"/>
    <x v="0"/>
    <x v="0"/>
    <s v="theater/plays"/>
    <x v="3"/>
    <x v="3"/>
  </r>
  <r>
    <n v="165"/>
    <s v="Cordova Ltd"/>
    <s v="Synergized radical product"/>
    <x v="121"/>
    <x v="163"/>
    <x v="164"/>
    <x v="1"/>
    <x v="145"/>
    <x v="164"/>
    <x v="1"/>
    <s v="USD"/>
    <n v="1501563600"/>
    <x v="162"/>
    <n v="1504328400"/>
    <d v="2017-09-02T05:00:00"/>
    <x v="0"/>
    <x v="0"/>
    <s v="technology/web"/>
    <x v="2"/>
    <x v="2"/>
  </r>
  <r>
    <n v="166"/>
    <s v="Brown-Vang"/>
    <s v="Robust heuristic artificial intelligence"/>
    <x v="122"/>
    <x v="164"/>
    <x v="165"/>
    <x v="1"/>
    <x v="146"/>
    <x v="165"/>
    <x v="1"/>
    <s v="USD"/>
    <n v="1292997600"/>
    <x v="163"/>
    <n v="1293343200"/>
    <d v="2010-12-26T06:00:00"/>
    <x v="0"/>
    <x v="0"/>
    <s v="photography/photography books"/>
    <x v="7"/>
    <x v="14"/>
  </r>
  <r>
    <n v="167"/>
    <s v="Cruz-Ward"/>
    <s v="Robust content-based emulation"/>
    <x v="97"/>
    <x v="165"/>
    <x v="166"/>
    <x v="1"/>
    <x v="147"/>
    <x v="166"/>
    <x v="2"/>
    <s v="AUD"/>
    <n v="1370840400"/>
    <x v="164"/>
    <n v="1371704400"/>
    <d v="2013-06-20T05:00:00"/>
    <x v="0"/>
    <x v="0"/>
    <s v="theater/plays"/>
    <x v="3"/>
    <x v="3"/>
  </r>
  <r>
    <n v="168"/>
    <s v="Hernandez Group"/>
    <s v="Ergonomic uniform open system"/>
    <x v="123"/>
    <x v="166"/>
    <x v="167"/>
    <x v="0"/>
    <x v="148"/>
    <x v="167"/>
    <x v="3"/>
    <s v="DKK"/>
    <n v="1550815200"/>
    <x v="165"/>
    <n v="1552798800"/>
    <d v="2019-03-17T05:00:00"/>
    <x v="0"/>
    <x v="1"/>
    <s v="music/indie rock"/>
    <x v="1"/>
    <x v="7"/>
  </r>
  <r>
    <n v="169"/>
    <s v="Tran, Steele and Wilson"/>
    <s v="Profit-focused modular product"/>
    <x v="124"/>
    <x v="167"/>
    <x v="168"/>
    <x v="1"/>
    <x v="149"/>
    <x v="168"/>
    <x v="1"/>
    <s v="USD"/>
    <n v="1339909200"/>
    <x v="166"/>
    <n v="1342328400"/>
    <d v="2012-07-15T05:00:00"/>
    <x v="0"/>
    <x v="1"/>
    <s v="film &amp; video/shorts"/>
    <x v="4"/>
    <x v="12"/>
  </r>
  <r>
    <n v="170"/>
    <s v="Summers, Gallegos and Stein"/>
    <s v="Mandatory mobile product"/>
    <x v="125"/>
    <x v="168"/>
    <x v="169"/>
    <x v="0"/>
    <x v="109"/>
    <x v="169"/>
    <x v="1"/>
    <s v="USD"/>
    <n v="1501736400"/>
    <x v="167"/>
    <n v="1502341200"/>
    <d v="2017-08-10T05:00:00"/>
    <x v="0"/>
    <x v="0"/>
    <s v="music/indie rock"/>
    <x v="1"/>
    <x v="7"/>
  </r>
  <r>
    <n v="171"/>
    <s v="Blair Group"/>
    <s v="Public-key 3rdgeneration budgetary management"/>
    <x v="70"/>
    <x v="169"/>
    <x v="170"/>
    <x v="0"/>
    <x v="62"/>
    <x v="170"/>
    <x v="1"/>
    <s v="USD"/>
    <n v="1395291600"/>
    <x v="168"/>
    <n v="1397192400"/>
    <d v="2014-04-11T05:00:00"/>
    <x v="0"/>
    <x v="0"/>
    <s v="publishing/translations"/>
    <x v="5"/>
    <x v="18"/>
  </r>
  <r>
    <n v="172"/>
    <s v="Nixon Inc"/>
    <s v="Centralized national firmware"/>
    <x v="126"/>
    <x v="170"/>
    <x v="171"/>
    <x v="0"/>
    <x v="150"/>
    <x v="171"/>
    <x v="1"/>
    <s v="USD"/>
    <n v="1405746000"/>
    <x v="169"/>
    <n v="1407042000"/>
    <d v="2014-08-03T05:00:00"/>
    <x v="0"/>
    <x v="1"/>
    <s v="film &amp; video/documentary"/>
    <x v="4"/>
    <x v="4"/>
  </r>
  <r>
    <n v="173"/>
    <s v="White LLC"/>
    <s v="Cross-group 4thgeneration middleware"/>
    <x v="127"/>
    <x v="171"/>
    <x v="172"/>
    <x v="1"/>
    <x v="151"/>
    <x v="172"/>
    <x v="1"/>
    <s v="USD"/>
    <n v="1368853200"/>
    <x v="170"/>
    <n v="1369371600"/>
    <d v="2013-05-24T05:00:00"/>
    <x v="0"/>
    <x v="0"/>
    <s v="theater/plays"/>
    <x v="3"/>
    <x v="3"/>
  </r>
  <r>
    <n v="174"/>
    <s v="Santos, Black and Donovan"/>
    <s v="Pre-emptive scalable access"/>
    <x v="60"/>
    <x v="172"/>
    <x v="173"/>
    <x v="1"/>
    <x v="44"/>
    <x v="173"/>
    <x v="1"/>
    <s v="USD"/>
    <n v="1444021200"/>
    <x v="171"/>
    <n v="1444107600"/>
    <d v="2015-10-06T05:00:00"/>
    <x v="0"/>
    <x v="1"/>
    <s v="technology/wearables"/>
    <x v="2"/>
    <x v="8"/>
  </r>
  <r>
    <n v="175"/>
    <s v="Jones, Contreras and Burnett"/>
    <s v="Sharable intangible migration"/>
    <x v="128"/>
    <x v="173"/>
    <x v="174"/>
    <x v="0"/>
    <x v="152"/>
    <x v="174"/>
    <x v="1"/>
    <s v="USD"/>
    <n v="1472619600"/>
    <x v="172"/>
    <n v="1474261200"/>
    <d v="2016-09-19T05:00:00"/>
    <x v="0"/>
    <x v="0"/>
    <s v="theater/plays"/>
    <x v="3"/>
    <x v="3"/>
  </r>
  <r>
    <n v="176"/>
    <s v="Stone-Orozco"/>
    <s v="Proactive scalable Graphical User Interface"/>
    <x v="129"/>
    <x v="174"/>
    <x v="175"/>
    <x v="0"/>
    <x v="153"/>
    <x v="175"/>
    <x v="1"/>
    <s v="USD"/>
    <n v="1472878800"/>
    <x v="173"/>
    <n v="1473656400"/>
    <d v="2016-09-12T05:00:00"/>
    <x v="0"/>
    <x v="0"/>
    <s v="theater/plays"/>
    <x v="3"/>
    <x v="3"/>
  </r>
  <r>
    <n v="177"/>
    <s v="Lee, Gibson and Morgan"/>
    <s v="Digitized solution-oriented product"/>
    <x v="130"/>
    <x v="175"/>
    <x v="176"/>
    <x v="1"/>
    <x v="154"/>
    <x v="176"/>
    <x v="1"/>
    <s v="USD"/>
    <n v="1289800800"/>
    <x v="174"/>
    <n v="1291960800"/>
    <d v="2010-12-10T06:00:00"/>
    <x v="0"/>
    <x v="0"/>
    <s v="theater/plays"/>
    <x v="3"/>
    <x v="3"/>
  </r>
  <r>
    <n v="178"/>
    <s v="Alexander-Williams"/>
    <s v="Triple-buffered cohesive structure"/>
    <x v="44"/>
    <x v="176"/>
    <x v="177"/>
    <x v="0"/>
    <x v="155"/>
    <x v="177"/>
    <x v="1"/>
    <s v="USD"/>
    <n v="1505970000"/>
    <x v="175"/>
    <n v="1506747600"/>
    <d v="2017-09-30T05:00:00"/>
    <x v="0"/>
    <x v="0"/>
    <s v="food/food trucks"/>
    <x v="0"/>
    <x v="0"/>
  </r>
  <r>
    <n v="179"/>
    <s v="Marks Ltd"/>
    <s v="Realigned human-resource orchestration"/>
    <x v="131"/>
    <x v="177"/>
    <x v="178"/>
    <x v="1"/>
    <x v="156"/>
    <x v="178"/>
    <x v="0"/>
    <s v="CAD"/>
    <n v="1363496400"/>
    <x v="176"/>
    <n v="1363582800"/>
    <d v="2013-03-18T05:00:00"/>
    <x v="0"/>
    <x v="1"/>
    <s v="theater/plays"/>
    <x v="3"/>
    <x v="3"/>
  </r>
  <r>
    <n v="180"/>
    <s v="Olsen, Edwards and Reid"/>
    <s v="Optional clear-thinking software"/>
    <x v="132"/>
    <x v="178"/>
    <x v="179"/>
    <x v="1"/>
    <x v="157"/>
    <x v="179"/>
    <x v="2"/>
    <s v="AUD"/>
    <n v="1269234000"/>
    <x v="177"/>
    <n v="1269666000"/>
    <d v="2010-03-27T05:00:00"/>
    <x v="0"/>
    <x v="0"/>
    <s v="technology/wearables"/>
    <x v="2"/>
    <x v="8"/>
  </r>
  <r>
    <n v="181"/>
    <s v="Daniels, Rose and Tyler"/>
    <s v="Centralized global approach"/>
    <x v="133"/>
    <x v="179"/>
    <x v="180"/>
    <x v="0"/>
    <x v="158"/>
    <x v="180"/>
    <x v="1"/>
    <s v="USD"/>
    <n v="1507093200"/>
    <x v="178"/>
    <n v="1508648400"/>
    <d v="2017-10-22T05:00:00"/>
    <x v="0"/>
    <x v="0"/>
    <s v="technology/web"/>
    <x v="2"/>
    <x v="2"/>
  </r>
  <r>
    <n v="182"/>
    <s v="Adams Group"/>
    <s v="Reverse-engineered bandwidth-monitored contingency"/>
    <x v="134"/>
    <x v="180"/>
    <x v="181"/>
    <x v="1"/>
    <x v="159"/>
    <x v="181"/>
    <x v="3"/>
    <s v="DKK"/>
    <n v="1560574800"/>
    <x v="179"/>
    <n v="1561957200"/>
    <d v="2019-07-01T05:00:00"/>
    <x v="0"/>
    <x v="0"/>
    <s v="theater/plays"/>
    <x v="3"/>
    <x v="3"/>
  </r>
  <r>
    <n v="183"/>
    <s v="Rogers, Huerta and Medina"/>
    <s v="Pre-emptive bandwidth-monitored instruction set"/>
    <x v="135"/>
    <x v="181"/>
    <x v="182"/>
    <x v="0"/>
    <x v="99"/>
    <x v="182"/>
    <x v="0"/>
    <s v="CAD"/>
    <n v="1284008400"/>
    <x v="180"/>
    <n v="1285131600"/>
    <d v="2010-09-22T05:00:00"/>
    <x v="0"/>
    <x v="0"/>
    <s v="music/rock"/>
    <x v="1"/>
    <x v="1"/>
  </r>
  <r>
    <n v="184"/>
    <s v="Howard, Carter and Griffith"/>
    <s v="Adaptive asynchronous emulation"/>
    <x v="136"/>
    <x v="182"/>
    <x v="183"/>
    <x v="1"/>
    <x v="160"/>
    <x v="183"/>
    <x v="1"/>
    <s v="USD"/>
    <n v="1556859600"/>
    <x v="181"/>
    <n v="1556946000"/>
    <d v="2019-05-04T05:00:00"/>
    <x v="0"/>
    <x v="0"/>
    <s v="theater/plays"/>
    <x v="3"/>
    <x v="3"/>
  </r>
  <r>
    <n v="185"/>
    <s v="Bailey PLC"/>
    <s v="Innovative actuating conglomeration"/>
    <x v="67"/>
    <x v="183"/>
    <x v="184"/>
    <x v="0"/>
    <x v="161"/>
    <x v="184"/>
    <x v="1"/>
    <s v="USD"/>
    <n v="1526187600"/>
    <x v="182"/>
    <n v="1527138000"/>
    <d v="2018-05-24T05:00:00"/>
    <x v="0"/>
    <x v="0"/>
    <s v="film &amp; video/television"/>
    <x v="4"/>
    <x v="19"/>
  </r>
  <r>
    <n v="186"/>
    <s v="Parker Group"/>
    <s v="Grass-roots foreground policy"/>
    <x v="137"/>
    <x v="184"/>
    <x v="185"/>
    <x v="0"/>
    <x v="162"/>
    <x v="185"/>
    <x v="1"/>
    <s v="USD"/>
    <n v="1400821200"/>
    <x v="183"/>
    <n v="1402117200"/>
    <d v="2014-06-07T05:00:00"/>
    <x v="0"/>
    <x v="0"/>
    <s v="theater/plays"/>
    <x v="3"/>
    <x v="3"/>
  </r>
  <r>
    <n v="187"/>
    <s v="Fox Group"/>
    <s v="Horizontal transitional paradigm"/>
    <x v="138"/>
    <x v="185"/>
    <x v="186"/>
    <x v="1"/>
    <x v="163"/>
    <x v="186"/>
    <x v="0"/>
    <s v="CAD"/>
    <n v="1361599200"/>
    <x v="184"/>
    <n v="1364014800"/>
    <d v="2013-03-23T05:00:00"/>
    <x v="0"/>
    <x v="1"/>
    <s v="film &amp; video/shorts"/>
    <x v="4"/>
    <x v="12"/>
  </r>
  <r>
    <n v="188"/>
    <s v="Walker, Jones and Rodriguez"/>
    <s v="Networked didactic info-mediaries"/>
    <x v="139"/>
    <x v="186"/>
    <x v="187"/>
    <x v="0"/>
    <x v="164"/>
    <x v="187"/>
    <x v="6"/>
    <s v="EUR"/>
    <n v="1417500000"/>
    <x v="185"/>
    <n v="1417586400"/>
    <d v="2014-12-03T06:00:00"/>
    <x v="0"/>
    <x v="0"/>
    <s v="theater/plays"/>
    <x v="3"/>
    <x v="3"/>
  </r>
  <r>
    <n v="189"/>
    <s v="Anthony-Shaw"/>
    <s v="Switchable contextually-based access"/>
    <x v="140"/>
    <x v="187"/>
    <x v="188"/>
    <x v="3"/>
    <x v="165"/>
    <x v="188"/>
    <x v="1"/>
    <s v="USD"/>
    <n v="1457071200"/>
    <x v="186"/>
    <n v="1457071200"/>
    <d v="2016-03-04T06:00:00"/>
    <x v="0"/>
    <x v="0"/>
    <s v="theater/plays"/>
    <x v="3"/>
    <x v="3"/>
  </r>
  <r>
    <n v="190"/>
    <s v="Cook LLC"/>
    <s v="Up-sized dynamic throughput"/>
    <x v="41"/>
    <x v="188"/>
    <x v="189"/>
    <x v="0"/>
    <x v="3"/>
    <x v="189"/>
    <x v="1"/>
    <s v="USD"/>
    <n v="1370322000"/>
    <x v="187"/>
    <n v="1370408400"/>
    <d v="2013-06-05T05:00:00"/>
    <x v="0"/>
    <x v="1"/>
    <s v="theater/plays"/>
    <x v="3"/>
    <x v="3"/>
  </r>
  <r>
    <n v="191"/>
    <s v="Sutton PLC"/>
    <s v="Mandatory reciprocal superstructure"/>
    <x v="141"/>
    <x v="189"/>
    <x v="190"/>
    <x v="0"/>
    <x v="99"/>
    <x v="190"/>
    <x v="6"/>
    <s v="EUR"/>
    <n v="1552366800"/>
    <x v="188"/>
    <n v="1552626000"/>
    <d v="2019-03-15T05:00:00"/>
    <x v="0"/>
    <x v="0"/>
    <s v="theater/plays"/>
    <x v="3"/>
    <x v="3"/>
  </r>
  <r>
    <n v="192"/>
    <s v="Long, Morgan and Mitchell"/>
    <s v="Upgradable 4thgeneration productivity"/>
    <x v="142"/>
    <x v="190"/>
    <x v="191"/>
    <x v="0"/>
    <x v="166"/>
    <x v="191"/>
    <x v="1"/>
    <s v="USD"/>
    <n v="1403845200"/>
    <x v="189"/>
    <n v="1404190800"/>
    <d v="2014-07-01T05:00:00"/>
    <x v="0"/>
    <x v="0"/>
    <s v="music/rock"/>
    <x v="1"/>
    <x v="1"/>
  </r>
  <r>
    <n v="193"/>
    <s v="Calhoun, Rogers and Long"/>
    <s v="Progressive discrete hub"/>
    <x v="47"/>
    <x v="191"/>
    <x v="192"/>
    <x v="0"/>
    <x v="167"/>
    <x v="192"/>
    <x v="1"/>
    <s v="USD"/>
    <n v="1523163600"/>
    <x v="190"/>
    <n v="1523509200"/>
    <d v="2018-04-12T05:00:00"/>
    <x v="1"/>
    <x v="0"/>
    <s v="music/indie rock"/>
    <x v="1"/>
    <x v="7"/>
  </r>
  <r>
    <n v="194"/>
    <s v="Sandoval Group"/>
    <s v="Assimilated multi-tasking archive"/>
    <x v="143"/>
    <x v="192"/>
    <x v="193"/>
    <x v="1"/>
    <x v="105"/>
    <x v="193"/>
    <x v="1"/>
    <s v="USD"/>
    <n v="1442206800"/>
    <x v="191"/>
    <n v="1443589200"/>
    <d v="2015-09-30T05:00:00"/>
    <x v="0"/>
    <x v="0"/>
    <s v="music/metal"/>
    <x v="1"/>
    <x v="16"/>
  </r>
  <r>
    <n v="195"/>
    <s v="Smith and Sons"/>
    <s v="Upgradable high-level solution"/>
    <x v="144"/>
    <x v="193"/>
    <x v="194"/>
    <x v="1"/>
    <x v="168"/>
    <x v="194"/>
    <x v="1"/>
    <s v="USD"/>
    <n v="1532840400"/>
    <x v="192"/>
    <n v="1533445200"/>
    <d v="2018-08-05T05:00:00"/>
    <x v="0"/>
    <x v="0"/>
    <s v="music/electric music"/>
    <x v="1"/>
    <x v="5"/>
  </r>
  <r>
    <n v="196"/>
    <s v="King Inc"/>
    <s v="Organic bandwidth-monitored frame"/>
    <x v="139"/>
    <x v="194"/>
    <x v="195"/>
    <x v="0"/>
    <x v="16"/>
    <x v="195"/>
    <x v="3"/>
    <s v="DKK"/>
    <n v="1472878800"/>
    <x v="173"/>
    <n v="1474520400"/>
    <d v="2016-09-22T05:00:00"/>
    <x v="0"/>
    <x v="0"/>
    <s v="technology/wearables"/>
    <x v="2"/>
    <x v="8"/>
  </r>
  <r>
    <n v="197"/>
    <s v="Perry and Sons"/>
    <s v="Business-focused logistical framework"/>
    <x v="145"/>
    <x v="195"/>
    <x v="196"/>
    <x v="1"/>
    <x v="169"/>
    <x v="196"/>
    <x v="1"/>
    <s v="USD"/>
    <n v="1498194000"/>
    <x v="193"/>
    <n v="1499403600"/>
    <d v="2017-07-07T05:00:00"/>
    <x v="0"/>
    <x v="0"/>
    <s v="film &amp; video/drama"/>
    <x v="4"/>
    <x v="6"/>
  </r>
  <r>
    <n v="198"/>
    <s v="Palmer Inc"/>
    <s v="Universal multi-state capability"/>
    <x v="146"/>
    <x v="196"/>
    <x v="197"/>
    <x v="0"/>
    <x v="170"/>
    <x v="197"/>
    <x v="1"/>
    <s v="USD"/>
    <n v="1281070800"/>
    <x v="194"/>
    <n v="1283576400"/>
    <d v="2010-09-04T05:00:00"/>
    <x v="0"/>
    <x v="0"/>
    <s v="music/electric music"/>
    <x v="1"/>
    <x v="5"/>
  </r>
  <r>
    <n v="199"/>
    <s v="Hull, Baker and Martinez"/>
    <s v="Digitized reciprocal infrastructure"/>
    <x v="37"/>
    <x v="197"/>
    <x v="198"/>
    <x v="0"/>
    <x v="171"/>
    <x v="198"/>
    <x v="1"/>
    <s v="USD"/>
    <n v="1436245200"/>
    <x v="195"/>
    <n v="1436590800"/>
    <d v="2015-07-11T05:00:00"/>
    <x v="0"/>
    <x v="0"/>
    <s v="music/rock"/>
    <x v="1"/>
    <x v="1"/>
  </r>
  <r>
    <n v="200"/>
    <s v="Becker, Rice and White"/>
    <s v="Reduced dedicated capability"/>
    <x v="0"/>
    <x v="50"/>
    <x v="50"/>
    <x v="0"/>
    <x v="49"/>
    <x v="50"/>
    <x v="0"/>
    <s v="CAD"/>
    <n v="1269493200"/>
    <x v="152"/>
    <n v="1270443600"/>
    <d v="2010-04-05T05:00:00"/>
    <x v="0"/>
    <x v="0"/>
    <s v="theater/plays"/>
    <x v="3"/>
    <x v="3"/>
  </r>
  <r>
    <n v="201"/>
    <s v="Osborne, Perkins and Knox"/>
    <s v="Cross-platform bi-directional workforce"/>
    <x v="118"/>
    <x v="198"/>
    <x v="199"/>
    <x v="1"/>
    <x v="144"/>
    <x v="199"/>
    <x v="1"/>
    <s v="USD"/>
    <n v="1406264400"/>
    <x v="196"/>
    <n v="1407819600"/>
    <d v="2014-08-12T05:00:00"/>
    <x v="0"/>
    <x v="0"/>
    <s v="technology/web"/>
    <x v="2"/>
    <x v="2"/>
  </r>
  <r>
    <n v="202"/>
    <s v="Mcknight-Freeman"/>
    <s v="Upgradable scalable methodology"/>
    <x v="111"/>
    <x v="199"/>
    <x v="200"/>
    <x v="3"/>
    <x v="172"/>
    <x v="200"/>
    <x v="1"/>
    <s v="USD"/>
    <n v="1317531600"/>
    <x v="197"/>
    <n v="1317877200"/>
    <d v="2011-10-06T05:00:00"/>
    <x v="0"/>
    <x v="0"/>
    <s v="food/food trucks"/>
    <x v="0"/>
    <x v="0"/>
  </r>
  <r>
    <n v="203"/>
    <s v="Hayden, Shannon and Stein"/>
    <s v="Customer-focused client-server service-desk"/>
    <x v="147"/>
    <x v="200"/>
    <x v="201"/>
    <x v="1"/>
    <x v="173"/>
    <x v="201"/>
    <x v="2"/>
    <s v="AUD"/>
    <n v="1484632800"/>
    <x v="198"/>
    <n v="1484805600"/>
    <d v="2017-01-19T06:00:00"/>
    <x v="0"/>
    <x v="0"/>
    <s v="theater/plays"/>
    <x v="3"/>
    <x v="3"/>
  </r>
  <r>
    <n v="204"/>
    <s v="Daniel-Luna"/>
    <s v="Mandatory multimedia leverage"/>
    <x v="148"/>
    <x v="201"/>
    <x v="202"/>
    <x v="0"/>
    <x v="174"/>
    <x v="202"/>
    <x v="1"/>
    <s v="USD"/>
    <n v="1301806800"/>
    <x v="199"/>
    <n v="1302670800"/>
    <d v="2011-04-13T05:00:00"/>
    <x v="0"/>
    <x v="0"/>
    <s v="music/jazz"/>
    <x v="1"/>
    <x v="17"/>
  </r>
  <r>
    <n v="205"/>
    <s v="Weaver-Marquez"/>
    <s v="Focused analyzing circuit"/>
    <x v="81"/>
    <x v="202"/>
    <x v="203"/>
    <x v="1"/>
    <x v="175"/>
    <x v="203"/>
    <x v="1"/>
    <s v="USD"/>
    <n v="1539752400"/>
    <x v="200"/>
    <n v="1540789200"/>
    <d v="2018-10-29T05:00:00"/>
    <x v="1"/>
    <x v="0"/>
    <s v="theater/plays"/>
    <x v="3"/>
    <x v="3"/>
  </r>
  <r>
    <n v="206"/>
    <s v="Austin, Baker and Kelley"/>
    <s v="Fundamental grid-enabled strategy"/>
    <x v="25"/>
    <x v="203"/>
    <x v="204"/>
    <x v="3"/>
    <x v="176"/>
    <x v="204"/>
    <x v="1"/>
    <s v="USD"/>
    <n v="1267250400"/>
    <x v="201"/>
    <n v="1268028000"/>
    <d v="2010-03-08T06:00:00"/>
    <x v="0"/>
    <x v="0"/>
    <s v="publishing/fiction"/>
    <x v="5"/>
    <x v="13"/>
  </r>
  <r>
    <n v="207"/>
    <s v="Carney-Anderson"/>
    <s v="Digitized 5thgeneration knowledgebase"/>
    <x v="67"/>
    <x v="204"/>
    <x v="205"/>
    <x v="1"/>
    <x v="177"/>
    <x v="205"/>
    <x v="1"/>
    <s v="USD"/>
    <n v="1535432400"/>
    <x v="202"/>
    <n v="1537160400"/>
    <d v="2018-09-17T05:00:00"/>
    <x v="0"/>
    <x v="1"/>
    <s v="music/rock"/>
    <x v="1"/>
    <x v="1"/>
  </r>
  <r>
    <n v="208"/>
    <s v="Jackson Inc"/>
    <s v="Mandatory multi-tasking encryption"/>
    <x v="149"/>
    <x v="205"/>
    <x v="206"/>
    <x v="1"/>
    <x v="178"/>
    <x v="206"/>
    <x v="1"/>
    <s v="USD"/>
    <n v="1510207200"/>
    <x v="203"/>
    <n v="1512280800"/>
    <d v="2017-12-03T06:00:00"/>
    <x v="0"/>
    <x v="0"/>
    <s v="film &amp; video/documentary"/>
    <x v="4"/>
    <x v="4"/>
  </r>
  <r>
    <n v="209"/>
    <s v="Warren Ltd"/>
    <s v="Distributed system-worthy application"/>
    <x v="150"/>
    <x v="206"/>
    <x v="207"/>
    <x v="2"/>
    <x v="179"/>
    <x v="207"/>
    <x v="2"/>
    <s v="AUD"/>
    <n v="1462510800"/>
    <x v="204"/>
    <n v="1463115600"/>
    <d v="2016-05-13T05:00:00"/>
    <x v="0"/>
    <x v="0"/>
    <s v="film &amp; video/documentary"/>
    <x v="4"/>
    <x v="4"/>
  </r>
  <r>
    <n v="210"/>
    <s v="Schultz Inc"/>
    <s v="Synergistic tertiary time-frame"/>
    <x v="151"/>
    <x v="207"/>
    <x v="208"/>
    <x v="0"/>
    <x v="31"/>
    <x v="208"/>
    <x v="3"/>
    <s v="DKK"/>
    <n v="1488520800"/>
    <x v="205"/>
    <n v="1490850000"/>
    <d v="2017-03-30T05:00:00"/>
    <x v="0"/>
    <x v="0"/>
    <s v="film &amp; video/science fiction"/>
    <x v="4"/>
    <x v="22"/>
  </r>
  <r>
    <n v="211"/>
    <s v="Thompson LLC"/>
    <s v="Customer-focused impactful benchmark"/>
    <x v="152"/>
    <x v="208"/>
    <x v="209"/>
    <x v="0"/>
    <x v="180"/>
    <x v="209"/>
    <x v="1"/>
    <s v="USD"/>
    <n v="1377579600"/>
    <x v="206"/>
    <n v="1379653200"/>
    <d v="2013-09-20T05:00:00"/>
    <x v="0"/>
    <x v="0"/>
    <s v="theater/plays"/>
    <x v="3"/>
    <x v="3"/>
  </r>
  <r>
    <n v="212"/>
    <s v="Johnson Inc"/>
    <s v="Profound next generation infrastructure"/>
    <x v="32"/>
    <x v="209"/>
    <x v="210"/>
    <x v="1"/>
    <x v="170"/>
    <x v="210"/>
    <x v="1"/>
    <s v="USD"/>
    <n v="1576389600"/>
    <x v="207"/>
    <n v="1580364000"/>
    <d v="2020-01-30T06:00:00"/>
    <x v="0"/>
    <x v="0"/>
    <s v="theater/plays"/>
    <x v="3"/>
    <x v="3"/>
  </r>
  <r>
    <n v="213"/>
    <s v="Morgan-Warren"/>
    <s v="Face-to-face encompassing info-mediaries"/>
    <x v="153"/>
    <x v="210"/>
    <x v="211"/>
    <x v="1"/>
    <x v="181"/>
    <x v="211"/>
    <x v="1"/>
    <s v="USD"/>
    <n v="1289019600"/>
    <x v="208"/>
    <n v="1289714400"/>
    <d v="2010-11-14T06:00:00"/>
    <x v="0"/>
    <x v="1"/>
    <s v="music/indie rock"/>
    <x v="1"/>
    <x v="7"/>
  </r>
  <r>
    <n v="214"/>
    <s v="Sullivan Group"/>
    <s v="Open-source fresh-thinking policy"/>
    <x v="1"/>
    <x v="211"/>
    <x v="212"/>
    <x v="1"/>
    <x v="34"/>
    <x v="212"/>
    <x v="1"/>
    <s v="USD"/>
    <n v="1282194000"/>
    <x v="209"/>
    <n v="1282712400"/>
    <d v="2010-08-25T05:00:00"/>
    <x v="0"/>
    <x v="0"/>
    <s v="music/rock"/>
    <x v="1"/>
    <x v="1"/>
  </r>
  <r>
    <n v="215"/>
    <s v="Vargas, Banks and Palmer"/>
    <s v="Extended 24/7 implementation"/>
    <x v="154"/>
    <x v="212"/>
    <x v="213"/>
    <x v="0"/>
    <x v="182"/>
    <x v="213"/>
    <x v="1"/>
    <s v="USD"/>
    <n v="1550037600"/>
    <x v="210"/>
    <n v="1550210400"/>
    <d v="2019-02-15T06:00:00"/>
    <x v="0"/>
    <x v="0"/>
    <s v="theater/plays"/>
    <x v="3"/>
    <x v="3"/>
  </r>
  <r>
    <n v="216"/>
    <s v="Johnson, Dixon and Zimmerman"/>
    <s v="Organic dynamic algorithm"/>
    <x v="155"/>
    <x v="213"/>
    <x v="214"/>
    <x v="1"/>
    <x v="183"/>
    <x v="214"/>
    <x v="1"/>
    <s v="USD"/>
    <n v="1321941600"/>
    <x v="211"/>
    <n v="1322114400"/>
    <d v="2011-11-24T06:00:00"/>
    <x v="0"/>
    <x v="0"/>
    <s v="theater/plays"/>
    <x v="3"/>
    <x v="3"/>
  </r>
  <r>
    <n v="217"/>
    <s v="Moore, Dudley and Navarro"/>
    <s v="Organic multi-tasking focus group"/>
    <x v="156"/>
    <x v="214"/>
    <x v="215"/>
    <x v="0"/>
    <x v="184"/>
    <x v="215"/>
    <x v="1"/>
    <s v="USD"/>
    <n v="1556427600"/>
    <x v="212"/>
    <n v="1557205200"/>
    <d v="2019-05-07T05:00:00"/>
    <x v="0"/>
    <x v="0"/>
    <s v="film &amp; video/science fiction"/>
    <x v="4"/>
    <x v="22"/>
  </r>
  <r>
    <n v="218"/>
    <s v="Price-Rodriguez"/>
    <s v="Adaptive logistical initiative"/>
    <x v="57"/>
    <x v="215"/>
    <x v="216"/>
    <x v="1"/>
    <x v="185"/>
    <x v="216"/>
    <x v="4"/>
    <s v="GBP"/>
    <n v="1320991200"/>
    <x v="213"/>
    <n v="1323928800"/>
    <d v="2011-12-15T06:00:00"/>
    <x v="0"/>
    <x v="1"/>
    <s v="film &amp; video/shorts"/>
    <x v="4"/>
    <x v="12"/>
  </r>
  <r>
    <n v="219"/>
    <s v="Huang-Henderson"/>
    <s v="Stand-alone mobile customer loyalty"/>
    <x v="157"/>
    <x v="216"/>
    <x v="217"/>
    <x v="1"/>
    <x v="186"/>
    <x v="217"/>
    <x v="1"/>
    <s v="USD"/>
    <n v="1345093200"/>
    <x v="214"/>
    <n v="1346130000"/>
    <d v="2012-08-28T05:00:00"/>
    <x v="0"/>
    <x v="0"/>
    <s v="film &amp; video/animation"/>
    <x v="4"/>
    <x v="10"/>
  </r>
  <r>
    <n v="220"/>
    <s v="Owens-Le"/>
    <s v="Focused composite approach"/>
    <x v="58"/>
    <x v="217"/>
    <x v="218"/>
    <x v="0"/>
    <x v="68"/>
    <x v="218"/>
    <x v="1"/>
    <s v="USD"/>
    <n v="1309496400"/>
    <x v="215"/>
    <n v="1311051600"/>
    <d v="2011-07-19T05:00:00"/>
    <x v="1"/>
    <x v="0"/>
    <s v="theater/plays"/>
    <x v="3"/>
    <x v="3"/>
  </r>
  <r>
    <n v="221"/>
    <s v="Huff LLC"/>
    <s v="Face-to-face clear-thinking Local Area Network"/>
    <x v="158"/>
    <x v="218"/>
    <x v="219"/>
    <x v="0"/>
    <x v="187"/>
    <x v="219"/>
    <x v="1"/>
    <s v="USD"/>
    <n v="1340254800"/>
    <x v="216"/>
    <n v="1340427600"/>
    <d v="2012-06-23T05:00:00"/>
    <x v="1"/>
    <x v="0"/>
    <s v="food/food trucks"/>
    <x v="0"/>
    <x v="0"/>
  </r>
  <r>
    <n v="222"/>
    <s v="Johnson LLC"/>
    <s v="Cross-group cohesive circuit"/>
    <x v="73"/>
    <x v="219"/>
    <x v="220"/>
    <x v="1"/>
    <x v="188"/>
    <x v="220"/>
    <x v="1"/>
    <s v="USD"/>
    <n v="1412226000"/>
    <x v="217"/>
    <n v="1412312400"/>
    <d v="2014-10-03T05:00:00"/>
    <x v="0"/>
    <x v="0"/>
    <s v="photography/photography books"/>
    <x v="7"/>
    <x v="14"/>
  </r>
  <r>
    <n v="223"/>
    <s v="Chavez, Garcia and Cantu"/>
    <s v="Synergistic explicit capability"/>
    <x v="159"/>
    <x v="220"/>
    <x v="221"/>
    <x v="0"/>
    <x v="189"/>
    <x v="221"/>
    <x v="1"/>
    <s v="USD"/>
    <n v="1458104400"/>
    <x v="218"/>
    <n v="1459314000"/>
    <d v="2016-03-30T05:00:00"/>
    <x v="0"/>
    <x v="0"/>
    <s v="theater/plays"/>
    <x v="3"/>
    <x v="3"/>
  </r>
  <r>
    <n v="224"/>
    <s v="Lester-Moore"/>
    <s v="Diverse analyzing definition"/>
    <x v="160"/>
    <x v="221"/>
    <x v="222"/>
    <x v="1"/>
    <x v="190"/>
    <x v="222"/>
    <x v="1"/>
    <s v="USD"/>
    <n v="1411534800"/>
    <x v="219"/>
    <n v="1415426400"/>
    <d v="2014-11-08T06:00:00"/>
    <x v="0"/>
    <x v="0"/>
    <s v="film &amp; video/science fiction"/>
    <x v="4"/>
    <x v="22"/>
  </r>
  <r>
    <n v="225"/>
    <s v="Fox-Quinn"/>
    <s v="Enterprise-wide reciprocal success"/>
    <x v="161"/>
    <x v="222"/>
    <x v="223"/>
    <x v="1"/>
    <x v="191"/>
    <x v="223"/>
    <x v="1"/>
    <s v="USD"/>
    <n v="1399093200"/>
    <x v="220"/>
    <n v="1399093200"/>
    <d v="2014-05-03T05:00:00"/>
    <x v="1"/>
    <x v="0"/>
    <s v="music/rock"/>
    <x v="1"/>
    <x v="1"/>
  </r>
  <r>
    <n v="226"/>
    <s v="Garcia Inc"/>
    <s v="Progressive neutral middleware"/>
    <x v="162"/>
    <x v="223"/>
    <x v="224"/>
    <x v="1"/>
    <x v="192"/>
    <x v="224"/>
    <x v="1"/>
    <s v="USD"/>
    <n v="1270702800"/>
    <x v="221"/>
    <n v="1273899600"/>
    <d v="2010-05-15T05:00:00"/>
    <x v="0"/>
    <x v="0"/>
    <s v="photography/photography books"/>
    <x v="7"/>
    <x v="14"/>
  </r>
  <r>
    <n v="227"/>
    <s v="Johnson-Lee"/>
    <s v="Intuitive exuding process improvement"/>
    <x v="163"/>
    <x v="224"/>
    <x v="225"/>
    <x v="1"/>
    <x v="193"/>
    <x v="225"/>
    <x v="1"/>
    <s v="USD"/>
    <n v="1431666000"/>
    <x v="222"/>
    <n v="1432184400"/>
    <d v="2015-05-21T05:00:00"/>
    <x v="0"/>
    <x v="0"/>
    <s v="games/mobile games"/>
    <x v="6"/>
    <x v="20"/>
  </r>
  <r>
    <n v="228"/>
    <s v="Pineda Group"/>
    <s v="Exclusive real-time protocol"/>
    <x v="164"/>
    <x v="225"/>
    <x v="226"/>
    <x v="1"/>
    <x v="194"/>
    <x v="226"/>
    <x v="1"/>
    <s v="USD"/>
    <n v="1472619600"/>
    <x v="172"/>
    <n v="1474779600"/>
    <d v="2016-09-25T05:00:00"/>
    <x v="0"/>
    <x v="0"/>
    <s v="film &amp; video/animation"/>
    <x v="4"/>
    <x v="10"/>
  </r>
  <r>
    <n v="229"/>
    <s v="Hoffman-Howard"/>
    <s v="Extended encompassing application"/>
    <x v="165"/>
    <x v="226"/>
    <x v="227"/>
    <x v="1"/>
    <x v="195"/>
    <x v="227"/>
    <x v="1"/>
    <s v="USD"/>
    <n v="1496293200"/>
    <x v="223"/>
    <n v="1500440400"/>
    <d v="2017-07-19T05:00:00"/>
    <x v="0"/>
    <x v="1"/>
    <s v="games/mobile games"/>
    <x v="6"/>
    <x v="20"/>
  </r>
  <r>
    <n v="230"/>
    <s v="Miranda, Hall and Mcgrath"/>
    <s v="Progressive value-added ability"/>
    <x v="166"/>
    <x v="227"/>
    <x v="228"/>
    <x v="1"/>
    <x v="196"/>
    <x v="228"/>
    <x v="1"/>
    <s v="USD"/>
    <n v="1575612000"/>
    <x v="224"/>
    <n v="1575612000"/>
    <d v="2019-12-06T06:00:00"/>
    <x v="0"/>
    <x v="0"/>
    <s v="games/video games"/>
    <x v="6"/>
    <x v="11"/>
  </r>
  <r>
    <n v="231"/>
    <s v="Williams, Carter and Gonzalez"/>
    <s v="Cross-platform uniform hardware"/>
    <x v="44"/>
    <x v="228"/>
    <x v="229"/>
    <x v="3"/>
    <x v="109"/>
    <x v="229"/>
    <x v="1"/>
    <s v="USD"/>
    <n v="1369112400"/>
    <x v="225"/>
    <n v="1374123600"/>
    <d v="2013-07-18T05:00:00"/>
    <x v="0"/>
    <x v="0"/>
    <s v="theater/plays"/>
    <x v="3"/>
    <x v="3"/>
  </r>
  <r>
    <n v="232"/>
    <s v="Davis-Rodriguez"/>
    <s v="Progressive secondary portal"/>
    <x v="74"/>
    <x v="229"/>
    <x v="230"/>
    <x v="1"/>
    <x v="45"/>
    <x v="230"/>
    <x v="1"/>
    <s v="USD"/>
    <n v="1469422800"/>
    <x v="226"/>
    <n v="1469509200"/>
    <d v="2016-07-26T05:00:00"/>
    <x v="0"/>
    <x v="0"/>
    <s v="theater/plays"/>
    <x v="3"/>
    <x v="3"/>
  </r>
  <r>
    <n v="233"/>
    <s v="Reid, Rivera and Perry"/>
    <s v="Multi-lateral national adapter"/>
    <x v="167"/>
    <x v="230"/>
    <x v="231"/>
    <x v="1"/>
    <x v="197"/>
    <x v="231"/>
    <x v="1"/>
    <s v="USD"/>
    <n v="1307854800"/>
    <x v="227"/>
    <n v="1309237200"/>
    <d v="2011-06-28T05:00:00"/>
    <x v="0"/>
    <x v="0"/>
    <s v="film &amp; video/animation"/>
    <x v="4"/>
    <x v="10"/>
  </r>
  <r>
    <n v="234"/>
    <s v="Mendoza-Parker"/>
    <s v="Enterprise-wide motivating matrices"/>
    <x v="168"/>
    <x v="231"/>
    <x v="232"/>
    <x v="1"/>
    <x v="46"/>
    <x v="232"/>
    <x v="6"/>
    <s v="EUR"/>
    <n v="1503378000"/>
    <x v="228"/>
    <n v="1503982800"/>
    <d v="2017-08-29T05:00:00"/>
    <x v="0"/>
    <x v="1"/>
    <s v="games/video games"/>
    <x v="6"/>
    <x v="11"/>
  </r>
  <r>
    <n v="235"/>
    <s v="Lee, Ali and Guzman"/>
    <s v="Polarized upward-trending Local Area Network"/>
    <x v="133"/>
    <x v="232"/>
    <x v="233"/>
    <x v="0"/>
    <x v="45"/>
    <x v="233"/>
    <x v="1"/>
    <s v="USD"/>
    <n v="1486965600"/>
    <x v="229"/>
    <n v="1487397600"/>
    <d v="2017-02-18T06:00:00"/>
    <x v="0"/>
    <x v="0"/>
    <s v="film &amp; video/animation"/>
    <x v="4"/>
    <x v="10"/>
  </r>
  <r>
    <n v="236"/>
    <s v="Gallegos-Cobb"/>
    <s v="Object-based directional function"/>
    <x v="169"/>
    <x v="233"/>
    <x v="234"/>
    <x v="0"/>
    <x v="176"/>
    <x v="234"/>
    <x v="2"/>
    <s v="AUD"/>
    <n v="1561438800"/>
    <x v="230"/>
    <n v="1562043600"/>
    <d v="2019-07-02T05:00:00"/>
    <x v="0"/>
    <x v="1"/>
    <s v="music/rock"/>
    <x v="1"/>
    <x v="1"/>
  </r>
  <r>
    <n v="237"/>
    <s v="Ellison PLC"/>
    <s v="Re-contextualized tangible open architecture"/>
    <x v="29"/>
    <x v="234"/>
    <x v="235"/>
    <x v="1"/>
    <x v="198"/>
    <x v="235"/>
    <x v="1"/>
    <s v="USD"/>
    <n v="1398402000"/>
    <x v="231"/>
    <n v="1398574800"/>
    <d v="2014-04-27T05:00:00"/>
    <x v="0"/>
    <x v="0"/>
    <s v="film &amp; video/animation"/>
    <x v="4"/>
    <x v="10"/>
  </r>
  <r>
    <n v="238"/>
    <s v="Bolton, Sanchez and Carrillo"/>
    <s v="Distributed systemic adapter"/>
    <x v="166"/>
    <x v="235"/>
    <x v="236"/>
    <x v="1"/>
    <x v="199"/>
    <x v="236"/>
    <x v="3"/>
    <s v="DKK"/>
    <n v="1513231200"/>
    <x v="232"/>
    <n v="1515391200"/>
    <d v="2018-01-08T06:00:00"/>
    <x v="0"/>
    <x v="1"/>
    <s v="theater/plays"/>
    <x v="3"/>
    <x v="3"/>
  </r>
  <r>
    <n v="239"/>
    <s v="Mason-Sanders"/>
    <s v="Networked web-enabled instruction set"/>
    <x v="170"/>
    <x v="236"/>
    <x v="237"/>
    <x v="0"/>
    <x v="142"/>
    <x v="237"/>
    <x v="1"/>
    <s v="USD"/>
    <n v="1440824400"/>
    <x v="233"/>
    <n v="1441170000"/>
    <d v="2015-09-02T05:00:00"/>
    <x v="0"/>
    <x v="0"/>
    <s v="technology/wearables"/>
    <x v="2"/>
    <x v="8"/>
  </r>
  <r>
    <n v="240"/>
    <s v="Pitts-Reed"/>
    <s v="Vision-oriented dynamic service-desk"/>
    <x v="171"/>
    <x v="237"/>
    <x v="238"/>
    <x v="1"/>
    <x v="200"/>
    <x v="238"/>
    <x v="1"/>
    <s v="USD"/>
    <n v="1281070800"/>
    <x v="194"/>
    <n v="1281157200"/>
    <d v="2010-08-07T05:00:00"/>
    <x v="0"/>
    <x v="0"/>
    <s v="theater/plays"/>
    <x v="3"/>
    <x v="3"/>
  </r>
  <r>
    <n v="241"/>
    <s v="Gonzalez-Martinez"/>
    <s v="Vision-oriented actuating open system"/>
    <x v="172"/>
    <x v="238"/>
    <x v="239"/>
    <x v="1"/>
    <x v="74"/>
    <x v="239"/>
    <x v="2"/>
    <s v="AUD"/>
    <n v="1397365200"/>
    <x v="234"/>
    <n v="1398229200"/>
    <d v="2014-04-23T05:00:00"/>
    <x v="0"/>
    <x v="1"/>
    <s v="publishing/nonfiction"/>
    <x v="5"/>
    <x v="9"/>
  </r>
  <r>
    <n v="242"/>
    <s v="Hill, Martin and Garcia"/>
    <s v="Sharable scalable core"/>
    <x v="141"/>
    <x v="239"/>
    <x v="240"/>
    <x v="1"/>
    <x v="201"/>
    <x v="240"/>
    <x v="1"/>
    <s v="USD"/>
    <n v="1494392400"/>
    <x v="235"/>
    <n v="1495256400"/>
    <d v="2017-05-20T05:00:00"/>
    <x v="0"/>
    <x v="1"/>
    <s v="music/rock"/>
    <x v="1"/>
    <x v="1"/>
  </r>
  <r>
    <n v="243"/>
    <s v="Garcia PLC"/>
    <s v="Customer-focused attitude-oriented function"/>
    <x v="173"/>
    <x v="240"/>
    <x v="241"/>
    <x v="1"/>
    <x v="202"/>
    <x v="241"/>
    <x v="1"/>
    <s v="USD"/>
    <n v="1520143200"/>
    <x v="236"/>
    <n v="1520402400"/>
    <d v="2018-03-07T06:00:00"/>
    <x v="0"/>
    <x v="0"/>
    <s v="theater/plays"/>
    <x v="3"/>
    <x v="3"/>
  </r>
  <r>
    <n v="244"/>
    <s v="Herring-Bailey"/>
    <s v="Reverse-engineered system-worthy extranet"/>
    <x v="31"/>
    <x v="241"/>
    <x v="242"/>
    <x v="1"/>
    <x v="4"/>
    <x v="242"/>
    <x v="1"/>
    <s v="USD"/>
    <n v="1405314000"/>
    <x v="237"/>
    <n v="1409806800"/>
    <d v="2014-09-04T05:00:00"/>
    <x v="0"/>
    <x v="0"/>
    <s v="theater/plays"/>
    <x v="3"/>
    <x v="3"/>
  </r>
  <r>
    <n v="245"/>
    <s v="Russell-Gardner"/>
    <s v="Re-engineered systematic monitoring"/>
    <x v="49"/>
    <x v="242"/>
    <x v="243"/>
    <x v="1"/>
    <x v="203"/>
    <x v="243"/>
    <x v="1"/>
    <s v="USD"/>
    <n v="1396846800"/>
    <x v="238"/>
    <n v="1396933200"/>
    <d v="2014-04-08T05:00:00"/>
    <x v="0"/>
    <x v="0"/>
    <s v="theater/plays"/>
    <x v="3"/>
    <x v="3"/>
  </r>
  <r>
    <n v="246"/>
    <s v="Walters-Carter"/>
    <s v="Seamless value-added standardization"/>
    <x v="6"/>
    <x v="243"/>
    <x v="244"/>
    <x v="1"/>
    <x v="42"/>
    <x v="244"/>
    <x v="1"/>
    <s v="USD"/>
    <n v="1375678800"/>
    <x v="239"/>
    <n v="1376024400"/>
    <d v="2013-08-09T05:00:00"/>
    <x v="0"/>
    <x v="0"/>
    <s v="technology/web"/>
    <x v="2"/>
    <x v="2"/>
  </r>
  <r>
    <n v="247"/>
    <s v="Johnson, Patterson and Montoya"/>
    <s v="Triple-buffered fresh-thinking frame"/>
    <x v="174"/>
    <x v="244"/>
    <x v="245"/>
    <x v="1"/>
    <x v="204"/>
    <x v="245"/>
    <x v="1"/>
    <s v="USD"/>
    <n v="1482386400"/>
    <x v="240"/>
    <n v="1483682400"/>
    <d v="2017-01-06T06:00:00"/>
    <x v="0"/>
    <x v="1"/>
    <s v="publishing/fiction"/>
    <x v="5"/>
    <x v="13"/>
  </r>
  <r>
    <n v="248"/>
    <s v="Roberts and Sons"/>
    <s v="Streamlined holistic knowledgebase"/>
    <x v="8"/>
    <x v="245"/>
    <x v="246"/>
    <x v="1"/>
    <x v="205"/>
    <x v="246"/>
    <x v="2"/>
    <s v="AUD"/>
    <n v="1420005600"/>
    <x v="241"/>
    <n v="1420437600"/>
    <d v="2015-01-05T06:00:00"/>
    <x v="0"/>
    <x v="0"/>
    <s v="games/mobile games"/>
    <x v="6"/>
    <x v="20"/>
  </r>
  <r>
    <n v="249"/>
    <s v="Avila-Nelson"/>
    <s v="Up-sized intermediate website"/>
    <x v="175"/>
    <x v="246"/>
    <x v="247"/>
    <x v="1"/>
    <x v="206"/>
    <x v="247"/>
    <x v="1"/>
    <s v="USD"/>
    <n v="1420178400"/>
    <x v="242"/>
    <n v="1420783200"/>
    <d v="2015-01-09T06:00:00"/>
    <x v="0"/>
    <x v="0"/>
    <s v="publishing/translations"/>
    <x v="5"/>
    <x v="18"/>
  </r>
  <r>
    <n v="250"/>
    <s v="Robbins and Sons"/>
    <s v="Future-proofed directional synergy"/>
    <x v="0"/>
    <x v="247"/>
    <x v="248"/>
    <x v="0"/>
    <x v="49"/>
    <x v="248"/>
    <x v="1"/>
    <s v="USD"/>
    <n v="1264399200"/>
    <x v="67"/>
    <n v="1267423200"/>
    <d v="2010-03-01T06:00:00"/>
    <x v="0"/>
    <x v="0"/>
    <s v="music/rock"/>
    <x v="1"/>
    <x v="1"/>
  </r>
  <r>
    <n v="251"/>
    <s v="Singleton Ltd"/>
    <s v="Enhanced user-facing function"/>
    <x v="143"/>
    <x v="248"/>
    <x v="249"/>
    <x v="0"/>
    <x v="196"/>
    <x v="249"/>
    <x v="1"/>
    <s v="USD"/>
    <n v="1355032800"/>
    <x v="243"/>
    <n v="1355205600"/>
    <d v="2012-12-11T06:00:00"/>
    <x v="0"/>
    <x v="0"/>
    <s v="theater/plays"/>
    <x v="3"/>
    <x v="3"/>
  </r>
  <r>
    <n v="252"/>
    <s v="Perez PLC"/>
    <s v="Operative bandwidth-monitored interface"/>
    <x v="67"/>
    <x v="249"/>
    <x v="250"/>
    <x v="1"/>
    <x v="207"/>
    <x v="250"/>
    <x v="1"/>
    <s v="USD"/>
    <n v="1382677200"/>
    <x v="244"/>
    <n v="1383109200"/>
    <d v="2013-10-30T05:00:00"/>
    <x v="0"/>
    <x v="0"/>
    <s v="theater/plays"/>
    <x v="3"/>
    <x v="3"/>
  </r>
  <r>
    <n v="253"/>
    <s v="Rogers, Jacobs and Jackson"/>
    <s v="Upgradable multi-state instruction set"/>
    <x v="158"/>
    <x v="250"/>
    <x v="251"/>
    <x v="0"/>
    <x v="208"/>
    <x v="251"/>
    <x v="0"/>
    <s v="CAD"/>
    <n v="1302238800"/>
    <x v="245"/>
    <n v="1303275600"/>
    <d v="2011-04-20T05:00:00"/>
    <x v="0"/>
    <x v="0"/>
    <s v="film &amp; video/drama"/>
    <x v="4"/>
    <x v="6"/>
  </r>
  <r>
    <n v="254"/>
    <s v="Barry Group"/>
    <s v="De-engineered static Local Area Network"/>
    <x v="176"/>
    <x v="251"/>
    <x v="252"/>
    <x v="1"/>
    <x v="39"/>
    <x v="252"/>
    <x v="1"/>
    <s v="USD"/>
    <n v="1487656800"/>
    <x v="246"/>
    <n v="1487829600"/>
    <d v="2017-02-23T06:00:00"/>
    <x v="0"/>
    <x v="0"/>
    <s v="publishing/nonfiction"/>
    <x v="5"/>
    <x v="9"/>
  </r>
  <r>
    <n v="255"/>
    <s v="Rosales, Branch and Harmon"/>
    <s v="Upgradable grid-enabled superstructure"/>
    <x v="177"/>
    <x v="252"/>
    <x v="253"/>
    <x v="1"/>
    <x v="209"/>
    <x v="253"/>
    <x v="1"/>
    <s v="USD"/>
    <n v="1297836000"/>
    <x v="247"/>
    <n v="1298268000"/>
    <d v="2011-02-21T06:00:00"/>
    <x v="0"/>
    <x v="1"/>
    <s v="music/rock"/>
    <x v="1"/>
    <x v="1"/>
  </r>
  <r>
    <n v="256"/>
    <s v="Smith-Reid"/>
    <s v="Optimized actuating toolset"/>
    <x v="178"/>
    <x v="253"/>
    <x v="254"/>
    <x v="0"/>
    <x v="27"/>
    <x v="254"/>
    <x v="4"/>
    <s v="GBP"/>
    <n v="1453615200"/>
    <x v="248"/>
    <n v="1456812000"/>
    <d v="2016-03-01T06:00:00"/>
    <x v="0"/>
    <x v="0"/>
    <s v="music/rock"/>
    <x v="1"/>
    <x v="1"/>
  </r>
  <r>
    <n v="257"/>
    <s v="Williams Inc"/>
    <s v="Decentralized exuding strategy"/>
    <x v="57"/>
    <x v="254"/>
    <x v="255"/>
    <x v="1"/>
    <x v="45"/>
    <x v="255"/>
    <x v="1"/>
    <s v="USD"/>
    <n v="1362463200"/>
    <x v="249"/>
    <n v="1363669200"/>
    <d v="2013-03-19T05:00:00"/>
    <x v="0"/>
    <x v="0"/>
    <s v="theater/plays"/>
    <x v="3"/>
    <x v="3"/>
  </r>
  <r>
    <n v="258"/>
    <s v="Duncan, Mcdonald and Miller"/>
    <s v="Assimilated coherent hardware"/>
    <x v="92"/>
    <x v="255"/>
    <x v="256"/>
    <x v="1"/>
    <x v="129"/>
    <x v="256"/>
    <x v="1"/>
    <s v="USD"/>
    <n v="1481176800"/>
    <x v="250"/>
    <n v="1482904800"/>
    <d v="2016-12-28T06:00:00"/>
    <x v="0"/>
    <x v="1"/>
    <s v="theater/plays"/>
    <x v="3"/>
    <x v="3"/>
  </r>
  <r>
    <n v="259"/>
    <s v="Watkins Ltd"/>
    <s v="Multi-channeled responsive implementation"/>
    <x v="37"/>
    <x v="256"/>
    <x v="257"/>
    <x v="1"/>
    <x v="188"/>
    <x v="257"/>
    <x v="1"/>
    <s v="USD"/>
    <n v="1354946400"/>
    <x v="251"/>
    <n v="1356588000"/>
    <d v="2012-12-27T06:00:00"/>
    <x v="1"/>
    <x v="0"/>
    <s v="photography/photography books"/>
    <x v="7"/>
    <x v="14"/>
  </r>
  <r>
    <n v="260"/>
    <s v="Allen-Jones"/>
    <s v="Centralized modular initiative"/>
    <x v="9"/>
    <x v="257"/>
    <x v="258"/>
    <x v="1"/>
    <x v="210"/>
    <x v="258"/>
    <x v="1"/>
    <s v="USD"/>
    <n v="1348808400"/>
    <x v="136"/>
    <n v="1349845200"/>
    <d v="2012-10-10T05:00:00"/>
    <x v="0"/>
    <x v="0"/>
    <s v="music/rock"/>
    <x v="1"/>
    <x v="1"/>
  </r>
  <r>
    <n v="261"/>
    <s v="Mason-Smith"/>
    <s v="Reverse-engineered cohesive migration"/>
    <x v="179"/>
    <x v="258"/>
    <x v="259"/>
    <x v="0"/>
    <x v="211"/>
    <x v="259"/>
    <x v="1"/>
    <s v="USD"/>
    <n v="1282712400"/>
    <x v="252"/>
    <n v="1283058000"/>
    <d v="2010-08-29T05:00:00"/>
    <x v="0"/>
    <x v="1"/>
    <s v="music/rock"/>
    <x v="1"/>
    <x v="1"/>
  </r>
  <r>
    <n v="262"/>
    <s v="Lloyd, Kennedy and Davis"/>
    <s v="Compatible multimedia hub"/>
    <x v="12"/>
    <x v="259"/>
    <x v="260"/>
    <x v="1"/>
    <x v="37"/>
    <x v="260"/>
    <x v="1"/>
    <s v="USD"/>
    <n v="1301979600"/>
    <x v="253"/>
    <n v="1304226000"/>
    <d v="2011-05-01T05:00:00"/>
    <x v="0"/>
    <x v="1"/>
    <s v="music/indie rock"/>
    <x v="1"/>
    <x v="7"/>
  </r>
  <r>
    <n v="263"/>
    <s v="Walker Ltd"/>
    <s v="Organic eco-centric success"/>
    <x v="49"/>
    <x v="260"/>
    <x v="261"/>
    <x v="1"/>
    <x v="134"/>
    <x v="261"/>
    <x v="1"/>
    <s v="USD"/>
    <n v="1263016800"/>
    <x v="254"/>
    <n v="1263016800"/>
    <d v="2010-01-09T06:00:00"/>
    <x v="0"/>
    <x v="0"/>
    <s v="photography/photography books"/>
    <x v="7"/>
    <x v="14"/>
  </r>
  <r>
    <n v="264"/>
    <s v="Gordon PLC"/>
    <s v="Virtual reciprocal policy"/>
    <x v="180"/>
    <x v="261"/>
    <x v="262"/>
    <x v="1"/>
    <x v="212"/>
    <x v="262"/>
    <x v="1"/>
    <s v="USD"/>
    <n v="1360648800"/>
    <x v="255"/>
    <n v="1362031200"/>
    <d v="2013-02-28T06:00:00"/>
    <x v="0"/>
    <x v="0"/>
    <s v="theater/plays"/>
    <x v="3"/>
    <x v="3"/>
  </r>
  <r>
    <n v="265"/>
    <s v="Lee and Sons"/>
    <s v="Persevering interactive emulation"/>
    <x v="70"/>
    <x v="262"/>
    <x v="263"/>
    <x v="1"/>
    <x v="99"/>
    <x v="263"/>
    <x v="1"/>
    <s v="USD"/>
    <n v="1451800800"/>
    <x v="256"/>
    <n v="1455602400"/>
    <d v="2016-02-16T06:00:00"/>
    <x v="0"/>
    <x v="0"/>
    <s v="theater/plays"/>
    <x v="3"/>
    <x v="3"/>
  </r>
  <r>
    <n v="266"/>
    <s v="Cole LLC"/>
    <s v="Proactive responsive emulation"/>
    <x v="181"/>
    <x v="263"/>
    <x v="264"/>
    <x v="0"/>
    <x v="213"/>
    <x v="264"/>
    <x v="6"/>
    <s v="EUR"/>
    <n v="1415340000"/>
    <x v="257"/>
    <n v="1418191200"/>
    <d v="2014-12-10T06:00:00"/>
    <x v="0"/>
    <x v="1"/>
    <s v="music/jazz"/>
    <x v="1"/>
    <x v="17"/>
  </r>
  <r>
    <n v="267"/>
    <s v="Acosta PLC"/>
    <s v="Extended eco-centric function"/>
    <x v="182"/>
    <x v="264"/>
    <x v="265"/>
    <x v="1"/>
    <x v="214"/>
    <x v="265"/>
    <x v="2"/>
    <s v="AUD"/>
    <n v="1351054800"/>
    <x v="258"/>
    <n v="1352440800"/>
    <d v="2012-11-09T06:00:00"/>
    <x v="0"/>
    <x v="0"/>
    <s v="theater/plays"/>
    <x v="3"/>
    <x v="3"/>
  </r>
  <r>
    <n v="268"/>
    <s v="Brown-Mckee"/>
    <s v="Networked optimal productivity"/>
    <x v="42"/>
    <x v="265"/>
    <x v="266"/>
    <x v="1"/>
    <x v="44"/>
    <x v="266"/>
    <x v="1"/>
    <s v="USD"/>
    <n v="1349326800"/>
    <x v="259"/>
    <n v="1353304800"/>
    <d v="2012-11-19T06:00:00"/>
    <x v="0"/>
    <x v="0"/>
    <s v="film &amp; video/documentary"/>
    <x v="4"/>
    <x v="4"/>
  </r>
  <r>
    <n v="269"/>
    <s v="Miles and Sons"/>
    <s v="Persistent attitude-oriented approach"/>
    <x v="26"/>
    <x v="266"/>
    <x v="267"/>
    <x v="1"/>
    <x v="215"/>
    <x v="267"/>
    <x v="1"/>
    <s v="USD"/>
    <n v="1548914400"/>
    <x v="260"/>
    <n v="1550728800"/>
    <d v="2019-02-21T06:00:00"/>
    <x v="0"/>
    <x v="0"/>
    <s v="film &amp; video/television"/>
    <x v="4"/>
    <x v="19"/>
  </r>
  <r>
    <n v="270"/>
    <s v="Sawyer, Horton and Williams"/>
    <s v="Triple-buffered 4thgeneration toolset"/>
    <x v="183"/>
    <x v="267"/>
    <x v="268"/>
    <x v="3"/>
    <x v="216"/>
    <x v="268"/>
    <x v="1"/>
    <s v="USD"/>
    <n v="1291269600"/>
    <x v="261"/>
    <n v="1291442400"/>
    <d v="2010-12-04T06:00:00"/>
    <x v="0"/>
    <x v="0"/>
    <s v="games/video games"/>
    <x v="6"/>
    <x v="11"/>
  </r>
  <r>
    <n v="271"/>
    <s v="Foley-Cox"/>
    <s v="Progressive zero administration leverage"/>
    <x v="184"/>
    <x v="268"/>
    <x v="269"/>
    <x v="2"/>
    <x v="217"/>
    <x v="269"/>
    <x v="1"/>
    <s v="USD"/>
    <n v="1449468000"/>
    <x v="262"/>
    <n v="1452146400"/>
    <d v="2016-01-07T06:00:00"/>
    <x v="0"/>
    <x v="0"/>
    <s v="photography/photography books"/>
    <x v="7"/>
    <x v="14"/>
  </r>
  <r>
    <n v="272"/>
    <s v="Horton, Morrison and Clark"/>
    <s v="Networked radical neural-net"/>
    <x v="185"/>
    <x v="269"/>
    <x v="270"/>
    <x v="1"/>
    <x v="218"/>
    <x v="270"/>
    <x v="1"/>
    <s v="USD"/>
    <n v="1562734800"/>
    <x v="263"/>
    <n v="1564894800"/>
    <d v="2019-08-04T05:00:00"/>
    <x v="0"/>
    <x v="1"/>
    <s v="theater/plays"/>
    <x v="3"/>
    <x v="3"/>
  </r>
  <r>
    <n v="273"/>
    <s v="Thomas and Sons"/>
    <s v="Re-engineered heuristic forecast"/>
    <x v="75"/>
    <x v="270"/>
    <x v="271"/>
    <x v="1"/>
    <x v="219"/>
    <x v="271"/>
    <x v="0"/>
    <s v="CAD"/>
    <n v="1505624400"/>
    <x v="264"/>
    <n v="1505883600"/>
    <d v="2017-09-20T05:00:00"/>
    <x v="0"/>
    <x v="0"/>
    <s v="theater/plays"/>
    <x v="3"/>
    <x v="3"/>
  </r>
  <r>
    <n v="274"/>
    <s v="Morgan-Jenkins"/>
    <s v="Fully-configurable background algorithm"/>
    <x v="166"/>
    <x v="271"/>
    <x v="272"/>
    <x v="0"/>
    <x v="27"/>
    <x v="272"/>
    <x v="1"/>
    <s v="USD"/>
    <n v="1509948000"/>
    <x v="265"/>
    <n v="1510380000"/>
    <d v="2017-11-11T06:00:00"/>
    <x v="0"/>
    <x v="0"/>
    <s v="theater/plays"/>
    <x v="3"/>
    <x v="3"/>
  </r>
  <r>
    <n v="275"/>
    <s v="Ward, Sanchez and Kemp"/>
    <s v="Stand-alone discrete Graphical User Interface"/>
    <x v="61"/>
    <x v="272"/>
    <x v="273"/>
    <x v="1"/>
    <x v="220"/>
    <x v="273"/>
    <x v="1"/>
    <s v="USD"/>
    <n v="1554526800"/>
    <x v="266"/>
    <n v="1555218000"/>
    <d v="2019-04-14T05:00:00"/>
    <x v="0"/>
    <x v="0"/>
    <s v="publishing/translations"/>
    <x v="5"/>
    <x v="18"/>
  </r>
  <r>
    <n v="276"/>
    <s v="Fields Ltd"/>
    <s v="Front-line foreground project"/>
    <x v="20"/>
    <x v="273"/>
    <x v="274"/>
    <x v="0"/>
    <x v="221"/>
    <x v="274"/>
    <x v="1"/>
    <s v="USD"/>
    <n v="1334811600"/>
    <x v="267"/>
    <n v="1335243600"/>
    <d v="2012-04-24T05:00:00"/>
    <x v="0"/>
    <x v="1"/>
    <s v="games/video games"/>
    <x v="6"/>
    <x v="11"/>
  </r>
  <r>
    <n v="277"/>
    <s v="Ramos-Mitchell"/>
    <s v="Persevering system-worthy info-mediaries"/>
    <x v="31"/>
    <x v="274"/>
    <x v="275"/>
    <x v="1"/>
    <x v="100"/>
    <x v="275"/>
    <x v="1"/>
    <s v="USD"/>
    <n v="1279515600"/>
    <x v="268"/>
    <n v="1279688400"/>
    <d v="2010-07-21T05:00:00"/>
    <x v="0"/>
    <x v="0"/>
    <s v="theater/plays"/>
    <x v="3"/>
    <x v="3"/>
  </r>
  <r>
    <n v="278"/>
    <s v="Higgins, Davis and Salazar"/>
    <s v="Distributed multi-tasking strategy"/>
    <x v="50"/>
    <x v="275"/>
    <x v="276"/>
    <x v="1"/>
    <x v="222"/>
    <x v="276"/>
    <x v="1"/>
    <s v="USD"/>
    <n v="1353909600"/>
    <x v="269"/>
    <n v="1356069600"/>
    <d v="2012-12-21T06:00:00"/>
    <x v="0"/>
    <x v="0"/>
    <s v="technology/web"/>
    <x v="2"/>
    <x v="2"/>
  </r>
  <r>
    <n v="279"/>
    <s v="Smith-Jenkins"/>
    <s v="Vision-oriented methodical application"/>
    <x v="48"/>
    <x v="276"/>
    <x v="277"/>
    <x v="1"/>
    <x v="223"/>
    <x v="277"/>
    <x v="1"/>
    <s v="USD"/>
    <n v="1535950800"/>
    <x v="270"/>
    <n v="1536210000"/>
    <d v="2018-09-06T05:00:00"/>
    <x v="0"/>
    <x v="0"/>
    <s v="theater/plays"/>
    <x v="3"/>
    <x v="3"/>
  </r>
  <r>
    <n v="280"/>
    <s v="Braun PLC"/>
    <s v="Function-based high-level infrastructure"/>
    <x v="186"/>
    <x v="277"/>
    <x v="278"/>
    <x v="1"/>
    <x v="224"/>
    <x v="278"/>
    <x v="1"/>
    <s v="USD"/>
    <n v="1511244000"/>
    <x v="271"/>
    <n v="1511762400"/>
    <d v="2017-11-27T06:00:00"/>
    <x v="0"/>
    <x v="0"/>
    <s v="film &amp; video/animation"/>
    <x v="4"/>
    <x v="10"/>
  </r>
  <r>
    <n v="281"/>
    <s v="Drake PLC"/>
    <s v="Profound object-oriented paradigm"/>
    <x v="187"/>
    <x v="278"/>
    <x v="279"/>
    <x v="0"/>
    <x v="225"/>
    <x v="279"/>
    <x v="1"/>
    <s v="USD"/>
    <n v="1331445600"/>
    <x v="272"/>
    <n v="1333256400"/>
    <d v="2012-04-01T05:00:00"/>
    <x v="0"/>
    <x v="1"/>
    <s v="theater/plays"/>
    <x v="3"/>
    <x v="3"/>
  </r>
  <r>
    <n v="282"/>
    <s v="Ross, Kelly and Brown"/>
    <s v="Virtual contextually-based circuit"/>
    <x v="141"/>
    <x v="279"/>
    <x v="280"/>
    <x v="1"/>
    <x v="221"/>
    <x v="280"/>
    <x v="1"/>
    <s v="USD"/>
    <n v="1480226400"/>
    <x v="73"/>
    <n v="1480744800"/>
    <d v="2016-12-03T06:00:00"/>
    <x v="0"/>
    <x v="1"/>
    <s v="film &amp; video/television"/>
    <x v="4"/>
    <x v="19"/>
  </r>
  <r>
    <n v="283"/>
    <s v="Lucas-Mullins"/>
    <s v="Business-focused dynamic instruction set"/>
    <x v="32"/>
    <x v="280"/>
    <x v="281"/>
    <x v="0"/>
    <x v="226"/>
    <x v="281"/>
    <x v="3"/>
    <s v="DKK"/>
    <n v="1464584400"/>
    <x v="273"/>
    <n v="1465016400"/>
    <d v="2016-06-04T05:00:00"/>
    <x v="0"/>
    <x v="0"/>
    <s v="music/rock"/>
    <x v="1"/>
    <x v="1"/>
  </r>
  <r>
    <n v="284"/>
    <s v="Tran LLC"/>
    <s v="Ameliorated fresh-thinking protocol"/>
    <x v="122"/>
    <x v="281"/>
    <x v="282"/>
    <x v="0"/>
    <x v="227"/>
    <x v="282"/>
    <x v="1"/>
    <s v="USD"/>
    <n v="1335848400"/>
    <x v="274"/>
    <n v="1336280400"/>
    <d v="2012-05-06T05:00:00"/>
    <x v="0"/>
    <x v="0"/>
    <s v="technology/web"/>
    <x v="2"/>
    <x v="2"/>
  </r>
  <r>
    <n v="285"/>
    <s v="Dawson, Brady and Gilbert"/>
    <s v="Front-line optimizing emulation"/>
    <x v="79"/>
    <x v="282"/>
    <x v="283"/>
    <x v="1"/>
    <x v="228"/>
    <x v="283"/>
    <x v="1"/>
    <s v="USD"/>
    <n v="1473483600"/>
    <x v="275"/>
    <n v="1476766800"/>
    <d v="2016-10-18T05:00:00"/>
    <x v="0"/>
    <x v="0"/>
    <s v="theater/plays"/>
    <x v="3"/>
    <x v="3"/>
  </r>
  <r>
    <n v="286"/>
    <s v="Obrien-Aguirre"/>
    <s v="Devolved uniform complexity"/>
    <x v="188"/>
    <x v="283"/>
    <x v="284"/>
    <x v="3"/>
    <x v="229"/>
    <x v="284"/>
    <x v="1"/>
    <s v="USD"/>
    <n v="1479880800"/>
    <x v="276"/>
    <n v="1480485600"/>
    <d v="2016-11-30T06:00:00"/>
    <x v="0"/>
    <x v="0"/>
    <s v="theater/plays"/>
    <x v="3"/>
    <x v="3"/>
  </r>
  <r>
    <n v="287"/>
    <s v="Ferguson PLC"/>
    <s v="Public-key intangible superstructure"/>
    <x v="9"/>
    <x v="284"/>
    <x v="285"/>
    <x v="1"/>
    <x v="230"/>
    <x v="285"/>
    <x v="1"/>
    <s v="USD"/>
    <n v="1430197200"/>
    <x v="277"/>
    <n v="1430197200"/>
    <d v="2015-04-28T05:00:00"/>
    <x v="0"/>
    <x v="0"/>
    <s v="music/electric music"/>
    <x v="1"/>
    <x v="5"/>
  </r>
  <r>
    <n v="288"/>
    <s v="Garcia Ltd"/>
    <s v="Secured global success"/>
    <x v="36"/>
    <x v="285"/>
    <x v="286"/>
    <x v="0"/>
    <x v="231"/>
    <x v="286"/>
    <x v="3"/>
    <s v="DKK"/>
    <n v="1331701200"/>
    <x v="278"/>
    <n v="1331787600"/>
    <d v="2012-03-15T05:00:00"/>
    <x v="0"/>
    <x v="1"/>
    <s v="music/metal"/>
    <x v="1"/>
    <x v="16"/>
  </r>
  <r>
    <n v="289"/>
    <s v="Smith, Love and Smith"/>
    <s v="Grass-roots mission-critical capability"/>
    <x v="126"/>
    <x v="286"/>
    <x v="287"/>
    <x v="1"/>
    <x v="232"/>
    <x v="287"/>
    <x v="0"/>
    <s v="CAD"/>
    <n v="1438578000"/>
    <x v="279"/>
    <n v="1438837200"/>
    <d v="2015-08-06T05:00:00"/>
    <x v="0"/>
    <x v="0"/>
    <s v="theater/plays"/>
    <x v="3"/>
    <x v="3"/>
  </r>
  <r>
    <n v="290"/>
    <s v="Wilson, Hall and Osborne"/>
    <s v="Advanced global data-warehouse"/>
    <x v="189"/>
    <x v="287"/>
    <x v="288"/>
    <x v="0"/>
    <x v="233"/>
    <x v="288"/>
    <x v="1"/>
    <s v="USD"/>
    <n v="1368162000"/>
    <x v="280"/>
    <n v="1370926800"/>
    <d v="2013-06-11T05:00:00"/>
    <x v="0"/>
    <x v="1"/>
    <s v="film &amp; video/documentary"/>
    <x v="4"/>
    <x v="4"/>
  </r>
  <r>
    <n v="291"/>
    <s v="Bell, Grimes and Kerr"/>
    <s v="Self-enabling uniform complexity"/>
    <x v="37"/>
    <x v="288"/>
    <x v="289"/>
    <x v="1"/>
    <x v="37"/>
    <x v="289"/>
    <x v="1"/>
    <s v="USD"/>
    <n v="1318654800"/>
    <x v="281"/>
    <n v="1319000400"/>
    <d v="2011-10-19T05:00:00"/>
    <x v="1"/>
    <x v="0"/>
    <s v="technology/web"/>
    <x v="2"/>
    <x v="2"/>
  </r>
  <r>
    <n v="292"/>
    <s v="Ho-Harris"/>
    <s v="Versatile cohesive encoding"/>
    <x v="190"/>
    <x v="289"/>
    <x v="290"/>
    <x v="0"/>
    <x v="234"/>
    <x v="290"/>
    <x v="1"/>
    <s v="USD"/>
    <n v="1331874000"/>
    <x v="282"/>
    <n v="1333429200"/>
    <d v="2012-04-03T05:00:00"/>
    <x v="0"/>
    <x v="0"/>
    <s v="food/food trucks"/>
    <x v="0"/>
    <x v="0"/>
  </r>
  <r>
    <n v="293"/>
    <s v="Ross Group"/>
    <s v="Organized executive solution"/>
    <x v="191"/>
    <x v="290"/>
    <x v="291"/>
    <x v="3"/>
    <x v="235"/>
    <x v="291"/>
    <x v="6"/>
    <s v="EUR"/>
    <n v="1286254800"/>
    <x v="283"/>
    <n v="1287032400"/>
    <d v="2010-10-14T05:00:00"/>
    <x v="0"/>
    <x v="0"/>
    <s v="theater/plays"/>
    <x v="3"/>
    <x v="3"/>
  </r>
  <r>
    <n v="294"/>
    <s v="Turner-Davis"/>
    <s v="Automated local emulation"/>
    <x v="60"/>
    <x v="291"/>
    <x v="292"/>
    <x v="1"/>
    <x v="236"/>
    <x v="292"/>
    <x v="1"/>
    <s v="USD"/>
    <n v="1540530000"/>
    <x v="284"/>
    <n v="1541570400"/>
    <d v="2018-11-07T06:00:00"/>
    <x v="0"/>
    <x v="0"/>
    <s v="theater/plays"/>
    <x v="3"/>
    <x v="3"/>
  </r>
  <r>
    <n v="295"/>
    <s v="Smith, Jackson and Herrera"/>
    <s v="Enterprise-wide intermediate middleware"/>
    <x v="192"/>
    <x v="292"/>
    <x v="293"/>
    <x v="0"/>
    <x v="237"/>
    <x v="293"/>
    <x v="5"/>
    <s v="CHF"/>
    <n v="1381813200"/>
    <x v="285"/>
    <n v="1383976800"/>
    <d v="2013-11-09T06:00:00"/>
    <x v="0"/>
    <x v="0"/>
    <s v="theater/plays"/>
    <x v="3"/>
    <x v="3"/>
  </r>
  <r>
    <n v="296"/>
    <s v="Smith-Hess"/>
    <s v="Grass-roots real-time Local Area Network"/>
    <x v="55"/>
    <x v="293"/>
    <x v="294"/>
    <x v="0"/>
    <x v="63"/>
    <x v="294"/>
    <x v="2"/>
    <s v="AUD"/>
    <n v="1548655200"/>
    <x v="286"/>
    <n v="1550556000"/>
    <d v="2019-02-19T06:00:00"/>
    <x v="0"/>
    <x v="0"/>
    <s v="theater/plays"/>
    <x v="3"/>
    <x v="3"/>
  </r>
  <r>
    <n v="297"/>
    <s v="Brown, Herring and Bass"/>
    <s v="Organized client-driven capacity"/>
    <x v="44"/>
    <x v="294"/>
    <x v="295"/>
    <x v="0"/>
    <x v="238"/>
    <x v="295"/>
    <x v="2"/>
    <s v="AUD"/>
    <n v="1389679200"/>
    <x v="287"/>
    <n v="1390456800"/>
    <d v="2014-01-23T06:00:00"/>
    <x v="0"/>
    <x v="1"/>
    <s v="theater/plays"/>
    <x v="3"/>
    <x v="3"/>
  </r>
  <r>
    <n v="298"/>
    <s v="Chase, Garcia and Johnson"/>
    <s v="Adaptive intangible database"/>
    <x v="26"/>
    <x v="295"/>
    <x v="296"/>
    <x v="1"/>
    <x v="239"/>
    <x v="296"/>
    <x v="1"/>
    <s v="USD"/>
    <n v="1456466400"/>
    <x v="288"/>
    <n v="1458018000"/>
    <d v="2016-03-15T05:00:00"/>
    <x v="0"/>
    <x v="1"/>
    <s v="music/rock"/>
    <x v="1"/>
    <x v="1"/>
  </r>
  <r>
    <n v="299"/>
    <s v="Ramsey and Sons"/>
    <s v="Grass-roots contextually-based algorithm"/>
    <x v="167"/>
    <x v="296"/>
    <x v="297"/>
    <x v="0"/>
    <x v="240"/>
    <x v="297"/>
    <x v="1"/>
    <s v="USD"/>
    <n v="1456984800"/>
    <x v="289"/>
    <n v="1461819600"/>
    <d v="2016-04-28T05:00:00"/>
    <x v="0"/>
    <x v="0"/>
    <s v="food/food trucks"/>
    <x v="0"/>
    <x v="0"/>
  </r>
  <r>
    <n v="300"/>
    <s v="Cooke PLC"/>
    <s v="Focused executive core"/>
    <x v="0"/>
    <x v="297"/>
    <x v="298"/>
    <x v="0"/>
    <x v="49"/>
    <x v="298"/>
    <x v="3"/>
    <s v="DKK"/>
    <n v="1504069200"/>
    <x v="290"/>
    <n v="1504155600"/>
    <d v="2017-08-31T05:00:00"/>
    <x v="0"/>
    <x v="1"/>
    <s v="publishing/nonfiction"/>
    <x v="5"/>
    <x v="9"/>
  </r>
  <r>
    <n v="301"/>
    <s v="Wong-Walker"/>
    <s v="Multi-channeled disintermediate policy"/>
    <x v="79"/>
    <x v="298"/>
    <x v="299"/>
    <x v="1"/>
    <x v="241"/>
    <x v="299"/>
    <x v="1"/>
    <s v="USD"/>
    <n v="1424930400"/>
    <x v="291"/>
    <n v="1426395600"/>
    <d v="2015-03-15T05:00:00"/>
    <x v="0"/>
    <x v="0"/>
    <s v="film &amp; video/documentary"/>
    <x v="4"/>
    <x v="4"/>
  </r>
  <r>
    <n v="302"/>
    <s v="Ferguson, Collins and Mata"/>
    <s v="Customizable bi-directional hardware"/>
    <x v="193"/>
    <x v="299"/>
    <x v="300"/>
    <x v="0"/>
    <x v="242"/>
    <x v="300"/>
    <x v="1"/>
    <s v="USD"/>
    <n v="1535864400"/>
    <x v="292"/>
    <n v="1537074000"/>
    <d v="2018-09-16T05:00:00"/>
    <x v="0"/>
    <x v="0"/>
    <s v="theater/plays"/>
    <x v="3"/>
    <x v="3"/>
  </r>
  <r>
    <n v="303"/>
    <s v="Guerrero, Flores and Jenkins"/>
    <s v="Networked optimal architecture"/>
    <x v="74"/>
    <x v="300"/>
    <x v="301"/>
    <x v="0"/>
    <x v="235"/>
    <x v="301"/>
    <x v="1"/>
    <s v="USD"/>
    <n v="1452146400"/>
    <x v="293"/>
    <n v="1452578400"/>
    <d v="2016-01-12T06:00:00"/>
    <x v="0"/>
    <x v="0"/>
    <s v="music/indie rock"/>
    <x v="1"/>
    <x v="7"/>
  </r>
  <r>
    <n v="304"/>
    <s v="Peterson PLC"/>
    <s v="User-friendly discrete benchmark"/>
    <x v="118"/>
    <x v="301"/>
    <x v="302"/>
    <x v="1"/>
    <x v="23"/>
    <x v="302"/>
    <x v="1"/>
    <s v="USD"/>
    <n v="1470546000"/>
    <x v="294"/>
    <n v="1474088400"/>
    <d v="2016-09-17T05:00:00"/>
    <x v="0"/>
    <x v="0"/>
    <s v="film &amp; video/documentary"/>
    <x v="4"/>
    <x v="4"/>
  </r>
  <r>
    <n v="305"/>
    <s v="Townsend Ltd"/>
    <s v="Grass-roots actuating policy"/>
    <x v="54"/>
    <x v="302"/>
    <x v="303"/>
    <x v="1"/>
    <x v="72"/>
    <x v="303"/>
    <x v="1"/>
    <s v="USD"/>
    <n v="1458363600"/>
    <x v="295"/>
    <n v="1461906000"/>
    <d v="2016-04-29T05:00:00"/>
    <x v="0"/>
    <x v="0"/>
    <s v="theater/plays"/>
    <x v="3"/>
    <x v="3"/>
  </r>
  <r>
    <n v="306"/>
    <s v="Rush, Reed and Hall"/>
    <s v="Enterprise-wide 3rdgeneration knowledge user"/>
    <x v="191"/>
    <x v="303"/>
    <x v="304"/>
    <x v="0"/>
    <x v="243"/>
    <x v="304"/>
    <x v="1"/>
    <s v="USD"/>
    <n v="1500008400"/>
    <x v="296"/>
    <n v="1500267600"/>
    <d v="2017-07-17T05:00:00"/>
    <x v="0"/>
    <x v="1"/>
    <s v="theater/plays"/>
    <x v="3"/>
    <x v="3"/>
  </r>
  <r>
    <n v="307"/>
    <s v="Salazar-Dodson"/>
    <s v="Face-to-face zero tolerance moderator"/>
    <x v="194"/>
    <x v="304"/>
    <x v="305"/>
    <x v="1"/>
    <x v="244"/>
    <x v="305"/>
    <x v="3"/>
    <s v="DKK"/>
    <n v="1338958800"/>
    <x v="297"/>
    <n v="1340686800"/>
    <d v="2012-06-26T05:00:00"/>
    <x v="0"/>
    <x v="1"/>
    <s v="publishing/fiction"/>
    <x v="5"/>
    <x v="13"/>
  </r>
  <r>
    <n v="308"/>
    <s v="Davis Ltd"/>
    <s v="Grass-roots optimizing projection"/>
    <x v="195"/>
    <x v="305"/>
    <x v="306"/>
    <x v="0"/>
    <x v="245"/>
    <x v="306"/>
    <x v="1"/>
    <s v="USD"/>
    <n v="1303102800"/>
    <x v="298"/>
    <n v="1303189200"/>
    <d v="2011-04-19T05:00:00"/>
    <x v="0"/>
    <x v="0"/>
    <s v="theater/plays"/>
    <x v="3"/>
    <x v="3"/>
  </r>
  <r>
    <n v="309"/>
    <s v="Harris-Perry"/>
    <s v="User-centric 6thgeneration attitude"/>
    <x v="178"/>
    <x v="306"/>
    <x v="307"/>
    <x v="3"/>
    <x v="51"/>
    <x v="307"/>
    <x v="1"/>
    <s v="USD"/>
    <n v="1316581200"/>
    <x v="299"/>
    <n v="1318309200"/>
    <d v="2011-10-11T05:00:00"/>
    <x v="0"/>
    <x v="1"/>
    <s v="music/indie rock"/>
    <x v="1"/>
    <x v="7"/>
  </r>
  <r>
    <n v="310"/>
    <s v="Velazquez, Hunt and Ortiz"/>
    <s v="Switchable zero tolerance website"/>
    <x v="75"/>
    <x v="307"/>
    <x v="308"/>
    <x v="0"/>
    <x v="36"/>
    <x v="308"/>
    <x v="1"/>
    <s v="USD"/>
    <n v="1270789200"/>
    <x v="300"/>
    <n v="1272171600"/>
    <d v="2010-04-25T05:00:00"/>
    <x v="0"/>
    <x v="0"/>
    <s v="games/video games"/>
    <x v="6"/>
    <x v="11"/>
  </r>
  <r>
    <n v="311"/>
    <s v="Flores PLC"/>
    <s v="Focused real-time help-desk"/>
    <x v="9"/>
    <x v="308"/>
    <x v="309"/>
    <x v="1"/>
    <x v="246"/>
    <x v="309"/>
    <x v="1"/>
    <s v="USD"/>
    <n v="1297836000"/>
    <x v="247"/>
    <n v="1298872800"/>
    <d v="2011-02-28T06:00:00"/>
    <x v="0"/>
    <x v="0"/>
    <s v="theater/plays"/>
    <x v="3"/>
    <x v="3"/>
  </r>
  <r>
    <n v="312"/>
    <s v="Martinez LLC"/>
    <s v="Robust impactful approach"/>
    <x v="18"/>
    <x v="309"/>
    <x v="310"/>
    <x v="1"/>
    <x v="247"/>
    <x v="310"/>
    <x v="1"/>
    <s v="USD"/>
    <n v="1382677200"/>
    <x v="244"/>
    <n v="1383282000"/>
    <d v="2013-11-01T05:00:00"/>
    <x v="0"/>
    <x v="0"/>
    <s v="theater/plays"/>
    <x v="3"/>
    <x v="3"/>
  </r>
  <r>
    <n v="313"/>
    <s v="Miller-Irwin"/>
    <s v="Secured maximized policy"/>
    <x v="196"/>
    <x v="310"/>
    <x v="311"/>
    <x v="1"/>
    <x v="248"/>
    <x v="311"/>
    <x v="1"/>
    <s v="USD"/>
    <n v="1330322400"/>
    <x v="301"/>
    <n v="1330495200"/>
    <d v="2012-02-29T06:00:00"/>
    <x v="0"/>
    <x v="0"/>
    <s v="music/rock"/>
    <x v="1"/>
    <x v="1"/>
  </r>
  <r>
    <n v="314"/>
    <s v="Sanchez-Morgan"/>
    <s v="Realigned upward-trending strategy"/>
    <x v="1"/>
    <x v="311"/>
    <x v="312"/>
    <x v="1"/>
    <x v="221"/>
    <x v="312"/>
    <x v="1"/>
    <s v="USD"/>
    <n v="1552366800"/>
    <x v="188"/>
    <n v="1552798800"/>
    <d v="2019-03-17T05:00:00"/>
    <x v="0"/>
    <x v="1"/>
    <s v="film &amp; video/documentary"/>
    <x v="4"/>
    <x v="4"/>
  </r>
  <r>
    <n v="315"/>
    <s v="Lopez, Adams and Johnson"/>
    <s v="Open-source interactive knowledge user"/>
    <x v="40"/>
    <x v="312"/>
    <x v="313"/>
    <x v="0"/>
    <x v="249"/>
    <x v="313"/>
    <x v="1"/>
    <s v="USD"/>
    <n v="1400907600"/>
    <x v="302"/>
    <n v="1403413200"/>
    <d v="2014-06-22T05:00:00"/>
    <x v="0"/>
    <x v="0"/>
    <s v="theater/plays"/>
    <x v="3"/>
    <x v="3"/>
  </r>
  <r>
    <n v="316"/>
    <s v="Martin-Marshall"/>
    <s v="Configurable demand-driven matrix"/>
    <x v="103"/>
    <x v="313"/>
    <x v="314"/>
    <x v="0"/>
    <x v="250"/>
    <x v="314"/>
    <x v="6"/>
    <s v="EUR"/>
    <n v="1574143200"/>
    <x v="303"/>
    <n v="1574229600"/>
    <d v="2019-11-20T06:00:00"/>
    <x v="0"/>
    <x v="1"/>
    <s v="food/food trucks"/>
    <x v="0"/>
    <x v="0"/>
  </r>
  <r>
    <n v="317"/>
    <s v="Summers PLC"/>
    <s v="Cross-group coherent hierarchy"/>
    <x v="47"/>
    <x v="314"/>
    <x v="315"/>
    <x v="0"/>
    <x v="141"/>
    <x v="315"/>
    <x v="1"/>
    <s v="USD"/>
    <n v="1494738000"/>
    <x v="304"/>
    <n v="1495861200"/>
    <d v="2017-05-27T05:00:00"/>
    <x v="0"/>
    <x v="0"/>
    <s v="theater/plays"/>
    <x v="3"/>
    <x v="3"/>
  </r>
  <r>
    <n v="318"/>
    <s v="Young, Hart and Ryan"/>
    <s v="Decentralized demand-driven open system"/>
    <x v="57"/>
    <x v="315"/>
    <x v="316"/>
    <x v="0"/>
    <x v="68"/>
    <x v="316"/>
    <x v="1"/>
    <s v="USD"/>
    <n v="1392357600"/>
    <x v="305"/>
    <n v="1392530400"/>
    <d v="2014-02-16T06:00:00"/>
    <x v="0"/>
    <x v="0"/>
    <s v="music/rock"/>
    <x v="1"/>
    <x v="1"/>
  </r>
  <r>
    <n v="319"/>
    <s v="Mills Group"/>
    <s v="Advanced empowering matrix"/>
    <x v="141"/>
    <x v="316"/>
    <x v="317"/>
    <x v="3"/>
    <x v="251"/>
    <x v="317"/>
    <x v="1"/>
    <s v="USD"/>
    <n v="1281589200"/>
    <x v="306"/>
    <n v="1283662800"/>
    <d v="2010-09-05T05:00:00"/>
    <x v="0"/>
    <x v="0"/>
    <s v="technology/web"/>
    <x v="2"/>
    <x v="2"/>
  </r>
  <r>
    <n v="320"/>
    <s v="Sandoval-Powell"/>
    <s v="Phased holistic implementation"/>
    <x v="197"/>
    <x v="317"/>
    <x v="318"/>
    <x v="0"/>
    <x v="175"/>
    <x v="318"/>
    <x v="1"/>
    <s v="USD"/>
    <n v="1305003600"/>
    <x v="307"/>
    <n v="1305781200"/>
    <d v="2011-05-19T05:00:00"/>
    <x v="0"/>
    <x v="0"/>
    <s v="publishing/fiction"/>
    <x v="5"/>
    <x v="13"/>
  </r>
  <r>
    <n v="321"/>
    <s v="Mills, Frazier and Perez"/>
    <s v="Proactive attitude-oriented knowledge user"/>
    <x v="198"/>
    <x v="318"/>
    <x v="319"/>
    <x v="0"/>
    <x v="194"/>
    <x v="319"/>
    <x v="1"/>
    <s v="USD"/>
    <n v="1301634000"/>
    <x v="308"/>
    <n v="1302325200"/>
    <d v="2011-04-09T05:00:00"/>
    <x v="0"/>
    <x v="0"/>
    <s v="film &amp; video/shorts"/>
    <x v="4"/>
    <x v="12"/>
  </r>
  <r>
    <n v="322"/>
    <s v="Hebert Group"/>
    <s v="Visionary asymmetric Graphical User Interface"/>
    <x v="199"/>
    <x v="319"/>
    <x v="320"/>
    <x v="1"/>
    <x v="252"/>
    <x v="320"/>
    <x v="1"/>
    <s v="USD"/>
    <n v="1290664800"/>
    <x v="309"/>
    <n v="1291788000"/>
    <d v="2010-12-08T06:00:00"/>
    <x v="0"/>
    <x v="0"/>
    <s v="theater/plays"/>
    <x v="3"/>
    <x v="3"/>
  </r>
  <r>
    <n v="323"/>
    <s v="Cole, Smith and Wood"/>
    <s v="Integrated zero-defect help-desk"/>
    <x v="200"/>
    <x v="320"/>
    <x v="321"/>
    <x v="0"/>
    <x v="150"/>
    <x v="321"/>
    <x v="4"/>
    <s v="GBP"/>
    <n v="1395896400"/>
    <x v="310"/>
    <n v="1396069200"/>
    <d v="2014-03-29T05:00:00"/>
    <x v="0"/>
    <x v="0"/>
    <s v="film &amp; video/documentary"/>
    <x v="4"/>
    <x v="4"/>
  </r>
  <r>
    <n v="324"/>
    <s v="Harris, Hall and Harris"/>
    <s v="Inverse analyzing matrices"/>
    <x v="143"/>
    <x v="321"/>
    <x v="322"/>
    <x v="1"/>
    <x v="253"/>
    <x v="322"/>
    <x v="1"/>
    <s v="USD"/>
    <n v="1434862800"/>
    <x v="311"/>
    <n v="1435899600"/>
    <d v="2015-07-03T05:00:00"/>
    <x v="0"/>
    <x v="1"/>
    <s v="theater/plays"/>
    <x v="3"/>
    <x v="3"/>
  </r>
  <r>
    <n v="325"/>
    <s v="Saunders Group"/>
    <s v="Programmable systemic implementation"/>
    <x v="191"/>
    <x v="322"/>
    <x v="323"/>
    <x v="0"/>
    <x v="107"/>
    <x v="323"/>
    <x v="1"/>
    <s v="USD"/>
    <n v="1529125200"/>
    <x v="79"/>
    <n v="1531112400"/>
    <d v="2018-07-09T05:00:00"/>
    <x v="0"/>
    <x v="1"/>
    <s v="theater/plays"/>
    <x v="3"/>
    <x v="3"/>
  </r>
  <r>
    <n v="326"/>
    <s v="Pham, Avila and Nash"/>
    <s v="Multi-channeled next generation architecture"/>
    <x v="44"/>
    <x v="323"/>
    <x v="324"/>
    <x v="0"/>
    <x v="58"/>
    <x v="324"/>
    <x v="1"/>
    <s v="USD"/>
    <n v="1451109600"/>
    <x v="312"/>
    <n v="1451628000"/>
    <d v="2016-01-01T06:00:00"/>
    <x v="0"/>
    <x v="0"/>
    <s v="film &amp; video/animation"/>
    <x v="4"/>
    <x v="10"/>
  </r>
  <r>
    <n v="327"/>
    <s v="Patterson, Salinas and Lucas"/>
    <s v="Digitized 3rdgeneration encoding"/>
    <x v="97"/>
    <x v="324"/>
    <x v="325"/>
    <x v="0"/>
    <x v="254"/>
    <x v="325"/>
    <x v="1"/>
    <s v="USD"/>
    <n v="1566968400"/>
    <x v="313"/>
    <n v="1567314000"/>
    <d v="2019-09-01T05:00:00"/>
    <x v="0"/>
    <x v="1"/>
    <s v="theater/plays"/>
    <x v="3"/>
    <x v="3"/>
  </r>
  <r>
    <n v="328"/>
    <s v="Young PLC"/>
    <s v="Innovative well-modulated functionalities"/>
    <x v="201"/>
    <x v="325"/>
    <x v="326"/>
    <x v="1"/>
    <x v="255"/>
    <x v="326"/>
    <x v="1"/>
    <s v="USD"/>
    <n v="1543557600"/>
    <x v="314"/>
    <n v="1544508000"/>
    <d v="2018-12-11T06:00:00"/>
    <x v="0"/>
    <x v="0"/>
    <s v="music/rock"/>
    <x v="1"/>
    <x v="1"/>
  </r>
  <r>
    <n v="329"/>
    <s v="Willis and Sons"/>
    <s v="Fundamental incremental database"/>
    <x v="202"/>
    <x v="326"/>
    <x v="327"/>
    <x v="2"/>
    <x v="57"/>
    <x v="327"/>
    <x v="1"/>
    <s v="USD"/>
    <n v="1481522400"/>
    <x v="315"/>
    <n v="1482472800"/>
    <d v="2016-12-23T06:00:00"/>
    <x v="0"/>
    <x v="0"/>
    <s v="games/video games"/>
    <x v="6"/>
    <x v="11"/>
  </r>
  <r>
    <n v="330"/>
    <s v="Thompson-Bates"/>
    <s v="Expanded encompassing open architecture"/>
    <x v="203"/>
    <x v="327"/>
    <x v="328"/>
    <x v="1"/>
    <x v="256"/>
    <x v="328"/>
    <x v="4"/>
    <s v="GBP"/>
    <n v="1512712800"/>
    <x v="316"/>
    <n v="1512799200"/>
    <d v="2017-12-09T06:00:00"/>
    <x v="0"/>
    <x v="0"/>
    <s v="film &amp; video/documentary"/>
    <x v="4"/>
    <x v="4"/>
  </r>
  <r>
    <n v="331"/>
    <s v="Rose-Silva"/>
    <s v="Intuitive static portal"/>
    <x v="88"/>
    <x v="328"/>
    <x v="329"/>
    <x v="1"/>
    <x v="257"/>
    <x v="329"/>
    <x v="1"/>
    <s v="USD"/>
    <n v="1324274400"/>
    <x v="317"/>
    <n v="1324360800"/>
    <d v="2011-12-20T06:00:00"/>
    <x v="0"/>
    <x v="0"/>
    <s v="food/food trucks"/>
    <x v="0"/>
    <x v="0"/>
  </r>
  <r>
    <n v="332"/>
    <s v="Pacheco, Johnson and Torres"/>
    <s v="Optional bandwidth-monitored definition"/>
    <x v="204"/>
    <x v="329"/>
    <x v="330"/>
    <x v="1"/>
    <x v="258"/>
    <x v="330"/>
    <x v="1"/>
    <s v="USD"/>
    <n v="1364446800"/>
    <x v="318"/>
    <n v="1364533200"/>
    <d v="2013-03-29T05:00:00"/>
    <x v="0"/>
    <x v="0"/>
    <s v="technology/wearables"/>
    <x v="2"/>
    <x v="8"/>
  </r>
  <r>
    <n v="333"/>
    <s v="Carlson, Dixon and Jones"/>
    <s v="Persistent well-modulated synergy"/>
    <x v="103"/>
    <x v="330"/>
    <x v="331"/>
    <x v="1"/>
    <x v="259"/>
    <x v="331"/>
    <x v="1"/>
    <s v="USD"/>
    <n v="1542693600"/>
    <x v="319"/>
    <n v="1545112800"/>
    <d v="2018-12-18T06:00:00"/>
    <x v="0"/>
    <x v="0"/>
    <s v="theater/plays"/>
    <x v="3"/>
    <x v="3"/>
  </r>
  <r>
    <n v="334"/>
    <s v="Mcgee Group"/>
    <s v="Assimilated discrete algorithm"/>
    <x v="205"/>
    <x v="331"/>
    <x v="332"/>
    <x v="1"/>
    <x v="260"/>
    <x v="332"/>
    <x v="1"/>
    <s v="USD"/>
    <n v="1515564000"/>
    <x v="32"/>
    <n v="1516168800"/>
    <d v="2018-01-17T06:00:00"/>
    <x v="0"/>
    <x v="0"/>
    <s v="music/rock"/>
    <x v="1"/>
    <x v="1"/>
  </r>
  <r>
    <n v="335"/>
    <s v="Jordan-Acosta"/>
    <s v="Operative uniform hub"/>
    <x v="206"/>
    <x v="332"/>
    <x v="333"/>
    <x v="1"/>
    <x v="261"/>
    <x v="333"/>
    <x v="1"/>
    <s v="USD"/>
    <n v="1573797600"/>
    <x v="320"/>
    <n v="1574920800"/>
    <d v="2019-11-28T06:00:00"/>
    <x v="0"/>
    <x v="0"/>
    <s v="music/rock"/>
    <x v="1"/>
    <x v="1"/>
  </r>
  <r>
    <n v="336"/>
    <s v="Nunez Inc"/>
    <s v="Customizable intangible capability"/>
    <x v="207"/>
    <x v="333"/>
    <x v="334"/>
    <x v="0"/>
    <x v="262"/>
    <x v="334"/>
    <x v="1"/>
    <s v="USD"/>
    <n v="1292392800"/>
    <x v="321"/>
    <n v="1292479200"/>
    <d v="2010-12-16T06:00:00"/>
    <x v="0"/>
    <x v="1"/>
    <s v="music/rock"/>
    <x v="1"/>
    <x v="1"/>
  </r>
  <r>
    <n v="337"/>
    <s v="Hayden Ltd"/>
    <s v="Innovative didactic analyzer"/>
    <x v="208"/>
    <x v="334"/>
    <x v="335"/>
    <x v="1"/>
    <x v="263"/>
    <x v="335"/>
    <x v="1"/>
    <s v="USD"/>
    <n v="1573452000"/>
    <x v="322"/>
    <n v="1573538400"/>
    <d v="2019-11-12T06:00:00"/>
    <x v="0"/>
    <x v="0"/>
    <s v="theater/plays"/>
    <x v="3"/>
    <x v="3"/>
  </r>
  <r>
    <n v="338"/>
    <s v="Gonzalez-Burton"/>
    <s v="Decentralized intangible encoding"/>
    <x v="209"/>
    <x v="335"/>
    <x v="336"/>
    <x v="1"/>
    <x v="264"/>
    <x v="336"/>
    <x v="1"/>
    <s v="USD"/>
    <n v="1317790800"/>
    <x v="323"/>
    <n v="1320382800"/>
    <d v="2011-11-04T05:00:00"/>
    <x v="0"/>
    <x v="0"/>
    <s v="theater/plays"/>
    <x v="3"/>
    <x v="3"/>
  </r>
  <r>
    <n v="339"/>
    <s v="Lewis, Taylor and Rivers"/>
    <s v="Front-line transitional algorithm"/>
    <x v="210"/>
    <x v="336"/>
    <x v="337"/>
    <x v="3"/>
    <x v="265"/>
    <x v="337"/>
    <x v="0"/>
    <s v="CAD"/>
    <n v="1501650000"/>
    <x v="324"/>
    <n v="1502859600"/>
    <d v="2017-08-16T05:00:00"/>
    <x v="0"/>
    <x v="0"/>
    <s v="theater/plays"/>
    <x v="3"/>
    <x v="3"/>
  </r>
  <r>
    <n v="340"/>
    <s v="Butler, Henry and Espinoza"/>
    <s v="Switchable didactic matrices"/>
    <x v="211"/>
    <x v="337"/>
    <x v="338"/>
    <x v="0"/>
    <x v="224"/>
    <x v="338"/>
    <x v="1"/>
    <s v="USD"/>
    <n v="1323669600"/>
    <x v="325"/>
    <n v="1323756000"/>
    <d v="2011-12-13T06:00:00"/>
    <x v="0"/>
    <x v="0"/>
    <s v="photography/photography books"/>
    <x v="7"/>
    <x v="14"/>
  </r>
  <r>
    <n v="341"/>
    <s v="Guzman Group"/>
    <s v="Ameliorated disintermediate utilization"/>
    <x v="212"/>
    <x v="338"/>
    <x v="339"/>
    <x v="0"/>
    <x v="266"/>
    <x v="339"/>
    <x v="1"/>
    <s v="USD"/>
    <n v="1440738000"/>
    <x v="326"/>
    <n v="1441342800"/>
    <d v="2015-09-04T05:00:00"/>
    <x v="0"/>
    <x v="0"/>
    <s v="music/indie rock"/>
    <x v="1"/>
    <x v="7"/>
  </r>
  <r>
    <n v="342"/>
    <s v="Gibson-Hernandez"/>
    <s v="Visionary foreground middleware"/>
    <x v="213"/>
    <x v="339"/>
    <x v="340"/>
    <x v="0"/>
    <x v="267"/>
    <x v="340"/>
    <x v="1"/>
    <s v="USD"/>
    <n v="1374296400"/>
    <x v="327"/>
    <n v="1375333200"/>
    <d v="2013-08-01T05:00:00"/>
    <x v="0"/>
    <x v="0"/>
    <s v="theater/plays"/>
    <x v="3"/>
    <x v="3"/>
  </r>
  <r>
    <n v="343"/>
    <s v="Spencer-Weber"/>
    <s v="Optional zero-defect task-force"/>
    <x v="25"/>
    <x v="340"/>
    <x v="341"/>
    <x v="0"/>
    <x v="98"/>
    <x v="341"/>
    <x v="1"/>
    <s v="USD"/>
    <n v="1384840800"/>
    <x v="328"/>
    <n v="1389420000"/>
    <d v="2014-01-11T06:00:00"/>
    <x v="0"/>
    <x v="0"/>
    <s v="theater/plays"/>
    <x v="3"/>
    <x v="3"/>
  </r>
  <r>
    <n v="344"/>
    <s v="Berger, Johnson and Marshall"/>
    <s v="Devolved exuding emulation"/>
    <x v="214"/>
    <x v="341"/>
    <x v="342"/>
    <x v="0"/>
    <x v="268"/>
    <x v="342"/>
    <x v="1"/>
    <s v="USD"/>
    <n v="1516600800"/>
    <x v="329"/>
    <n v="1520056800"/>
    <d v="2018-03-03T06:00:00"/>
    <x v="0"/>
    <x v="0"/>
    <s v="games/video games"/>
    <x v="6"/>
    <x v="11"/>
  </r>
  <r>
    <n v="345"/>
    <s v="Taylor, Cisneros and Romero"/>
    <s v="Open-source neutral task-force"/>
    <x v="215"/>
    <x v="342"/>
    <x v="343"/>
    <x v="0"/>
    <x v="269"/>
    <x v="343"/>
    <x v="4"/>
    <s v="GBP"/>
    <n v="1436418000"/>
    <x v="330"/>
    <n v="1436504400"/>
    <d v="2015-07-10T05:00:00"/>
    <x v="0"/>
    <x v="0"/>
    <s v="film &amp; video/drama"/>
    <x v="4"/>
    <x v="6"/>
  </r>
  <r>
    <n v="346"/>
    <s v="Little-Marsh"/>
    <s v="Virtual attitude-oriented migration"/>
    <x v="48"/>
    <x v="343"/>
    <x v="344"/>
    <x v="0"/>
    <x v="270"/>
    <x v="344"/>
    <x v="1"/>
    <s v="USD"/>
    <n v="1503550800"/>
    <x v="331"/>
    <n v="1508302800"/>
    <d v="2017-10-18T05:00:00"/>
    <x v="0"/>
    <x v="1"/>
    <s v="music/indie rock"/>
    <x v="1"/>
    <x v="7"/>
  </r>
  <r>
    <n v="347"/>
    <s v="Petersen and Sons"/>
    <s v="Open-source full-range portal"/>
    <x v="79"/>
    <x v="344"/>
    <x v="345"/>
    <x v="1"/>
    <x v="271"/>
    <x v="345"/>
    <x v="1"/>
    <s v="USD"/>
    <n v="1423634400"/>
    <x v="332"/>
    <n v="1425708000"/>
    <d v="2015-03-07T06:00:00"/>
    <x v="0"/>
    <x v="0"/>
    <s v="technology/web"/>
    <x v="2"/>
    <x v="2"/>
  </r>
  <r>
    <n v="348"/>
    <s v="Hensley Ltd"/>
    <s v="Versatile cohesive open system"/>
    <x v="216"/>
    <x v="345"/>
    <x v="346"/>
    <x v="0"/>
    <x v="272"/>
    <x v="346"/>
    <x v="1"/>
    <s v="USD"/>
    <n v="1487224800"/>
    <x v="333"/>
    <n v="1488348000"/>
    <d v="2017-03-01T06:00:00"/>
    <x v="0"/>
    <x v="0"/>
    <s v="food/food trucks"/>
    <x v="0"/>
    <x v="0"/>
  </r>
  <r>
    <n v="349"/>
    <s v="Navarro and Sons"/>
    <s v="Multi-layered bottom-line frame"/>
    <x v="217"/>
    <x v="346"/>
    <x v="347"/>
    <x v="0"/>
    <x v="273"/>
    <x v="347"/>
    <x v="1"/>
    <s v="USD"/>
    <n v="1500008400"/>
    <x v="296"/>
    <n v="1502600400"/>
    <d v="2017-08-13T05:00:00"/>
    <x v="0"/>
    <x v="0"/>
    <s v="theater/plays"/>
    <x v="3"/>
    <x v="3"/>
  </r>
  <r>
    <n v="350"/>
    <s v="Shannon Ltd"/>
    <s v="Pre-emptive neutral capacity"/>
    <x v="0"/>
    <x v="297"/>
    <x v="298"/>
    <x v="0"/>
    <x v="49"/>
    <x v="298"/>
    <x v="1"/>
    <s v="USD"/>
    <n v="1432098000"/>
    <x v="334"/>
    <n v="1433653200"/>
    <d v="2015-06-07T05:00:00"/>
    <x v="0"/>
    <x v="1"/>
    <s v="music/jazz"/>
    <x v="1"/>
    <x v="17"/>
  </r>
  <r>
    <n v="351"/>
    <s v="Young LLC"/>
    <s v="Universal maximized methodology"/>
    <x v="218"/>
    <x v="347"/>
    <x v="348"/>
    <x v="1"/>
    <x v="274"/>
    <x v="348"/>
    <x v="1"/>
    <s v="USD"/>
    <n v="1440392400"/>
    <x v="335"/>
    <n v="1441602000"/>
    <d v="2015-09-07T05:00:00"/>
    <x v="0"/>
    <x v="0"/>
    <s v="music/rock"/>
    <x v="1"/>
    <x v="1"/>
  </r>
  <r>
    <n v="352"/>
    <s v="Adams, Willis and Sanchez"/>
    <s v="Expanded hybrid hardware"/>
    <x v="54"/>
    <x v="348"/>
    <x v="349"/>
    <x v="0"/>
    <x v="254"/>
    <x v="349"/>
    <x v="0"/>
    <s v="CAD"/>
    <n v="1446876000"/>
    <x v="336"/>
    <n v="1447567200"/>
    <d v="2015-11-15T06:00:00"/>
    <x v="0"/>
    <x v="0"/>
    <s v="theater/plays"/>
    <x v="3"/>
    <x v="3"/>
  </r>
  <r>
    <n v="353"/>
    <s v="Mills-Roy"/>
    <s v="Profit-focused multi-tasking access"/>
    <x v="219"/>
    <x v="349"/>
    <x v="350"/>
    <x v="1"/>
    <x v="275"/>
    <x v="350"/>
    <x v="1"/>
    <s v="USD"/>
    <n v="1562302800"/>
    <x v="337"/>
    <n v="1562389200"/>
    <d v="2019-07-06T05:00:00"/>
    <x v="0"/>
    <x v="0"/>
    <s v="theater/plays"/>
    <x v="3"/>
    <x v="3"/>
  </r>
  <r>
    <n v="354"/>
    <s v="Brown Group"/>
    <s v="Profit-focused transitional capability"/>
    <x v="55"/>
    <x v="350"/>
    <x v="351"/>
    <x v="1"/>
    <x v="175"/>
    <x v="351"/>
    <x v="3"/>
    <s v="DKK"/>
    <n v="1378184400"/>
    <x v="338"/>
    <n v="1378789200"/>
    <d v="2013-09-10T05:00:00"/>
    <x v="0"/>
    <x v="0"/>
    <s v="film &amp; video/documentary"/>
    <x v="4"/>
    <x v="4"/>
  </r>
  <r>
    <n v="355"/>
    <s v="Burns-Burnett"/>
    <s v="Front-line scalable definition"/>
    <x v="167"/>
    <x v="351"/>
    <x v="352"/>
    <x v="2"/>
    <x v="99"/>
    <x v="352"/>
    <x v="1"/>
    <s v="USD"/>
    <n v="1485064800"/>
    <x v="339"/>
    <n v="1488520800"/>
    <d v="2017-03-03T06:00:00"/>
    <x v="0"/>
    <x v="0"/>
    <s v="technology/wearables"/>
    <x v="2"/>
    <x v="8"/>
  </r>
  <r>
    <n v="356"/>
    <s v="Glass, Nunez and Mcdonald"/>
    <s v="Open-source systematic protocol"/>
    <x v="29"/>
    <x v="352"/>
    <x v="353"/>
    <x v="0"/>
    <x v="174"/>
    <x v="353"/>
    <x v="6"/>
    <s v="EUR"/>
    <n v="1326520800"/>
    <x v="340"/>
    <n v="1327298400"/>
    <d v="2012-01-23T06:00:00"/>
    <x v="0"/>
    <x v="0"/>
    <s v="theater/plays"/>
    <x v="3"/>
    <x v="3"/>
  </r>
  <r>
    <n v="357"/>
    <s v="Perez, Davis and Wilson"/>
    <s v="Implemented tangible algorithm"/>
    <x v="173"/>
    <x v="353"/>
    <x v="354"/>
    <x v="1"/>
    <x v="142"/>
    <x v="354"/>
    <x v="1"/>
    <s v="USD"/>
    <n v="1441256400"/>
    <x v="341"/>
    <n v="1443416400"/>
    <d v="2015-09-28T05:00:00"/>
    <x v="0"/>
    <x v="0"/>
    <s v="games/video games"/>
    <x v="6"/>
    <x v="11"/>
  </r>
  <r>
    <n v="358"/>
    <s v="Diaz-Garcia"/>
    <s v="Profit-focused 3rdgeneration circuit"/>
    <x v="62"/>
    <x v="354"/>
    <x v="355"/>
    <x v="0"/>
    <x v="276"/>
    <x v="355"/>
    <x v="0"/>
    <s v="CAD"/>
    <n v="1533877200"/>
    <x v="342"/>
    <n v="1534136400"/>
    <d v="2018-08-13T05:00:00"/>
    <x v="1"/>
    <x v="0"/>
    <s v="photography/photography books"/>
    <x v="7"/>
    <x v="14"/>
  </r>
  <r>
    <n v="359"/>
    <s v="Salazar-Moon"/>
    <s v="Compatible needs-based architecture"/>
    <x v="220"/>
    <x v="355"/>
    <x v="356"/>
    <x v="1"/>
    <x v="277"/>
    <x v="356"/>
    <x v="1"/>
    <s v="USD"/>
    <n v="1314421200"/>
    <x v="343"/>
    <n v="1315026000"/>
    <d v="2011-09-03T05:00:00"/>
    <x v="0"/>
    <x v="0"/>
    <s v="film &amp; video/animation"/>
    <x v="4"/>
    <x v="10"/>
  </r>
  <r>
    <n v="360"/>
    <s v="Larsen-Chung"/>
    <s v="Right-sized zero tolerance migration"/>
    <x v="221"/>
    <x v="356"/>
    <x v="357"/>
    <x v="1"/>
    <x v="278"/>
    <x v="357"/>
    <x v="4"/>
    <s v="GBP"/>
    <n v="1293861600"/>
    <x v="344"/>
    <n v="1295071200"/>
    <d v="2011-01-15T06:00:00"/>
    <x v="0"/>
    <x v="1"/>
    <s v="theater/plays"/>
    <x v="3"/>
    <x v="3"/>
  </r>
  <r>
    <n v="361"/>
    <s v="Anderson and Sons"/>
    <s v="Quality-focused reciprocal structure"/>
    <x v="20"/>
    <x v="357"/>
    <x v="358"/>
    <x v="1"/>
    <x v="39"/>
    <x v="358"/>
    <x v="1"/>
    <s v="USD"/>
    <n v="1507352400"/>
    <x v="345"/>
    <n v="1509426000"/>
    <d v="2017-10-31T05:00:00"/>
    <x v="0"/>
    <x v="0"/>
    <s v="theater/plays"/>
    <x v="3"/>
    <x v="3"/>
  </r>
  <r>
    <n v="362"/>
    <s v="Lawrence Group"/>
    <s v="Automated actuating conglomeration"/>
    <x v="41"/>
    <x v="358"/>
    <x v="359"/>
    <x v="1"/>
    <x v="271"/>
    <x v="359"/>
    <x v="1"/>
    <s v="USD"/>
    <n v="1296108000"/>
    <x v="65"/>
    <n v="1299391200"/>
    <d v="2011-03-06T06:00:00"/>
    <x v="0"/>
    <x v="0"/>
    <s v="music/rock"/>
    <x v="1"/>
    <x v="1"/>
  </r>
  <r>
    <n v="363"/>
    <s v="Gray-Davis"/>
    <s v="Re-contextualized local initiative"/>
    <x v="5"/>
    <x v="359"/>
    <x v="360"/>
    <x v="1"/>
    <x v="279"/>
    <x v="360"/>
    <x v="1"/>
    <s v="USD"/>
    <n v="1324965600"/>
    <x v="346"/>
    <n v="1325052000"/>
    <d v="2011-12-28T06:00:00"/>
    <x v="0"/>
    <x v="0"/>
    <s v="music/rock"/>
    <x v="1"/>
    <x v="1"/>
  </r>
  <r>
    <n v="364"/>
    <s v="Ramirez-Myers"/>
    <s v="Switchable intangible definition"/>
    <x v="79"/>
    <x v="360"/>
    <x v="361"/>
    <x v="1"/>
    <x v="129"/>
    <x v="361"/>
    <x v="1"/>
    <s v="USD"/>
    <n v="1520229600"/>
    <x v="347"/>
    <n v="1522818000"/>
    <d v="2018-04-04T05:00:00"/>
    <x v="0"/>
    <x v="0"/>
    <s v="music/indie rock"/>
    <x v="1"/>
    <x v="7"/>
  </r>
  <r>
    <n v="365"/>
    <s v="Lucas, Hall and Bonilla"/>
    <s v="Networked bottom-line initiative"/>
    <x v="39"/>
    <x v="361"/>
    <x v="362"/>
    <x v="1"/>
    <x v="192"/>
    <x v="362"/>
    <x v="2"/>
    <s v="AUD"/>
    <n v="1482991200"/>
    <x v="348"/>
    <n v="1485324000"/>
    <d v="2017-01-25T06:00:00"/>
    <x v="0"/>
    <x v="0"/>
    <s v="theater/plays"/>
    <x v="3"/>
    <x v="3"/>
  </r>
  <r>
    <n v="366"/>
    <s v="Williams, Perez and Villegas"/>
    <s v="Robust directional system engine"/>
    <x v="37"/>
    <x v="362"/>
    <x v="363"/>
    <x v="1"/>
    <x v="196"/>
    <x v="363"/>
    <x v="1"/>
    <s v="USD"/>
    <n v="1294034400"/>
    <x v="349"/>
    <n v="1294120800"/>
    <d v="2011-01-04T06:00:00"/>
    <x v="0"/>
    <x v="1"/>
    <s v="theater/plays"/>
    <x v="3"/>
    <x v="3"/>
  </r>
  <r>
    <n v="367"/>
    <s v="Brooks, Jones and Ingram"/>
    <s v="Triple-buffered explicit methodology"/>
    <x v="34"/>
    <x v="363"/>
    <x v="364"/>
    <x v="0"/>
    <x v="51"/>
    <x v="364"/>
    <x v="1"/>
    <s v="USD"/>
    <n v="1413608400"/>
    <x v="350"/>
    <n v="1415685600"/>
    <d v="2014-11-11T06:00:00"/>
    <x v="0"/>
    <x v="1"/>
    <s v="theater/plays"/>
    <x v="3"/>
    <x v="3"/>
  </r>
  <r>
    <n v="368"/>
    <s v="Whitaker, Wallace and Daniels"/>
    <s v="Reactive directional capacity"/>
    <x v="5"/>
    <x v="364"/>
    <x v="365"/>
    <x v="1"/>
    <x v="280"/>
    <x v="365"/>
    <x v="4"/>
    <s v="GBP"/>
    <n v="1286946000"/>
    <x v="351"/>
    <n v="1288933200"/>
    <d v="2010-11-05T05:00:00"/>
    <x v="0"/>
    <x v="1"/>
    <s v="film &amp; video/documentary"/>
    <x v="4"/>
    <x v="4"/>
  </r>
  <r>
    <n v="369"/>
    <s v="Smith-Gonzalez"/>
    <s v="Polarized needs-based approach"/>
    <x v="91"/>
    <x v="365"/>
    <x v="366"/>
    <x v="1"/>
    <x v="110"/>
    <x v="366"/>
    <x v="1"/>
    <s v="USD"/>
    <n v="1359871200"/>
    <x v="352"/>
    <n v="1363237200"/>
    <d v="2013-03-14T05:00:00"/>
    <x v="0"/>
    <x v="1"/>
    <s v="film &amp; video/television"/>
    <x v="4"/>
    <x v="19"/>
  </r>
  <r>
    <n v="370"/>
    <s v="Skinner PLC"/>
    <s v="Intuitive well-modulated middleware"/>
    <x v="222"/>
    <x v="366"/>
    <x v="367"/>
    <x v="1"/>
    <x v="281"/>
    <x v="367"/>
    <x v="1"/>
    <s v="USD"/>
    <n v="1555304400"/>
    <x v="353"/>
    <n v="1555822800"/>
    <d v="2019-04-21T05:00:00"/>
    <x v="0"/>
    <x v="0"/>
    <s v="theater/plays"/>
    <x v="3"/>
    <x v="3"/>
  </r>
  <r>
    <n v="371"/>
    <s v="Nolan, Smith and Sanchez"/>
    <s v="Multi-channeled logistical matrices"/>
    <x v="223"/>
    <x v="367"/>
    <x v="368"/>
    <x v="0"/>
    <x v="282"/>
    <x v="368"/>
    <x v="1"/>
    <s v="USD"/>
    <n v="1423375200"/>
    <x v="354"/>
    <n v="1427778000"/>
    <d v="2015-03-31T05:00:00"/>
    <x v="0"/>
    <x v="0"/>
    <s v="theater/plays"/>
    <x v="3"/>
    <x v="3"/>
  </r>
  <r>
    <n v="372"/>
    <s v="Green-Carr"/>
    <s v="Pre-emptive bifurcated artificial intelligence"/>
    <x v="79"/>
    <x v="211"/>
    <x v="369"/>
    <x v="1"/>
    <x v="283"/>
    <x v="369"/>
    <x v="1"/>
    <s v="USD"/>
    <n v="1420696800"/>
    <x v="355"/>
    <n v="1422424800"/>
    <d v="2015-01-28T06:00:00"/>
    <x v="0"/>
    <x v="1"/>
    <s v="film &amp; video/documentary"/>
    <x v="4"/>
    <x v="4"/>
  </r>
  <r>
    <n v="373"/>
    <s v="Brown-Parker"/>
    <s v="Down-sized coherent toolset"/>
    <x v="224"/>
    <x v="368"/>
    <x v="370"/>
    <x v="1"/>
    <x v="284"/>
    <x v="370"/>
    <x v="1"/>
    <s v="USD"/>
    <n v="1502946000"/>
    <x v="356"/>
    <n v="1503637200"/>
    <d v="2017-08-25T05:00:00"/>
    <x v="0"/>
    <x v="0"/>
    <s v="theater/plays"/>
    <x v="3"/>
    <x v="3"/>
  </r>
  <r>
    <n v="374"/>
    <s v="Marshall Inc"/>
    <s v="Open-source multi-tasking data-warehouse"/>
    <x v="225"/>
    <x v="369"/>
    <x v="371"/>
    <x v="0"/>
    <x v="165"/>
    <x v="371"/>
    <x v="1"/>
    <s v="USD"/>
    <n v="1547186400"/>
    <x v="357"/>
    <n v="1547618400"/>
    <d v="2019-01-16T06:00:00"/>
    <x v="0"/>
    <x v="1"/>
    <s v="film &amp; video/documentary"/>
    <x v="4"/>
    <x v="4"/>
  </r>
  <r>
    <n v="375"/>
    <s v="Leblanc-Pineda"/>
    <s v="Future-proofed upward-trending contingency"/>
    <x v="50"/>
    <x v="370"/>
    <x v="372"/>
    <x v="0"/>
    <x v="270"/>
    <x v="372"/>
    <x v="1"/>
    <s v="USD"/>
    <n v="1444971600"/>
    <x v="358"/>
    <n v="1449900000"/>
    <d v="2015-12-12T06:00:00"/>
    <x v="0"/>
    <x v="0"/>
    <s v="music/indie rock"/>
    <x v="1"/>
    <x v="7"/>
  </r>
  <r>
    <n v="376"/>
    <s v="Perry PLC"/>
    <s v="Mandatory uniform matrix"/>
    <x v="74"/>
    <x v="371"/>
    <x v="373"/>
    <x v="1"/>
    <x v="54"/>
    <x v="373"/>
    <x v="1"/>
    <s v="USD"/>
    <n v="1404622800"/>
    <x v="359"/>
    <n v="1405141200"/>
    <d v="2014-07-12T05:00:00"/>
    <x v="0"/>
    <x v="0"/>
    <s v="music/rock"/>
    <x v="1"/>
    <x v="1"/>
  </r>
  <r>
    <n v="377"/>
    <s v="Klein, Stark and Livingston"/>
    <s v="Phased methodical initiative"/>
    <x v="226"/>
    <x v="372"/>
    <x v="374"/>
    <x v="0"/>
    <x v="78"/>
    <x v="374"/>
    <x v="1"/>
    <s v="USD"/>
    <n v="1571720400"/>
    <x v="12"/>
    <n v="1572933600"/>
    <d v="2019-11-05T06:00:00"/>
    <x v="0"/>
    <x v="0"/>
    <s v="theater/plays"/>
    <x v="3"/>
    <x v="3"/>
  </r>
  <r>
    <n v="378"/>
    <s v="Fleming-Oliver"/>
    <s v="Managed stable function"/>
    <x v="227"/>
    <x v="373"/>
    <x v="375"/>
    <x v="0"/>
    <x v="285"/>
    <x v="375"/>
    <x v="1"/>
    <s v="USD"/>
    <n v="1526878800"/>
    <x v="360"/>
    <n v="1530162000"/>
    <d v="2018-06-28T05:00:00"/>
    <x v="0"/>
    <x v="0"/>
    <s v="film &amp; video/documentary"/>
    <x v="4"/>
    <x v="4"/>
  </r>
  <r>
    <n v="379"/>
    <s v="Reilly, Aguirre and Johnson"/>
    <s v="Realigned clear-thinking migration"/>
    <x v="44"/>
    <x v="374"/>
    <x v="376"/>
    <x v="0"/>
    <x v="9"/>
    <x v="376"/>
    <x v="4"/>
    <s v="GBP"/>
    <n v="1319691600"/>
    <x v="361"/>
    <n v="1320904800"/>
    <d v="2011-11-10T06:00:00"/>
    <x v="0"/>
    <x v="0"/>
    <s v="theater/plays"/>
    <x v="3"/>
    <x v="3"/>
  </r>
  <r>
    <n v="380"/>
    <s v="Davidson, Wilcox and Lewis"/>
    <s v="Optional clear-thinking process improvement"/>
    <x v="186"/>
    <x v="375"/>
    <x v="377"/>
    <x v="1"/>
    <x v="286"/>
    <x v="377"/>
    <x v="1"/>
    <s v="USD"/>
    <n v="1371963600"/>
    <x v="362"/>
    <n v="1372395600"/>
    <d v="2013-06-28T05:00:00"/>
    <x v="0"/>
    <x v="0"/>
    <s v="theater/plays"/>
    <x v="3"/>
    <x v="3"/>
  </r>
  <r>
    <n v="381"/>
    <s v="Michael, Anderson and Vincent"/>
    <s v="Cross-group global moratorium"/>
    <x v="98"/>
    <x v="376"/>
    <x v="378"/>
    <x v="1"/>
    <x v="287"/>
    <x v="378"/>
    <x v="1"/>
    <s v="USD"/>
    <n v="1433739600"/>
    <x v="363"/>
    <n v="1437714000"/>
    <d v="2015-07-24T05:00:00"/>
    <x v="0"/>
    <x v="0"/>
    <s v="theater/plays"/>
    <x v="3"/>
    <x v="3"/>
  </r>
  <r>
    <n v="382"/>
    <s v="King Ltd"/>
    <s v="Visionary systemic process improvement"/>
    <x v="14"/>
    <x v="377"/>
    <x v="379"/>
    <x v="0"/>
    <x v="109"/>
    <x v="379"/>
    <x v="1"/>
    <s v="USD"/>
    <n v="1508130000"/>
    <x v="364"/>
    <n v="1509771600"/>
    <d v="2017-11-04T05:00:00"/>
    <x v="0"/>
    <x v="0"/>
    <s v="photography/photography books"/>
    <x v="7"/>
    <x v="14"/>
  </r>
  <r>
    <n v="383"/>
    <s v="Baker Ltd"/>
    <s v="Progressive intangible flexibility"/>
    <x v="9"/>
    <x v="378"/>
    <x v="380"/>
    <x v="1"/>
    <x v="288"/>
    <x v="380"/>
    <x v="1"/>
    <s v="USD"/>
    <n v="1550037600"/>
    <x v="210"/>
    <n v="1550556000"/>
    <d v="2019-02-19T06:00:00"/>
    <x v="0"/>
    <x v="1"/>
    <s v="food/food trucks"/>
    <x v="0"/>
    <x v="0"/>
  </r>
  <r>
    <n v="384"/>
    <s v="Baker, Collins and Smith"/>
    <s v="Reactive real-time software"/>
    <x v="228"/>
    <x v="379"/>
    <x v="381"/>
    <x v="1"/>
    <x v="289"/>
    <x v="381"/>
    <x v="1"/>
    <s v="USD"/>
    <n v="1486706400"/>
    <x v="365"/>
    <n v="1489039200"/>
    <d v="2017-03-09T06:00:00"/>
    <x v="1"/>
    <x v="1"/>
    <s v="film &amp; video/documentary"/>
    <x v="4"/>
    <x v="4"/>
  </r>
  <r>
    <n v="385"/>
    <s v="Warren-Harrison"/>
    <s v="Programmable incremental knowledge user"/>
    <x v="229"/>
    <x v="380"/>
    <x v="382"/>
    <x v="1"/>
    <x v="290"/>
    <x v="382"/>
    <x v="1"/>
    <s v="USD"/>
    <n v="1553835600"/>
    <x v="366"/>
    <n v="1556600400"/>
    <d v="2019-04-30T05:00:00"/>
    <x v="0"/>
    <x v="0"/>
    <s v="publishing/nonfiction"/>
    <x v="5"/>
    <x v="9"/>
  </r>
  <r>
    <n v="386"/>
    <s v="Gardner Group"/>
    <s v="Progressive 5thgeneration customer loyalty"/>
    <x v="230"/>
    <x v="381"/>
    <x v="383"/>
    <x v="0"/>
    <x v="291"/>
    <x v="383"/>
    <x v="1"/>
    <s v="USD"/>
    <n v="1277528400"/>
    <x v="367"/>
    <n v="1278565200"/>
    <d v="2010-07-08T05:00:00"/>
    <x v="0"/>
    <x v="0"/>
    <s v="theater/plays"/>
    <x v="3"/>
    <x v="3"/>
  </r>
  <r>
    <n v="387"/>
    <s v="Flores-Lambert"/>
    <s v="Triple-buffered logistical frame"/>
    <x v="231"/>
    <x v="382"/>
    <x v="384"/>
    <x v="0"/>
    <x v="292"/>
    <x v="384"/>
    <x v="1"/>
    <s v="USD"/>
    <n v="1339477200"/>
    <x v="368"/>
    <n v="1339909200"/>
    <d v="2012-06-17T05:00:00"/>
    <x v="0"/>
    <x v="0"/>
    <s v="technology/wearables"/>
    <x v="2"/>
    <x v="8"/>
  </r>
  <r>
    <n v="388"/>
    <s v="Cruz Ltd"/>
    <s v="Exclusive dynamic adapter"/>
    <x v="232"/>
    <x v="383"/>
    <x v="385"/>
    <x v="3"/>
    <x v="293"/>
    <x v="385"/>
    <x v="5"/>
    <s v="CHF"/>
    <n v="1325656800"/>
    <x v="369"/>
    <n v="1325829600"/>
    <d v="2012-01-06T06:00:00"/>
    <x v="0"/>
    <x v="0"/>
    <s v="music/indie rock"/>
    <x v="1"/>
    <x v="7"/>
  </r>
  <r>
    <n v="389"/>
    <s v="Knox-Garner"/>
    <s v="Automated systemic hierarchy"/>
    <x v="233"/>
    <x v="384"/>
    <x v="386"/>
    <x v="1"/>
    <x v="294"/>
    <x v="386"/>
    <x v="1"/>
    <s v="USD"/>
    <n v="1288242000"/>
    <x v="370"/>
    <n v="1290578400"/>
    <d v="2010-11-24T06:00:00"/>
    <x v="0"/>
    <x v="0"/>
    <s v="theater/plays"/>
    <x v="3"/>
    <x v="3"/>
  </r>
  <r>
    <n v="390"/>
    <s v="Davis-Allen"/>
    <s v="Digitized eco-centric core"/>
    <x v="166"/>
    <x v="385"/>
    <x v="387"/>
    <x v="1"/>
    <x v="126"/>
    <x v="387"/>
    <x v="1"/>
    <s v="USD"/>
    <n v="1379048400"/>
    <x v="371"/>
    <n v="1380344400"/>
    <d v="2013-09-28T05:00:00"/>
    <x v="0"/>
    <x v="0"/>
    <s v="photography/photography books"/>
    <x v="7"/>
    <x v="14"/>
  </r>
  <r>
    <n v="391"/>
    <s v="Miller-Patel"/>
    <s v="Mandatory uniform strategy"/>
    <x v="234"/>
    <x v="386"/>
    <x v="388"/>
    <x v="0"/>
    <x v="295"/>
    <x v="388"/>
    <x v="1"/>
    <s v="USD"/>
    <n v="1389679200"/>
    <x v="287"/>
    <n v="1389852000"/>
    <d v="2014-01-16T06:00:00"/>
    <x v="0"/>
    <x v="0"/>
    <s v="publishing/nonfiction"/>
    <x v="5"/>
    <x v="9"/>
  </r>
  <r>
    <n v="392"/>
    <s v="Hernandez-Grimes"/>
    <s v="Profit-focused zero administration forecast"/>
    <x v="235"/>
    <x v="387"/>
    <x v="389"/>
    <x v="0"/>
    <x v="296"/>
    <x v="389"/>
    <x v="1"/>
    <s v="USD"/>
    <n v="1294293600"/>
    <x v="372"/>
    <n v="1294466400"/>
    <d v="2011-01-08T06:00:00"/>
    <x v="0"/>
    <x v="0"/>
    <s v="technology/wearables"/>
    <x v="2"/>
    <x v="8"/>
  </r>
  <r>
    <n v="393"/>
    <s v="Owens, Hall and Gonzalez"/>
    <s v="De-engineered static orchestration"/>
    <x v="236"/>
    <x v="388"/>
    <x v="390"/>
    <x v="1"/>
    <x v="297"/>
    <x v="390"/>
    <x v="0"/>
    <s v="CAD"/>
    <n v="1500267600"/>
    <x v="373"/>
    <n v="1500354000"/>
    <d v="2017-07-18T05:00:00"/>
    <x v="0"/>
    <x v="0"/>
    <s v="music/jazz"/>
    <x v="1"/>
    <x v="17"/>
  </r>
  <r>
    <n v="394"/>
    <s v="Noble-Bailey"/>
    <s v="Customizable dynamic info-mediaries"/>
    <x v="126"/>
    <x v="389"/>
    <x v="391"/>
    <x v="1"/>
    <x v="298"/>
    <x v="391"/>
    <x v="1"/>
    <s v="USD"/>
    <n v="1375074000"/>
    <x v="374"/>
    <n v="1375938000"/>
    <d v="2013-08-08T05:00:00"/>
    <x v="0"/>
    <x v="1"/>
    <s v="film &amp; video/documentary"/>
    <x v="4"/>
    <x v="4"/>
  </r>
  <r>
    <n v="395"/>
    <s v="Taylor PLC"/>
    <s v="Enhanced incremental budgetary management"/>
    <x v="143"/>
    <x v="390"/>
    <x v="392"/>
    <x v="1"/>
    <x v="10"/>
    <x v="392"/>
    <x v="1"/>
    <s v="USD"/>
    <n v="1323324000"/>
    <x v="375"/>
    <n v="1323410400"/>
    <d v="2011-12-09T06:00:00"/>
    <x v="1"/>
    <x v="0"/>
    <s v="theater/plays"/>
    <x v="3"/>
    <x v="3"/>
  </r>
  <r>
    <n v="396"/>
    <s v="Holmes PLC"/>
    <s v="Digitized local info-mediaries"/>
    <x v="237"/>
    <x v="391"/>
    <x v="393"/>
    <x v="1"/>
    <x v="299"/>
    <x v="393"/>
    <x v="2"/>
    <s v="AUD"/>
    <n v="1538715600"/>
    <x v="376"/>
    <n v="1539406800"/>
    <d v="2018-10-13T05:00:00"/>
    <x v="0"/>
    <x v="0"/>
    <s v="film &amp; video/drama"/>
    <x v="4"/>
    <x v="6"/>
  </r>
  <r>
    <n v="397"/>
    <s v="Jones-Martin"/>
    <s v="Virtual systematic monitoring"/>
    <x v="32"/>
    <x v="392"/>
    <x v="394"/>
    <x v="1"/>
    <x v="211"/>
    <x v="394"/>
    <x v="1"/>
    <s v="USD"/>
    <n v="1369285200"/>
    <x v="377"/>
    <n v="1369803600"/>
    <d v="2013-05-29T05:00:00"/>
    <x v="0"/>
    <x v="0"/>
    <s v="music/rock"/>
    <x v="1"/>
    <x v="1"/>
  </r>
  <r>
    <n v="398"/>
    <s v="Myers LLC"/>
    <s v="Reactive bottom-line open architecture"/>
    <x v="12"/>
    <x v="393"/>
    <x v="395"/>
    <x v="1"/>
    <x v="300"/>
    <x v="395"/>
    <x v="6"/>
    <s v="EUR"/>
    <n v="1525755600"/>
    <x v="378"/>
    <n v="1525928400"/>
    <d v="2018-05-10T05:00:00"/>
    <x v="0"/>
    <x v="1"/>
    <s v="film &amp; video/animation"/>
    <x v="4"/>
    <x v="10"/>
  </r>
  <r>
    <n v="399"/>
    <s v="Acosta, Mullins and Morris"/>
    <s v="Pre-emptive interactive model"/>
    <x v="238"/>
    <x v="394"/>
    <x v="396"/>
    <x v="0"/>
    <x v="301"/>
    <x v="396"/>
    <x v="1"/>
    <s v="USD"/>
    <n v="1296626400"/>
    <x v="379"/>
    <n v="1297231200"/>
    <d v="2011-02-09T06:00:00"/>
    <x v="0"/>
    <x v="0"/>
    <s v="music/indie rock"/>
    <x v="1"/>
    <x v="7"/>
  </r>
  <r>
    <n v="400"/>
    <s v="Bell PLC"/>
    <s v="Ergonomic eco-centric open architecture"/>
    <x v="0"/>
    <x v="50"/>
    <x v="50"/>
    <x v="0"/>
    <x v="49"/>
    <x v="50"/>
    <x v="1"/>
    <s v="USD"/>
    <n v="1376629200"/>
    <x v="380"/>
    <n v="1378530000"/>
    <d v="2013-09-07T05:00:00"/>
    <x v="0"/>
    <x v="1"/>
    <s v="photography/photography books"/>
    <x v="7"/>
    <x v="14"/>
  </r>
  <r>
    <n v="401"/>
    <s v="Smith-Schmidt"/>
    <s v="Inverse radical hierarchy"/>
    <x v="79"/>
    <x v="395"/>
    <x v="397"/>
    <x v="1"/>
    <x v="302"/>
    <x v="397"/>
    <x v="1"/>
    <s v="USD"/>
    <n v="1572152400"/>
    <x v="381"/>
    <n v="1572152400"/>
    <d v="2019-10-27T05:00:00"/>
    <x v="0"/>
    <x v="0"/>
    <s v="theater/plays"/>
    <x v="3"/>
    <x v="3"/>
  </r>
  <r>
    <n v="402"/>
    <s v="Ruiz, Richardson and Cole"/>
    <s v="Team-oriented static interface"/>
    <x v="190"/>
    <x v="396"/>
    <x v="398"/>
    <x v="0"/>
    <x v="174"/>
    <x v="398"/>
    <x v="1"/>
    <s v="USD"/>
    <n v="1325829600"/>
    <x v="382"/>
    <n v="1329890400"/>
    <d v="2012-02-22T06:00:00"/>
    <x v="0"/>
    <x v="1"/>
    <s v="film &amp; video/shorts"/>
    <x v="4"/>
    <x v="12"/>
  </r>
  <r>
    <n v="403"/>
    <s v="Leonard-Mcclain"/>
    <s v="Virtual foreground throughput"/>
    <x v="239"/>
    <x v="397"/>
    <x v="399"/>
    <x v="0"/>
    <x v="303"/>
    <x v="399"/>
    <x v="0"/>
    <s v="CAD"/>
    <n v="1273640400"/>
    <x v="125"/>
    <n v="1276750800"/>
    <d v="2010-06-17T05:00:00"/>
    <x v="0"/>
    <x v="1"/>
    <s v="theater/plays"/>
    <x v="3"/>
    <x v="3"/>
  </r>
  <r>
    <n v="404"/>
    <s v="Bailey-Boyer"/>
    <s v="Visionary exuding Internet solution"/>
    <x v="240"/>
    <x v="398"/>
    <x v="400"/>
    <x v="1"/>
    <x v="304"/>
    <x v="400"/>
    <x v="1"/>
    <s v="USD"/>
    <n v="1510639200"/>
    <x v="383"/>
    <n v="1510898400"/>
    <d v="2017-11-17T06:00:00"/>
    <x v="0"/>
    <x v="0"/>
    <s v="theater/plays"/>
    <x v="3"/>
    <x v="3"/>
  </r>
  <r>
    <n v="405"/>
    <s v="Lee LLC"/>
    <s v="Synchronized secondary analyzer"/>
    <x v="241"/>
    <x v="399"/>
    <x v="401"/>
    <x v="0"/>
    <x v="305"/>
    <x v="401"/>
    <x v="1"/>
    <s v="USD"/>
    <n v="1528088400"/>
    <x v="384"/>
    <n v="1532408400"/>
    <d v="2018-07-24T05:00:00"/>
    <x v="0"/>
    <x v="0"/>
    <s v="theater/plays"/>
    <x v="3"/>
    <x v="3"/>
  </r>
  <r>
    <n v="406"/>
    <s v="Lyons Inc"/>
    <s v="Balanced attitude-oriented parallelism"/>
    <x v="242"/>
    <x v="400"/>
    <x v="402"/>
    <x v="1"/>
    <x v="306"/>
    <x v="402"/>
    <x v="1"/>
    <s v="USD"/>
    <n v="1359525600"/>
    <x v="385"/>
    <n v="1360562400"/>
    <d v="2013-02-11T06:00:00"/>
    <x v="1"/>
    <x v="0"/>
    <s v="film &amp; video/documentary"/>
    <x v="4"/>
    <x v="4"/>
  </r>
  <r>
    <n v="407"/>
    <s v="Herrera-Wilson"/>
    <s v="Organized bandwidth-monitored core"/>
    <x v="74"/>
    <x v="401"/>
    <x v="403"/>
    <x v="1"/>
    <x v="307"/>
    <x v="403"/>
    <x v="3"/>
    <s v="DKK"/>
    <n v="1570942800"/>
    <x v="386"/>
    <n v="1571547600"/>
    <d v="2019-10-20T05:00:00"/>
    <x v="0"/>
    <x v="0"/>
    <s v="theater/plays"/>
    <x v="3"/>
    <x v="3"/>
  </r>
  <r>
    <n v="408"/>
    <s v="Mahoney, Adams and Lucas"/>
    <s v="Cloned leadingedge utilization"/>
    <x v="243"/>
    <x v="402"/>
    <x v="404"/>
    <x v="1"/>
    <x v="110"/>
    <x v="404"/>
    <x v="0"/>
    <s v="CAD"/>
    <n v="1466398800"/>
    <x v="387"/>
    <n v="1468126800"/>
    <d v="2016-07-10T05:00:00"/>
    <x v="0"/>
    <x v="0"/>
    <s v="film &amp; video/documentary"/>
    <x v="4"/>
    <x v="4"/>
  </r>
  <r>
    <n v="409"/>
    <s v="Stewart LLC"/>
    <s v="Secured asymmetric projection"/>
    <x v="244"/>
    <x v="403"/>
    <x v="405"/>
    <x v="0"/>
    <x v="308"/>
    <x v="405"/>
    <x v="1"/>
    <s v="USD"/>
    <n v="1492491600"/>
    <x v="388"/>
    <n v="1492837200"/>
    <d v="2017-04-22T05:00:00"/>
    <x v="0"/>
    <x v="0"/>
    <s v="music/rock"/>
    <x v="1"/>
    <x v="1"/>
  </r>
  <r>
    <n v="410"/>
    <s v="Mcmillan Group"/>
    <s v="Advanced cohesive Graphic Interface"/>
    <x v="184"/>
    <x v="404"/>
    <x v="406"/>
    <x v="2"/>
    <x v="309"/>
    <x v="406"/>
    <x v="1"/>
    <s v="USD"/>
    <n v="1430197200"/>
    <x v="277"/>
    <n v="1430197200"/>
    <d v="2015-04-28T05:00:00"/>
    <x v="0"/>
    <x v="0"/>
    <s v="games/mobile games"/>
    <x v="6"/>
    <x v="20"/>
  </r>
  <r>
    <n v="411"/>
    <s v="Beck, Thompson and Martinez"/>
    <s v="Down-sized maximized function"/>
    <x v="75"/>
    <x v="405"/>
    <x v="407"/>
    <x v="1"/>
    <x v="172"/>
    <x v="407"/>
    <x v="1"/>
    <s v="USD"/>
    <n v="1496034000"/>
    <x v="389"/>
    <n v="1496206800"/>
    <d v="2017-05-31T05:00:00"/>
    <x v="0"/>
    <x v="0"/>
    <s v="theater/plays"/>
    <x v="3"/>
    <x v="3"/>
  </r>
  <r>
    <n v="412"/>
    <s v="Rodriguez-Scott"/>
    <s v="Realigned zero tolerance software"/>
    <x v="118"/>
    <x v="406"/>
    <x v="408"/>
    <x v="1"/>
    <x v="38"/>
    <x v="408"/>
    <x v="1"/>
    <s v="USD"/>
    <n v="1388728800"/>
    <x v="390"/>
    <n v="1389592800"/>
    <d v="2014-01-13T06:00:00"/>
    <x v="0"/>
    <x v="0"/>
    <s v="publishing/fiction"/>
    <x v="5"/>
    <x v="13"/>
  </r>
  <r>
    <n v="413"/>
    <s v="Rush-Bowers"/>
    <s v="Persevering analyzing extranet"/>
    <x v="245"/>
    <x v="407"/>
    <x v="409"/>
    <x v="2"/>
    <x v="310"/>
    <x v="409"/>
    <x v="1"/>
    <s v="USD"/>
    <n v="1543298400"/>
    <x v="391"/>
    <n v="1545631200"/>
    <d v="2018-12-24T06:00:00"/>
    <x v="0"/>
    <x v="0"/>
    <s v="film &amp; video/animation"/>
    <x v="4"/>
    <x v="10"/>
  </r>
  <r>
    <n v="414"/>
    <s v="Davis and Sons"/>
    <s v="Innovative human-resource migration"/>
    <x v="246"/>
    <x v="408"/>
    <x v="410"/>
    <x v="0"/>
    <x v="311"/>
    <x v="410"/>
    <x v="1"/>
    <s v="USD"/>
    <n v="1271739600"/>
    <x v="392"/>
    <n v="1272430800"/>
    <d v="2010-04-28T05:00:00"/>
    <x v="0"/>
    <x v="1"/>
    <s v="food/food trucks"/>
    <x v="0"/>
    <x v="0"/>
  </r>
  <r>
    <n v="415"/>
    <s v="Anderson-Pham"/>
    <s v="Intuitive needs-based monitoring"/>
    <x v="247"/>
    <x v="409"/>
    <x v="411"/>
    <x v="0"/>
    <x v="312"/>
    <x v="411"/>
    <x v="1"/>
    <s v="USD"/>
    <n v="1326434400"/>
    <x v="393"/>
    <n v="1327903200"/>
    <d v="2012-01-30T06:00:00"/>
    <x v="0"/>
    <x v="0"/>
    <s v="theater/plays"/>
    <x v="3"/>
    <x v="3"/>
  </r>
  <r>
    <n v="416"/>
    <s v="Stewart-Coleman"/>
    <s v="Customer-focused disintermediate toolset"/>
    <x v="248"/>
    <x v="410"/>
    <x v="412"/>
    <x v="0"/>
    <x v="313"/>
    <x v="412"/>
    <x v="1"/>
    <s v="USD"/>
    <n v="1295244000"/>
    <x v="394"/>
    <n v="1296021600"/>
    <d v="2011-01-26T06:00:00"/>
    <x v="0"/>
    <x v="1"/>
    <s v="film &amp; video/documentary"/>
    <x v="4"/>
    <x v="4"/>
  </r>
  <r>
    <n v="417"/>
    <s v="Bradshaw, Smith and Ryan"/>
    <s v="Upgradable 24/7 emulation"/>
    <x v="12"/>
    <x v="411"/>
    <x v="413"/>
    <x v="0"/>
    <x v="27"/>
    <x v="413"/>
    <x v="1"/>
    <s v="USD"/>
    <n v="1541221200"/>
    <x v="395"/>
    <n v="1543298400"/>
    <d v="2018-11-27T06:00:00"/>
    <x v="0"/>
    <x v="0"/>
    <s v="theater/plays"/>
    <x v="3"/>
    <x v="3"/>
  </r>
  <r>
    <n v="418"/>
    <s v="Jackson PLC"/>
    <s v="Quality-focused client-server core"/>
    <x v="249"/>
    <x v="412"/>
    <x v="414"/>
    <x v="0"/>
    <x v="314"/>
    <x v="414"/>
    <x v="0"/>
    <s v="CAD"/>
    <n v="1336280400"/>
    <x v="396"/>
    <n v="1336366800"/>
    <d v="2012-05-07T05:00:00"/>
    <x v="0"/>
    <x v="0"/>
    <s v="film &amp; video/documentary"/>
    <x v="4"/>
    <x v="4"/>
  </r>
  <r>
    <n v="419"/>
    <s v="Ware-Arias"/>
    <s v="Upgradable maximized protocol"/>
    <x v="250"/>
    <x v="413"/>
    <x v="415"/>
    <x v="1"/>
    <x v="315"/>
    <x v="415"/>
    <x v="1"/>
    <s v="USD"/>
    <n v="1324533600"/>
    <x v="397"/>
    <n v="1325052000"/>
    <d v="2011-12-28T06:00:00"/>
    <x v="0"/>
    <x v="0"/>
    <s v="technology/web"/>
    <x v="2"/>
    <x v="2"/>
  </r>
  <r>
    <n v="420"/>
    <s v="Blair, Reyes and Woods"/>
    <s v="Cross-platform interactive synergy"/>
    <x v="92"/>
    <x v="414"/>
    <x v="416"/>
    <x v="1"/>
    <x v="115"/>
    <x v="416"/>
    <x v="1"/>
    <s v="USD"/>
    <n v="1498366800"/>
    <x v="398"/>
    <n v="1499576400"/>
    <d v="2017-07-09T05:00:00"/>
    <x v="0"/>
    <x v="0"/>
    <s v="theater/plays"/>
    <x v="3"/>
    <x v="3"/>
  </r>
  <r>
    <n v="421"/>
    <s v="Thomas-Lopez"/>
    <s v="User-centric fault-tolerant archive"/>
    <x v="151"/>
    <x v="415"/>
    <x v="417"/>
    <x v="0"/>
    <x v="316"/>
    <x v="417"/>
    <x v="1"/>
    <s v="USD"/>
    <n v="1498712400"/>
    <x v="399"/>
    <n v="1501304400"/>
    <d v="2017-07-29T05:00:00"/>
    <x v="0"/>
    <x v="1"/>
    <s v="technology/wearables"/>
    <x v="2"/>
    <x v="8"/>
  </r>
  <r>
    <n v="422"/>
    <s v="Brown, Davies and Pacheco"/>
    <s v="Reverse-engineered regional knowledge user"/>
    <x v="251"/>
    <x v="416"/>
    <x v="418"/>
    <x v="1"/>
    <x v="317"/>
    <x v="418"/>
    <x v="1"/>
    <s v="USD"/>
    <n v="1271480400"/>
    <x v="400"/>
    <n v="1273208400"/>
    <d v="2010-05-07T05:00:00"/>
    <x v="0"/>
    <x v="1"/>
    <s v="theater/plays"/>
    <x v="3"/>
    <x v="3"/>
  </r>
  <r>
    <n v="423"/>
    <s v="Jones-Riddle"/>
    <s v="Self-enabling real-time definition"/>
    <x v="252"/>
    <x v="417"/>
    <x v="419"/>
    <x v="0"/>
    <x v="318"/>
    <x v="419"/>
    <x v="1"/>
    <s v="USD"/>
    <n v="1316667600"/>
    <x v="116"/>
    <n v="1316840400"/>
    <d v="2011-09-24T05:00:00"/>
    <x v="0"/>
    <x v="1"/>
    <s v="food/food trucks"/>
    <x v="0"/>
    <x v="0"/>
  </r>
  <r>
    <n v="424"/>
    <s v="Schmidt-Gomez"/>
    <s v="User-centric impactful projection"/>
    <x v="135"/>
    <x v="418"/>
    <x v="420"/>
    <x v="0"/>
    <x v="100"/>
    <x v="420"/>
    <x v="1"/>
    <s v="USD"/>
    <n v="1524027600"/>
    <x v="401"/>
    <n v="1524546000"/>
    <d v="2018-04-24T05:00:00"/>
    <x v="0"/>
    <x v="0"/>
    <s v="music/indie rock"/>
    <x v="1"/>
    <x v="7"/>
  </r>
  <r>
    <n v="425"/>
    <s v="Sullivan, Davis and Booth"/>
    <s v="Vision-oriented actuating hardware"/>
    <x v="50"/>
    <x v="419"/>
    <x v="421"/>
    <x v="1"/>
    <x v="45"/>
    <x v="421"/>
    <x v="1"/>
    <s v="USD"/>
    <n v="1438059600"/>
    <x v="402"/>
    <n v="1438578000"/>
    <d v="2015-08-03T05:00:00"/>
    <x v="0"/>
    <x v="0"/>
    <s v="photography/photography books"/>
    <x v="7"/>
    <x v="14"/>
  </r>
  <r>
    <n v="426"/>
    <s v="Edwards-Kane"/>
    <s v="Virtual leadingedge framework"/>
    <x v="37"/>
    <x v="420"/>
    <x v="422"/>
    <x v="1"/>
    <x v="319"/>
    <x v="422"/>
    <x v="1"/>
    <s v="USD"/>
    <n v="1361944800"/>
    <x v="403"/>
    <n v="1362549600"/>
    <d v="2013-03-06T06:00:00"/>
    <x v="0"/>
    <x v="0"/>
    <s v="theater/plays"/>
    <x v="3"/>
    <x v="3"/>
  </r>
  <r>
    <n v="427"/>
    <s v="Hicks, Wall and Webb"/>
    <s v="Managed discrete framework"/>
    <x v="253"/>
    <x v="421"/>
    <x v="423"/>
    <x v="1"/>
    <x v="320"/>
    <x v="423"/>
    <x v="1"/>
    <s v="USD"/>
    <n v="1410584400"/>
    <x v="404"/>
    <n v="1413349200"/>
    <d v="2014-10-15T05:00:00"/>
    <x v="0"/>
    <x v="1"/>
    <s v="theater/plays"/>
    <x v="3"/>
    <x v="3"/>
  </r>
  <r>
    <n v="428"/>
    <s v="Mayer-Richmond"/>
    <s v="Progressive zero-defect capability"/>
    <x v="254"/>
    <x v="422"/>
    <x v="424"/>
    <x v="0"/>
    <x v="321"/>
    <x v="424"/>
    <x v="1"/>
    <s v="USD"/>
    <n v="1297404000"/>
    <x v="405"/>
    <n v="1298008800"/>
    <d v="2011-02-18T06:00:00"/>
    <x v="0"/>
    <x v="0"/>
    <s v="film &amp; video/animation"/>
    <x v="4"/>
    <x v="10"/>
  </r>
  <r>
    <n v="429"/>
    <s v="Robles Ltd"/>
    <s v="Right-sized demand-driven adapter"/>
    <x v="255"/>
    <x v="423"/>
    <x v="425"/>
    <x v="3"/>
    <x v="322"/>
    <x v="425"/>
    <x v="1"/>
    <s v="USD"/>
    <n v="1392012000"/>
    <x v="406"/>
    <n v="1394427600"/>
    <d v="2014-03-10T05:00:00"/>
    <x v="0"/>
    <x v="1"/>
    <s v="photography/photography books"/>
    <x v="7"/>
    <x v="14"/>
  </r>
  <r>
    <n v="430"/>
    <s v="Cochran Ltd"/>
    <s v="Re-engineered attitude-oriented frame"/>
    <x v="32"/>
    <x v="424"/>
    <x v="426"/>
    <x v="0"/>
    <x v="286"/>
    <x v="426"/>
    <x v="1"/>
    <s v="USD"/>
    <n v="1569733200"/>
    <x v="407"/>
    <n v="1572670800"/>
    <d v="2019-11-02T05:00:00"/>
    <x v="0"/>
    <x v="0"/>
    <s v="theater/plays"/>
    <x v="3"/>
    <x v="3"/>
  </r>
  <r>
    <n v="431"/>
    <s v="Rosales LLC"/>
    <s v="Compatible multimedia utilization"/>
    <x v="135"/>
    <x v="425"/>
    <x v="427"/>
    <x v="1"/>
    <x v="115"/>
    <x v="427"/>
    <x v="1"/>
    <s v="USD"/>
    <n v="1529643600"/>
    <x v="408"/>
    <n v="1531112400"/>
    <d v="2018-07-09T05:00:00"/>
    <x v="1"/>
    <x v="0"/>
    <s v="theater/plays"/>
    <x v="3"/>
    <x v="3"/>
  </r>
  <r>
    <n v="432"/>
    <s v="Harper-Bryan"/>
    <s v="Re-contextualized dedicated hardware"/>
    <x v="106"/>
    <x v="426"/>
    <x v="428"/>
    <x v="0"/>
    <x v="222"/>
    <x v="428"/>
    <x v="1"/>
    <s v="USD"/>
    <n v="1399006800"/>
    <x v="409"/>
    <n v="1400734800"/>
    <d v="2014-05-22T05:00:00"/>
    <x v="0"/>
    <x v="0"/>
    <s v="theater/plays"/>
    <x v="3"/>
    <x v="3"/>
  </r>
  <r>
    <n v="433"/>
    <s v="Potter, Harper and Everett"/>
    <s v="Decentralized composite paradigm"/>
    <x v="256"/>
    <x v="427"/>
    <x v="429"/>
    <x v="0"/>
    <x v="323"/>
    <x v="429"/>
    <x v="1"/>
    <s v="USD"/>
    <n v="1385359200"/>
    <x v="410"/>
    <n v="1386741600"/>
    <d v="2013-12-11T06:00:00"/>
    <x v="0"/>
    <x v="1"/>
    <s v="film &amp; video/documentary"/>
    <x v="4"/>
    <x v="4"/>
  </r>
  <r>
    <n v="434"/>
    <s v="Floyd-Sims"/>
    <s v="Cloned transitional hierarchy"/>
    <x v="91"/>
    <x v="315"/>
    <x v="430"/>
    <x v="3"/>
    <x v="234"/>
    <x v="430"/>
    <x v="0"/>
    <s v="CAD"/>
    <n v="1480572000"/>
    <x v="411"/>
    <n v="1481781600"/>
    <d v="2016-12-15T06:00:00"/>
    <x v="1"/>
    <x v="0"/>
    <s v="theater/plays"/>
    <x v="3"/>
    <x v="3"/>
  </r>
  <r>
    <n v="435"/>
    <s v="Spence, Jackson and Kelly"/>
    <s v="Advanced discrete leverage"/>
    <x v="257"/>
    <x v="428"/>
    <x v="431"/>
    <x v="1"/>
    <x v="324"/>
    <x v="431"/>
    <x v="6"/>
    <s v="EUR"/>
    <n v="1418623200"/>
    <x v="412"/>
    <n v="1419660000"/>
    <d v="2014-12-27T06:00:00"/>
    <x v="0"/>
    <x v="1"/>
    <s v="theater/plays"/>
    <x v="3"/>
    <x v="3"/>
  </r>
  <r>
    <n v="436"/>
    <s v="King-Nguyen"/>
    <s v="Open-source incremental throughput"/>
    <x v="81"/>
    <x v="429"/>
    <x v="432"/>
    <x v="1"/>
    <x v="61"/>
    <x v="432"/>
    <x v="1"/>
    <s v="USD"/>
    <n v="1555736400"/>
    <x v="413"/>
    <n v="1555822800"/>
    <d v="2019-04-21T05:00:00"/>
    <x v="0"/>
    <x v="0"/>
    <s v="music/jazz"/>
    <x v="1"/>
    <x v="17"/>
  </r>
  <r>
    <n v="437"/>
    <s v="Hansen Group"/>
    <s v="Centralized regional interface"/>
    <x v="32"/>
    <x v="430"/>
    <x v="433"/>
    <x v="1"/>
    <x v="325"/>
    <x v="433"/>
    <x v="1"/>
    <s v="USD"/>
    <n v="1442120400"/>
    <x v="414"/>
    <n v="1442379600"/>
    <d v="2015-09-16T05:00:00"/>
    <x v="0"/>
    <x v="1"/>
    <s v="film &amp; video/animation"/>
    <x v="4"/>
    <x v="10"/>
  </r>
  <r>
    <n v="438"/>
    <s v="Mathis, Hall and Hansen"/>
    <s v="Streamlined web-enabled knowledgebase"/>
    <x v="111"/>
    <x v="431"/>
    <x v="434"/>
    <x v="1"/>
    <x v="326"/>
    <x v="434"/>
    <x v="1"/>
    <s v="USD"/>
    <n v="1362376800"/>
    <x v="415"/>
    <n v="1364965200"/>
    <d v="2013-04-03T05:00:00"/>
    <x v="0"/>
    <x v="0"/>
    <s v="theater/plays"/>
    <x v="3"/>
    <x v="3"/>
  </r>
  <r>
    <n v="439"/>
    <s v="Cummings Inc"/>
    <s v="Digitized transitional monitoring"/>
    <x v="258"/>
    <x v="432"/>
    <x v="435"/>
    <x v="1"/>
    <x v="327"/>
    <x v="435"/>
    <x v="1"/>
    <s v="USD"/>
    <n v="1478408400"/>
    <x v="416"/>
    <n v="1479016800"/>
    <d v="2016-11-13T06:00:00"/>
    <x v="0"/>
    <x v="0"/>
    <s v="film &amp; video/science fiction"/>
    <x v="4"/>
    <x v="22"/>
  </r>
  <r>
    <n v="440"/>
    <s v="Miller-Poole"/>
    <s v="Networked optimal adapter"/>
    <x v="259"/>
    <x v="433"/>
    <x v="436"/>
    <x v="1"/>
    <x v="328"/>
    <x v="436"/>
    <x v="1"/>
    <s v="USD"/>
    <n v="1498798800"/>
    <x v="417"/>
    <n v="1499662800"/>
    <d v="2017-07-10T05:00:00"/>
    <x v="0"/>
    <x v="0"/>
    <s v="film &amp; video/television"/>
    <x v="4"/>
    <x v="19"/>
  </r>
  <r>
    <n v="441"/>
    <s v="Rodriguez-West"/>
    <s v="Automated optimal function"/>
    <x v="260"/>
    <x v="434"/>
    <x v="437"/>
    <x v="0"/>
    <x v="235"/>
    <x v="437"/>
    <x v="1"/>
    <s v="USD"/>
    <n v="1335416400"/>
    <x v="418"/>
    <n v="1337835600"/>
    <d v="2012-05-24T05:00:00"/>
    <x v="0"/>
    <x v="0"/>
    <s v="technology/wearables"/>
    <x v="2"/>
    <x v="8"/>
  </r>
  <r>
    <n v="442"/>
    <s v="Calderon, Bradford and Dean"/>
    <s v="Devolved system-worthy framework"/>
    <x v="91"/>
    <x v="435"/>
    <x v="438"/>
    <x v="1"/>
    <x v="182"/>
    <x v="438"/>
    <x v="6"/>
    <s v="EUR"/>
    <n v="1504328400"/>
    <x v="419"/>
    <n v="1505710800"/>
    <d v="2017-09-18T05:00:00"/>
    <x v="0"/>
    <x v="0"/>
    <s v="theater/plays"/>
    <x v="3"/>
    <x v="3"/>
  </r>
  <r>
    <n v="443"/>
    <s v="Clark-Bowman"/>
    <s v="Stand-alone user-facing service-desk"/>
    <x v="29"/>
    <x v="436"/>
    <x v="439"/>
    <x v="3"/>
    <x v="329"/>
    <x v="439"/>
    <x v="1"/>
    <s v="USD"/>
    <n v="1285822800"/>
    <x v="420"/>
    <n v="1287464400"/>
    <d v="2010-10-19T05:00:00"/>
    <x v="0"/>
    <x v="0"/>
    <s v="theater/plays"/>
    <x v="3"/>
    <x v="3"/>
  </r>
  <r>
    <n v="444"/>
    <s v="Hensley Ltd"/>
    <s v="Versatile global attitude"/>
    <x v="8"/>
    <x v="437"/>
    <x v="440"/>
    <x v="1"/>
    <x v="102"/>
    <x v="440"/>
    <x v="1"/>
    <s v="USD"/>
    <n v="1311483600"/>
    <x v="421"/>
    <n v="1311656400"/>
    <d v="2011-07-26T05:00:00"/>
    <x v="0"/>
    <x v="1"/>
    <s v="music/indie rock"/>
    <x v="1"/>
    <x v="7"/>
  </r>
  <r>
    <n v="445"/>
    <s v="Anderson-Pearson"/>
    <s v="Intuitive demand-driven Local Area Network"/>
    <x v="118"/>
    <x v="438"/>
    <x v="441"/>
    <x v="1"/>
    <x v="73"/>
    <x v="441"/>
    <x v="1"/>
    <s v="USD"/>
    <n v="1291356000"/>
    <x v="422"/>
    <n v="1293170400"/>
    <d v="2010-12-24T06:00:00"/>
    <x v="0"/>
    <x v="1"/>
    <s v="theater/plays"/>
    <x v="3"/>
    <x v="3"/>
  </r>
  <r>
    <n v="446"/>
    <s v="Martin, Martin and Solis"/>
    <s v="Assimilated uniform methodology"/>
    <x v="85"/>
    <x v="439"/>
    <x v="442"/>
    <x v="0"/>
    <x v="129"/>
    <x v="442"/>
    <x v="1"/>
    <s v="USD"/>
    <n v="1355810400"/>
    <x v="423"/>
    <n v="1355983200"/>
    <d v="2012-12-20T06:00:00"/>
    <x v="0"/>
    <x v="0"/>
    <s v="technology/wearables"/>
    <x v="2"/>
    <x v="8"/>
  </r>
  <r>
    <n v="447"/>
    <s v="Harrington-Harper"/>
    <s v="Self-enabling next generation algorithm"/>
    <x v="261"/>
    <x v="440"/>
    <x v="443"/>
    <x v="3"/>
    <x v="330"/>
    <x v="443"/>
    <x v="4"/>
    <s v="GBP"/>
    <n v="1513663200"/>
    <x v="424"/>
    <n v="1515045600"/>
    <d v="2018-01-04T06:00:00"/>
    <x v="0"/>
    <x v="0"/>
    <s v="film &amp; video/television"/>
    <x v="4"/>
    <x v="19"/>
  </r>
  <r>
    <n v="448"/>
    <s v="Price and Sons"/>
    <s v="Object-based demand-driven strategy"/>
    <x v="262"/>
    <x v="441"/>
    <x v="444"/>
    <x v="0"/>
    <x v="331"/>
    <x v="444"/>
    <x v="1"/>
    <s v="USD"/>
    <n v="1365915600"/>
    <x v="425"/>
    <n v="1366088400"/>
    <d v="2013-04-16T05:00:00"/>
    <x v="0"/>
    <x v="1"/>
    <s v="games/video games"/>
    <x v="6"/>
    <x v="11"/>
  </r>
  <r>
    <n v="449"/>
    <s v="Cuevas-Morales"/>
    <s v="Public-key coherent ability"/>
    <x v="79"/>
    <x v="442"/>
    <x v="445"/>
    <x v="1"/>
    <x v="99"/>
    <x v="445"/>
    <x v="3"/>
    <s v="DKK"/>
    <n v="1551852000"/>
    <x v="426"/>
    <n v="1553317200"/>
    <d v="2019-03-23T05:00:00"/>
    <x v="0"/>
    <x v="0"/>
    <s v="games/video games"/>
    <x v="6"/>
    <x v="11"/>
  </r>
  <r>
    <n v="450"/>
    <s v="Delgado-Hatfield"/>
    <s v="Up-sized composite success"/>
    <x v="0"/>
    <x v="443"/>
    <x v="446"/>
    <x v="0"/>
    <x v="49"/>
    <x v="446"/>
    <x v="0"/>
    <s v="CAD"/>
    <n v="1540098000"/>
    <x v="427"/>
    <n v="1542088800"/>
    <d v="2018-11-13T06:00:00"/>
    <x v="0"/>
    <x v="0"/>
    <s v="film &amp; video/animation"/>
    <x v="4"/>
    <x v="10"/>
  </r>
  <r>
    <n v="451"/>
    <s v="Padilla-Porter"/>
    <s v="Innovative exuding matrix"/>
    <x v="263"/>
    <x v="444"/>
    <x v="447"/>
    <x v="1"/>
    <x v="332"/>
    <x v="447"/>
    <x v="1"/>
    <s v="USD"/>
    <n v="1500440400"/>
    <x v="428"/>
    <n v="1503118800"/>
    <d v="2017-08-19T05:00:00"/>
    <x v="0"/>
    <x v="0"/>
    <s v="music/rock"/>
    <x v="1"/>
    <x v="1"/>
  </r>
  <r>
    <n v="452"/>
    <s v="Morris Group"/>
    <s v="Realigned impactful artificial intelligence"/>
    <x v="73"/>
    <x v="445"/>
    <x v="448"/>
    <x v="0"/>
    <x v="249"/>
    <x v="448"/>
    <x v="1"/>
    <s v="USD"/>
    <n v="1278392400"/>
    <x v="429"/>
    <n v="1278478800"/>
    <d v="2010-07-07T05:00:00"/>
    <x v="0"/>
    <x v="0"/>
    <s v="film &amp; video/drama"/>
    <x v="4"/>
    <x v="6"/>
  </r>
  <r>
    <n v="453"/>
    <s v="Saunders Ltd"/>
    <s v="Multi-layered multi-tasking secured line"/>
    <x v="264"/>
    <x v="446"/>
    <x v="449"/>
    <x v="0"/>
    <x v="333"/>
    <x v="449"/>
    <x v="1"/>
    <s v="USD"/>
    <n v="1480572000"/>
    <x v="411"/>
    <n v="1484114400"/>
    <d v="2017-01-11T06:00:00"/>
    <x v="0"/>
    <x v="0"/>
    <s v="film &amp; video/science fiction"/>
    <x v="4"/>
    <x v="22"/>
  </r>
  <r>
    <n v="454"/>
    <s v="Woods Inc"/>
    <s v="Upgradable upward-trending portal"/>
    <x v="220"/>
    <x v="447"/>
    <x v="450"/>
    <x v="0"/>
    <x v="334"/>
    <x v="450"/>
    <x v="1"/>
    <s v="USD"/>
    <n v="1382331600"/>
    <x v="430"/>
    <n v="1385445600"/>
    <d v="2013-11-26T06:00:00"/>
    <x v="0"/>
    <x v="1"/>
    <s v="film &amp; video/drama"/>
    <x v="4"/>
    <x v="6"/>
  </r>
  <r>
    <n v="455"/>
    <s v="Villanueva, Wright and Richardson"/>
    <s v="Profit-focused global product"/>
    <x v="265"/>
    <x v="448"/>
    <x v="451"/>
    <x v="1"/>
    <x v="335"/>
    <x v="451"/>
    <x v="1"/>
    <s v="USD"/>
    <n v="1316754000"/>
    <x v="431"/>
    <n v="1318741200"/>
    <d v="2011-10-16T05:00:00"/>
    <x v="0"/>
    <x v="0"/>
    <s v="theater/plays"/>
    <x v="3"/>
    <x v="3"/>
  </r>
  <r>
    <n v="456"/>
    <s v="Wilson, Brooks and Clark"/>
    <s v="Operative well-modulated data-warehouse"/>
    <x v="266"/>
    <x v="449"/>
    <x v="452"/>
    <x v="1"/>
    <x v="336"/>
    <x v="452"/>
    <x v="1"/>
    <s v="USD"/>
    <n v="1518242400"/>
    <x v="432"/>
    <n v="1518242400"/>
    <d v="2018-02-10T06:00:00"/>
    <x v="0"/>
    <x v="1"/>
    <s v="music/indie rock"/>
    <x v="1"/>
    <x v="7"/>
  </r>
  <r>
    <n v="457"/>
    <s v="Sheppard, Smith and Spence"/>
    <s v="Cloned asymmetric functionalities"/>
    <x v="92"/>
    <x v="450"/>
    <x v="453"/>
    <x v="0"/>
    <x v="337"/>
    <x v="453"/>
    <x v="1"/>
    <s v="USD"/>
    <n v="1476421200"/>
    <x v="433"/>
    <n v="1476594000"/>
    <d v="2016-10-16T05:00:00"/>
    <x v="0"/>
    <x v="0"/>
    <s v="theater/plays"/>
    <x v="3"/>
    <x v="3"/>
  </r>
  <r>
    <n v="458"/>
    <s v="Wise, Thompson and Allen"/>
    <s v="Pre-emptive neutral portal"/>
    <x v="267"/>
    <x v="451"/>
    <x v="454"/>
    <x v="1"/>
    <x v="338"/>
    <x v="454"/>
    <x v="1"/>
    <s v="USD"/>
    <n v="1269752400"/>
    <x v="434"/>
    <n v="1273554000"/>
    <d v="2010-05-11T05:00:00"/>
    <x v="0"/>
    <x v="0"/>
    <s v="theater/plays"/>
    <x v="3"/>
    <x v="3"/>
  </r>
  <r>
    <n v="459"/>
    <s v="Lane, Ryan and Chapman"/>
    <s v="Switchable demand-driven help-desk"/>
    <x v="9"/>
    <x v="452"/>
    <x v="455"/>
    <x v="0"/>
    <x v="339"/>
    <x v="455"/>
    <x v="1"/>
    <s v="USD"/>
    <n v="1419746400"/>
    <x v="435"/>
    <n v="1421906400"/>
    <d v="2015-01-22T06:00:00"/>
    <x v="0"/>
    <x v="0"/>
    <s v="film &amp; video/documentary"/>
    <x v="4"/>
    <x v="4"/>
  </r>
  <r>
    <n v="460"/>
    <s v="Rich, Alvarez and King"/>
    <s v="Business-focused static ability"/>
    <x v="166"/>
    <x v="453"/>
    <x v="456"/>
    <x v="1"/>
    <x v="126"/>
    <x v="456"/>
    <x v="1"/>
    <s v="USD"/>
    <n v="1281330000"/>
    <x v="8"/>
    <n v="1281589200"/>
    <d v="2010-08-12T05:00:00"/>
    <x v="0"/>
    <x v="0"/>
    <s v="theater/plays"/>
    <x v="3"/>
    <x v="3"/>
  </r>
  <r>
    <n v="461"/>
    <s v="Terry-Salinas"/>
    <s v="Networked secondary structure"/>
    <x v="268"/>
    <x v="454"/>
    <x v="457"/>
    <x v="1"/>
    <x v="340"/>
    <x v="457"/>
    <x v="1"/>
    <s v="USD"/>
    <n v="1398661200"/>
    <x v="436"/>
    <n v="1400389200"/>
    <d v="2014-05-18T05:00:00"/>
    <x v="0"/>
    <x v="0"/>
    <s v="film &amp; video/drama"/>
    <x v="4"/>
    <x v="6"/>
  </r>
  <r>
    <n v="462"/>
    <s v="Wang-Rodriguez"/>
    <s v="Total multimedia website"/>
    <x v="269"/>
    <x v="455"/>
    <x v="458"/>
    <x v="0"/>
    <x v="341"/>
    <x v="458"/>
    <x v="1"/>
    <s v="USD"/>
    <n v="1359525600"/>
    <x v="385"/>
    <n v="1362808800"/>
    <d v="2013-03-09T06:00:00"/>
    <x v="0"/>
    <x v="0"/>
    <s v="games/mobile games"/>
    <x v="6"/>
    <x v="20"/>
  </r>
  <r>
    <n v="463"/>
    <s v="Mckee-Hill"/>
    <s v="Cross-platform upward-trending parallelism"/>
    <x v="270"/>
    <x v="456"/>
    <x v="459"/>
    <x v="1"/>
    <x v="342"/>
    <x v="459"/>
    <x v="1"/>
    <s v="USD"/>
    <n v="1388469600"/>
    <x v="437"/>
    <n v="1388815200"/>
    <d v="2014-01-04T06:00:00"/>
    <x v="0"/>
    <x v="0"/>
    <s v="film &amp; video/animation"/>
    <x v="4"/>
    <x v="10"/>
  </r>
  <r>
    <n v="464"/>
    <s v="Gomez LLC"/>
    <s v="Pre-emptive mission-critical hardware"/>
    <x v="271"/>
    <x v="457"/>
    <x v="460"/>
    <x v="1"/>
    <x v="343"/>
    <x v="460"/>
    <x v="1"/>
    <s v="USD"/>
    <n v="1518328800"/>
    <x v="438"/>
    <n v="1519538400"/>
    <d v="2018-02-25T06:00:00"/>
    <x v="0"/>
    <x v="0"/>
    <s v="theater/plays"/>
    <x v="3"/>
    <x v="3"/>
  </r>
  <r>
    <n v="465"/>
    <s v="Gonzalez-Robbins"/>
    <s v="Up-sized responsive protocol"/>
    <x v="53"/>
    <x v="458"/>
    <x v="461"/>
    <x v="1"/>
    <x v="175"/>
    <x v="461"/>
    <x v="1"/>
    <s v="USD"/>
    <n v="1517032800"/>
    <x v="439"/>
    <n v="1517810400"/>
    <d v="2018-02-05T06:00:00"/>
    <x v="0"/>
    <x v="0"/>
    <s v="publishing/translations"/>
    <x v="5"/>
    <x v="18"/>
  </r>
  <r>
    <n v="466"/>
    <s v="Obrien and Sons"/>
    <s v="Pre-emptive transitional frame"/>
    <x v="272"/>
    <x v="459"/>
    <x v="462"/>
    <x v="1"/>
    <x v="344"/>
    <x v="462"/>
    <x v="1"/>
    <s v="USD"/>
    <n v="1368594000"/>
    <x v="440"/>
    <n v="1370581200"/>
    <d v="2013-06-07T05:00:00"/>
    <x v="0"/>
    <x v="1"/>
    <s v="technology/wearables"/>
    <x v="2"/>
    <x v="8"/>
  </r>
  <r>
    <n v="467"/>
    <s v="Shaw Ltd"/>
    <s v="Profit-focused content-based application"/>
    <x v="1"/>
    <x v="460"/>
    <x v="463"/>
    <x v="1"/>
    <x v="279"/>
    <x v="463"/>
    <x v="0"/>
    <s v="CAD"/>
    <n v="1448258400"/>
    <x v="441"/>
    <n v="1448863200"/>
    <d v="2015-11-30T06:00:00"/>
    <x v="0"/>
    <x v="1"/>
    <s v="technology/web"/>
    <x v="2"/>
    <x v="2"/>
  </r>
  <r>
    <n v="468"/>
    <s v="Hughes Inc"/>
    <s v="Streamlined neutral analyzer"/>
    <x v="220"/>
    <x v="461"/>
    <x v="464"/>
    <x v="0"/>
    <x v="36"/>
    <x v="464"/>
    <x v="1"/>
    <s v="USD"/>
    <n v="1555218000"/>
    <x v="442"/>
    <n v="1556600400"/>
    <d v="2019-04-30T05:00:00"/>
    <x v="0"/>
    <x v="0"/>
    <s v="theater/plays"/>
    <x v="3"/>
    <x v="3"/>
  </r>
  <r>
    <n v="469"/>
    <s v="Olsen-Ryan"/>
    <s v="Assimilated neutral utilization"/>
    <x v="36"/>
    <x v="462"/>
    <x v="465"/>
    <x v="1"/>
    <x v="122"/>
    <x v="465"/>
    <x v="1"/>
    <s v="USD"/>
    <n v="1431925200"/>
    <x v="443"/>
    <n v="1432098000"/>
    <d v="2015-05-20T05:00:00"/>
    <x v="0"/>
    <x v="0"/>
    <s v="film &amp; video/drama"/>
    <x v="4"/>
    <x v="6"/>
  </r>
  <r>
    <n v="470"/>
    <s v="Grimes, Holland and Sloan"/>
    <s v="Extended dedicated archive"/>
    <x v="136"/>
    <x v="463"/>
    <x v="466"/>
    <x v="1"/>
    <x v="345"/>
    <x v="466"/>
    <x v="1"/>
    <s v="USD"/>
    <n v="1481522400"/>
    <x v="315"/>
    <n v="1482127200"/>
    <d v="2016-12-19T06:00:00"/>
    <x v="0"/>
    <x v="0"/>
    <s v="technology/wearables"/>
    <x v="2"/>
    <x v="8"/>
  </r>
  <r>
    <n v="471"/>
    <s v="Perry and Sons"/>
    <s v="Configurable static help-desk"/>
    <x v="33"/>
    <x v="464"/>
    <x v="467"/>
    <x v="1"/>
    <x v="346"/>
    <x v="467"/>
    <x v="4"/>
    <s v="GBP"/>
    <n v="1335934800"/>
    <x v="444"/>
    <n v="1335934800"/>
    <d v="2012-05-02T05:00:00"/>
    <x v="0"/>
    <x v="1"/>
    <s v="food/food trucks"/>
    <x v="0"/>
    <x v="0"/>
  </r>
  <r>
    <n v="472"/>
    <s v="Turner, Young and Collins"/>
    <s v="Self-enabling clear-thinking framework"/>
    <x v="273"/>
    <x v="465"/>
    <x v="468"/>
    <x v="0"/>
    <x v="347"/>
    <x v="468"/>
    <x v="1"/>
    <s v="USD"/>
    <n v="1552280400"/>
    <x v="445"/>
    <n v="1556946000"/>
    <d v="2019-05-04T05:00:00"/>
    <x v="0"/>
    <x v="0"/>
    <s v="music/rock"/>
    <x v="1"/>
    <x v="1"/>
  </r>
  <r>
    <n v="473"/>
    <s v="Richardson Inc"/>
    <s v="Assimilated fault-tolerant capacity"/>
    <x v="92"/>
    <x v="466"/>
    <x v="469"/>
    <x v="1"/>
    <x v="88"/>
    <x v="469"/>
    <x v="1"/>
    <s v="USD"/>
    <n v="1529989200"/>
    <x v="446"/>
    <n v="1530075600"/>
    <d v="2018-06-27T05:00:00"/>
    <x v="0"/>
    <x v="0"/>
    <s v="music/electric music"/>
    <x v="1"/>
    <x v="5"/>
  </r>
  <r>
    <n v="474"/>
    <s v="Santos-Young"/>
    <s v="Enhanced neutral ability"/>
    <x v="220"/>
    <x v="75"/>
    <x v="470"/>
    <x v="1"/>
    <x v="23"/>
    <x v="470"/>
    <x v="1"/>
    <s v="USD"/>
    <n v="1418709600"/>
    <x v="447"/>
    <n v="1418796000"/>
    <d v="2014-12-17T06:00:00"/>
    <x v="0"/>
    <x v="0"/>
    <s v="film &amp; video/television"/>
    <x v="4"/>
    <x v="19"/>
  </r>
  <r>
    <n v="475"/>
    <s v="Nichols Ltd"/>
    <s v="Function-based attitude-oriented groupware"/>
    <x v="71"/>
    <x v="467"/>
    <x v="471"/>
    <x v="1"/>
    <x v="57"/>
    <x v="471"/>
    <x v="1"/>
    <s v="USD"/>
    <n v="1372136400"/>
    <x v="448"/>
    <n v="1372482000"/>
    <d v="2013-06-29T05:00:00"/>
    <x v="0"/>
    <x v="1"/>
    <s v="publishing/translations"/>
    <x v="5"/>
    <x v="18"/>
  </r>
  <r>
    <n v="476"/>
    <s v="Murphy PLC"/>
    <s v="Optional solution-oriented instruction set"/>
    <x v="274"/>
    <x v="468"/>
    <x v="472"/>
    <x v="0"/>
    <x v="348"/>
    <x v="472"/>
    <x v="1"/>
    <s v="USD"/>
    <n v="1533877200"/>
    <x v="342"/>
    <n v="1534395600"/>
    <d v="2018-08-16T05:00:00"/>
    <x v="0"/>
    <x v="0"/>
    <s v="publishing/fiction"/>
    <x v="5"/>
    <x v="13"/>
  </r>
  <r>
    <n v="477"/>
    <s v="Hogan, Porter and Rivera"/>
    <s v="Organic object-oriented core"/>
    <x v="275"/>
    <x v="469"/>
    <x v="473"/>
    <x v="0"/>
    <x v="86"/>
    <x v="473"/>
    <x v="1"/>
    <s v="USD"/>
    <n v="1309064400"/>
    <x v="449"/>
    <n v="1311397200"/>
    <d v="2011-07-23T05:00:00"/>
    <x v="0"/>
    <x v="0"/>
    <s v="film &amp; video/science fiction"/>
    <x v="4"/>
    <x v="22"/>
  </r>
  <r>
    <n v="478"/>
    <s v="Lyons LLC"/>
    <s v="Balanced impactful circuit"/>
    <x v="276"/>
    <x v="470"/>
    <x v="474"/>
    <x v="1"/>
    <x v="349"/>
    <x v="474"/>
    <x v="1"/>
    <s v="USD"/>
    <n v="1425877200"/>
    <x v="450"/>
    <n v="1426914000"/>
    <d v="2015-03-21T05:00:00"/>
    <x v="0"/>
    <x v="0"/>
    <s v="technology/wearables"/>
    <x v="2"/>
    <x v="8"/>
  </r>
  <r>
    <n v="479"/>
    <s v="Long-Greene"/>
    <s v="Future-proofed heuristic encryption"/>
    <x v="166"/>
    <x v="471"/>
    <x v="475"/>
    <x v="1"/>
    <x v="350"/>
    <x v="475"/>
    <x v="4"/>
    <s v="GBP"/>
    <n v="1501304400"/>
    <x v="451"/>
    <n v="1501477200"/>
    <d v="2017-07-31T05:00:00"/>
    <x v="0"/>
    <x v="0"/>
    <s v="food/food trucks"/>
    <x v="0"/>
    <x v="0"/>
  </r>
  <r>
    <n v="480"/>
    <s v="Robles-Hudson"/>
    <s v="Balanced bifurcated leverage"/>
    <x v="133"/>
    <x v="472"/>
    <x v="476"/>
    <x v="1"/>
    <x v="215"/>
    <x v="476"/>
    <x v="1"/>
    <s v="USD"/>
    <n v="1268287200"/>
    <x v="452"/>
    <n v="1269061200"/>
    <d v="2010-03-20T05:00:00"/>
    <x v="0"/>
    <x v="1"/>
    <s v="photography/photography books"/>
    <x v="7"/>
    <x v="14"/>
  </r>
  <r>
    <n v="481"/>
    <s v="Mcclure LLC"/>
    <s v="Sharable discrete budgetary management"/>
    <x v="277"/>
    <x v="473"/>
    <x v="477"/>
    <x v="0"/>
    <x v="351"/>
    <x v="477"/>
    <x v="1"/>
    <s v="USD"/>
    <n v="1412139600"/>
    <x v="453"/>
    <n v="1415772000"/>
    <d v="2014-11-12T06:00:00"/>
    <x v="0"/>
    <x v="1"/>
    <s v="theater/plays"/>
    <x v="3"/>
    <x v="3"/>
  </r>
  <r>
    <n v="482"/>
    <s v="Martin, Russell and Baker"/>
    <s v="Focused solution-oriented instruction set"/>
    <x v="3"/>
    <x v="474"/>
    <x v="478"/>
    <x v="0"/>
    <x v="352"/>
    <x v="478"/>
    <x v="1"/>
    <s v="USD"/>
    <n v="1330063200"/>
    <x v="454"/>
    <n v="1331013600"/>
    <d v="2012-03-06T06:00:00"/>
    <x v="0"/>
    <x v="1"/>
    <s v="publishing/fiction"/>
    <x v="5"/>
    <x v="13"/>
  </r>
  <r>
    <n v="483"/>
    <s v="Rice-Parker"/>
    <s v="Down-sized actuating infrastructure"/>
    <x v="278"/>
    <x v="475"/>
    <x v="479"/>
    <x v="0"/>
    <x v="353"/>
    <x v="479"/>
    <x v="1"/>
    <s v="USD"/>
    <n v="1576130400"/>
    <x v="455"/>
    <n v="1576735200"/>
    <d v="2019-12-19T06:00:00"/>
    <x v="0"/>
    <x v="0"/>
    <s v="theater/plays"/>
    <x v="3"/>
    <x v="3"/>
  </r>
  <r>
    <n v="484"/>
    <s v="Landry Inc"/>
    <s v="Synergistic cohesive adapter"/>
    <x v="241"/>
    <x v="476"/>
    <x v="480"/>
    <x v="1"/>
    <x v="354"/>
    <x v="480"/>
    <x v="4"/>
    <s v="GBP"/>
    <n v="1407128400"/>
    <x v="456"/>
    <n v="1411362000"/>
    <d v="2014-09-22T05:00:00"/>
    <x v="0"/>
    <x v="1"/>
    <s v="food/food trucks"/>
    <x v="0"/>
    <x v="0"/>
  </r>
  <r>
    <n v="485"/>
    <s v="Richards-Davis"/>
    <s v="Quality-focused mission-critical structure"/>
    <x v="279"/>
    <x v="477"/>
    <x v="481"/>
    <x v="0"/>
    <x v="355"/>
    <x v="481"/>
    <x v="4"/>
    <s v="GBP"/>
    <n v="1560142800"/>
    <x v="457"/>
    <n v="1563685200"/>
    <d v="2019-07-21T05:00:00"/>
    <x v="0"/>
    <x v="0"/>
    <s v="theater/plays"/>
    <x v="3"/>
    <x v="3"/>
  </r>
  <r>
    <n v="486"/>
    <s v="Davis, Cox and Fox"/>
    <s v="Compatible exuding Graphical User Interface"/>
    <x v="5"/>
    <x v="478"/>
    <x v="482"/>
    <x v="0"/>
    <x v="356"/>
    <x v="482"/>
    <x v="4"/>
    <s v="GBP"/>
    <n v="1520575200"/>
    <x v="458"/>
    <n v="1521867600"/>
    <d v="2018-03-24T05:00:00"/>
    <x v="0"/>
    <x v="1"/>
    <s v="publishing/translations"/>
    <x v="5"/>
    <x v="18"/>
  </r>
  <r>
    <n v="487"/>
    <s v="Smith-Wallace"/>
    <s v="Monitored 24/7 time-frame"/>
    <x v="280"/>
    <x v="479"/>
    <x v="483"/>
    <x v="1"/>
    <x v="357"/>
    <x v="483"/>
    <x v="1"/>
    <s v="USD"/>
    <n v="1492664400"/>
    <x v="459"/>
    <n v="1495515600"/>
    <d v="2017-05-23T05:00:00"/>
    <x v="0"/>
    <x v="0"/>
    <s v="theater/plays"/>
    <x v="3"/>
    <x v="3"/>
  </r>
  <r>
    <n v="488"/>
    <s v="Cordova, Shaw and Wang"/>
    <s v="Virtual secondary open architecture"/>
    <x v="98"/>
    <x v="480"/>
    <x v="484"/>
    <x v="1"/>
    <x v="127"/>
    <x v="484"/>
    <x v="1"/>
    <s v="USD"/>
    <n v="1454479200"/>
    <x v="460"/>
    <n v="1455948000"/>
    <d v="2016-02-20T06:00:00"/>
    <x v="0"/>
    <x v="0"/>
    <s v="theater/plays"/>
    <x v="3"/>
    <x v="3"/>
  </r>
  <r>
    <n v="489"/>
    <s v="Clark Inc"/>
    <s v="Down-sized mobile time-frame"/>
    <x v="243"/>
    <x v="481"/>
    <x v="485"/>
    <x v="1"/>
    <x v="72"/>
    <x v="485"/>
    <x v="6"/>
    <s v="EUR"/>
    <n v="1281934800"/>
    <x v="461"/>
    <n v="1282366800"/>
    <d v="2010-08-21T05:00:00"/>
    <x v="0"/>
    <x v="0"/>
    <s v="technology/wearables"/>
    <x v="2"/>
    <x v="8"/>
  </r>
  <r>
    <n v="490"/>
    <s v="Young and Sons"/>
    <s v="Innovative disintermediate encryption"/>
    <x v="166"/>
    <x v="482"/>
    <x v="486"/>
    <x v="1"/>
    <x v="358"/>
    <x v="486"/>
    <x v="1"/>
    <s v="USD"/>
    <n v="1573970400"/>
    <x v="462"/>
    <n v="1574575200"/>
    <d v="2019-11-24T06:00:00"/>
    <x v="0"/>
    <x v="0"/>
    <s v="journalism/audio"/>
    <x v="8"/>
    <x v="23"/>
  </r>
  <r>
    <n v="491"/>
    <s v="Henson PLC"/>
    <s v="Universal contextually-based knowledgebase"/>
    <x v="281"/>
    <x v="483"/>
    <x v="487"/>
    <x v="1"/>
    <x v="120"/>
    <x v="487"/>
    <x v="1"/>
    <s v="USD"/>
    <n v="1372654800"/>
    <x v="463"/>
    <n v="1374901200"/>
    <d v="2013-07-27T05:00:00"/>
    <x v="0"/>
    <x v="1"/>
    <s v="food/food trucks"/>
    <x v="0"/>
    <x v="0"/>
  </r>
  <r>
    <n v="492"/>
    <s v="Garcia Group"/>
    <s v="Persevering interactive matrix"/>
    <x v="255"/>
    <x v="484"/>
    <x v="488"/>
    <x v="3"/>
    <x v="359"/>
    <x v="488"/>
    <x v="1"/>
    <s v="USD"/>
    <n v="1275886800"/>
    <x v="464"/>
    <n v="1278910800"/>
    <d v="2010-07-12T05:00:00"/>
    <x v="1"/>
    <x v="1"/>
    <s v="film &amp; video/shorts"/>
    <x v="4"/>
    <x v="12"/>
  </r>
  <r>
    <n v="493"/>
    <s v="Adams, Walker and Wong"/>
    <s v="Seamless background framework"/>
    <x v="79"/>
    <x v="485"/>
    <x v="489"/>
    <x v="1"/>
    <x v="251"/>
    <x v="489"/>
    <x v="1"/>
    <s v="USD"/>
    <n v="1561784400"/>
    <x v="465"/>
    <n v="1562907600"/>
    <d v="2019-07-12T05:00:00"/>
    <x v="0"/>
    <x v="0"/>
    <s v="photography/photography books"/>
    <x v="7"/>
    <x v="14"/>
  </r>
  <r>
    <n v="494"/>
    <s v="Hopkins-Browning"/>
    <s v="Balanced upward-trending productivity"/>
    <x v="186"/>
    <x v="486"/>
    <x v="490"/>
    <x v="1"/>
    <x v="360"/>
    <x v="490"/>
    <x v="1"/>
    <s v="USD"/>
    <n v="1332392400"/>
    <x v="466"/>
    <n v="1332478800"/>
    <d v="2012-03-23T05:00:00"/>
    <x v="0"/>
    <x v="0"/>
    <s v="technology/wearables"/>
    <x v="2"/>
    <x v="8"/>
  </r>
  <r>
    <n v="495"/>
    <s v="Bell, Edwards and Andersen"/>
    <s v="Centralized clear-thinking solution"/>
    <x v="170"/>
    <x v="487"/>
    <x v="491"/>
    <x v="1"/>
    <x v="135"/>
    <x v="491"/>
    <x v="3"/>
    <s v="DKK"/>
    <n v="1402376400"/>
    <x v="467"/>
    <n v="1402722000"/>
    <d v="2014-06-14T05:00:00"/>
    <x v="0"/>
    <x v="0"/>
    <s v="theater/plays"/>
    <x v="3"/>
    <x v="3"/>
  </r>
  <r>
    <n v="496"/>
    <s v="Morales Group"/>
    <s v="Optimized bi-directional extranet"/>
    <x v="282"/>
    <x v="488"/>
    <x v="492"/>
    <x v="0"/>
    <x v="71"/>
    <x v="492"/>
    <x v="1"/>
    <s v="USD"/>
    <n v="1495342800"/>
    <x v="468"/>
    <n v="1496811600"/>
    <d v="2017-06-07T05:00:00"/>
    <x v="0"/>
    <x v="0"/>
    <s v="film &amp; video/animation"/>
    <x v="4"/>
    <x v="10"/>
  </r>
  <r>
    <n v="497"/>
    <s v="Lucero Group"/>
    <s v="Intuitive actuating benchmark"/>
    <x v="122"/>
    <x v="489"/>
    <x v="493"/>
    <x v="0"/>
    <x v="53"/>
    <x v="493"/>
    <x v="1"/>
    <s v="USD"/>
    <n v="1482213600"/>
    <x v="469"/>
    <n v="1482213600"/>
    <d v="2016-12-20T06:00:00"/>
    <x v="0"/>
    <x v="1"/>
    <s v="technology/wearables"/>
    <x v="2"/>
    <x v="8"/>
  </r>
  <r>
    <n v="498"/>
    <s v="Smith, Brown and Davis"/>
    <s v="Devolved background project"/>
    <x v="283"/>
    <x v="490"/>
    <x v="494"/>
    <x v="0"/>
    <x v="361"/>
    <x v="494"/>
    <x v="3"/>
    <s v="DKK"/>
    <n v="1420092000"/>
    <x v="470"/>
    <n v="1420264800"/>
    <d v="2015-01-03T06:00:00"/>
    <x v="0"/>
    <x v="0"/>
    <s v="technology/web"/>
    <x v="2"/>
    <x v="2"/>
  </r>
  <r>
    <n v="499"/>
    <s v="Hunt Group"/>
    <s v="Reverse-engineered executive emulation"/>
    <x v="284"/>
    <x v="491"/>
    <x v="495"/>
    <x v="0"/>
    <x v="362"/>
    <x v="495"/>
    <x v="1"/>
    <s v="USD"/>
    <n v="1458018000"/>
    <x v="471"/>
    <n v="1458450000"/>
    <d v="2016-03-20T05:00:00"/>
    <x v="0"/>
    <x v="1"/>
    <s v="film &amp; video/documentary"/>
    <x v="4"/>
    <x v="4"/>
  </r>
  <r>
    <n v="500"/>
    <s v="Valdez Ltd"/>
    <s v="Team-oriented clear-thinking matrix"/>
    <x v="0"/>
    <x v="0"/>
    <x v="0"/>
    <x v="0"/>
    <x v="0"/>
    <x v="496"/>
    <x v="1"/>
    <s v="USD"/>
    <n v="1367384400"/>
    <x v="472"/>
    <n v="1369803600"/>
    <d v="2013-05-29T05:00:00"/>
    <x v="0"/>
    <x v="1"/>
    <s v="theater/plays"/>
    <x v="3"/>
    <x v="3"/>
  </r>
  <r>
    <n v="501"/>
    <s v="Mccann-Le"/>
    <s v="Focused coherent methodology"/>
    <x v="285"/>
    <x v="492"/>
    <x v="496"/>
    <x v="0"/>
    <x v="363"/>
    <x v="497"/>
    <x v="1"/>
    <s v="USD"/>
    <n v="1363064400"/>
    <x v="473"/>
    <n v="1363237200"/>
    <d v="2013-03-14T05:00:00"/>
    <x v="0"/>
    <x v="0"/>
    <s v="film &amp; video/documentary"/>
    <x v="4"/>
    <x v="4"/>
  </r>
  <r>
    <n v="502"/>
    <s v="Johnson Inc"/>
    <s v="Reduced context-sensitive complexity"/>
    <x v="81"/>
    <x v="493"/>
    <x v="497"/>
    <x v="1"/>
    <x v="129"/>
    <x v="498"/>
    <x v="2"/>
    <s v="AUD"/>
    <n v="1343365200"/>
    <x v="474"/>
    <n v="1345870800"/>
    <d v="2012-08-25T05:00:00"/>
    <x v="0"/>
    <x v="1"/>
    <s v="games/video games"/>
    <x v="6"/>
    <x v="11"/>
  </r>
  <r>
    <n v="503"/>
    <s v="Collins LLC"/>
    <s v="Decentralized 4thgeneration time-frame"/>
    <x v="286"/>
    <x v="494"/>
    <x v="498"/>
    <x v="1"/>
    <x v="364"/>
    <x v="499"/>
    <x v="1"/>
    <s v="USD"/>
    <n v="1435726800"/>
    <x v="72"/>
    <n v="1437454800"/>
    <d v="2015-07-21T05:00:00"/>
    <x v="0"/>
    <x v="0"/>
    <s v="film &amp; video/drama"/>
    <x v="4"/>
    <x v="6"/>
  </r>
  <r>
    <n v="504"/>
    <s v="Smith-Miller"/>
    <s v="De-engineered cohesive moderator"/>
    <x v="168"/>
    <x v="495"/>
    <x v="499"/>
    <x v="0"/>
    <x v="197"/>
    <x v="500"/>
    <x v="6"/>
    <s v="EUR"/>
    <n v="1431925200"/>
    <x v="443"/>
    <n v="1432011600"/>
    <d v="2015-05-19T05:00:00"/>
    <x v="0"/>
    <x v="0"/>
    <s v="music/rock"/>
    <x v="1"/>
    <x v="1"/>
  </r>
  <r>
    <n v="505"/>
    <s v="Jensen-Vargas"/>
    <s v="Ameliorated explicit parallelism"/>
    <x v="262"/>
    <x v="496"/>
    <x v="500"/>
    <x v="0"/>
    <x v="365"/>
    <x v="501"/>
    <x v="1"/>
    <s v="USD"/>
    <n v="1362722400"/>
    <x v="475"/>
    <n v="1366347600"/>
    <d v="2013-04-19T05:00:00"/>
    <x v="0"/>
    <x v="1"/>
    <s v="publishing/radio &amp; podcasts"/>
    <x v="5"/>
    <x v="15"/>
  </r>
  <r>
    <n v="506"/>
    <s v="Robles, Bell and Gonzalez"/>
    <s v="Customizable background monitoring"/>
    <x v="287"/>
    <x v="497"/>
    <x v="501"/>
    <x v="1"/>
    <x v="366"/>
    <x v="502"/>
    <x v="1"/>
    <s v="USD"/>
    <n v="1511416800"/>
    <x v="81"/>
    <n v="1512885600"/>
    <d v="2017-12-10T06:00:00"/>
    <x v="0"/>
    <x v="1"/>
    <s v="theater/plays"/>
    <x v="3"/>
    <x v="3"/>
  </r>
  <r>
    <n v="507"/>
    <s v="Turner, Miller and Francis"/>
    <s v="Compatible well-modulated budgetary management"/>
    <x v="118"/>
    <x v="498"/>
    <x v="502"/>
    <x v="0"/>
    <x v="161"/>
    <x v="503"/>
    <x v="1"/>
    <s v="USD"/>
    <n v="1365483600"/>
    <x v="476"/>
    <n v="1369717200"/>
    <d v="2013-05-28T05:00:00"/>
    <x v="0"/>
    <x v="1"/>
    <s v="technology/web"/>
    <x v="2"/>
    <x v="2"/>
  </r>
  <r>
    <n v="508"/>
    <s v="Roberts Group"/>
    <s v="Up-sized radical pricing structure"/>
    <x v="288"/>
    <x v="499"/>
    <x v="503"/>
    <x v="1"/>
    <x v="367"/>
    <x v="504"/>
    <x v="1"/>
    <s v="USD"/>
    <n v="1532840400"/>
    <x v="192"/>
    <n v="1534654800"/>
    <d v="2018-08-19T05:00:00"/>
    <x v="0"/>
    <x v="0"/>
    <s v="theater/plays"/>
    <x v="3"/>
    <x v="3"/>
  </r>
  <r>
    <n v="509"/>
    <s v="White LLC"/>
    <s v="Robust zero-defect project"/>
    <x v="172"/>
    <x v="500"/>
    <x v="504"/>
    <x v="0"/>
    <x v="368"/>
    <x v="505"/>
    <x v="1"/>
    <s v="USD"/>
    <n v="1336194000"/>
    <x v="477"/>
    <n v="1337058000"/>
    <d v="2012-05-15T05:00:00"/>
    <x v="0"/>
    <x v="0"/>
    <s v="theater/plays"/>
    <x v="3"/>
    <x v="3"/>
  </r>
  <r>
    <n v="510"/>
    <s v="Best, Miller and Thomas"/>
    <s v="Re-engineered mobile task-force"/>
    <x v="75"/>
    <x v="501"/>
    <x v="505"/>
    <x v="1"/>
    <x v="54"/>
    <x v="506"/>
    <x v="2"/>
    <s v="AUD"/>
    <n v="1527742800"/>
    <x v="478"/>
    <n v="1529816400"/>
    <d v="2018-06-24T05:00:00"/>
    <x v="0"/>
    <x v="0"/>
    <s v="film &amp; video/drama"/>
    <x v="4"/>
    <x v="6"/>
  </r>
  <r>
    <n v="511"/>
    <s v="Smith-Mullins"/>
    <s v="User-centric intangible neural-net"/>
    <x v="252"/>
    <x v="502"/>
    <x v="506"/>
    <x v="0"/>
    <x v="369"/>
    <x v="507"/>
    <x v="1"/>
    <s v="USD"/>
    <n v="1564030800"/>
    <x v="479"/>
    <n v="1564894800"/>
    <d v="2019-08-04T05:00:00"/>
    <x v="0"/>
    <x v="0"/>
    <s v="theater/plays"/>
    <x v="3"/>
    <x v="3"/>
  </r>
  <r>
    <n v="512"/>
    <s v="Williams-Walsh"/>
    <s v="Organized explicit core"/>
    <x v="14"/>
    <x v="503"/>
    <x v="507"/>
    <x v="1"/>
    <x v="370"/>
    <x v="508"/>
    <x v="1"/>
    <s v="USD"/>
    <n v="1404536400"/>
    <x v="480"/>
    <n v="1404622800"/>
    <d v="2014-07-06T05:00:00"/>
    <x v="0"/>
    <x v="1"/>
    <s v="games/video games"/>
    <x v="6"/>
    <x v="11"/>
  </r>
  <r>
    <n v="513"/>
    <s v="Harrison, Blackwell and Mendez"/>
    <s v="Synchronized 6thgeneration adapter"/>
    <x v="111"/>
    <x v="504"/>
    <x v="508"/>
    <x v="3"/>
    <x v="164"/>
    <x v="509"/>
    <x v="1"/>
    <s v="USD"/>
    <n v="1284008400"/>
    <x v="180"/>
    <n v="1284181200"/>
    <d v="2010-09-11T05:00:00"/>
    <x v="0"/>
    <x v="0"/>
    <s v="film &amp; video/television"/>
    <x v="4"/>
    <x v="19"/>
  </r>
  <r>
    <n v="514"/>
    <s v="Sanchez, Bradley and Flores"/>
    <s v="Centralized motivating capacity"/>
    <x v="289"/>
    <x v="505"/>
    <x v="509"/>
    <x v="3"/>
    <x v="371"/>
    <x v="510"/>
    <x v="5"/>
    <s v="CHF"/>
    <n v="1386309600"/>
    <x v="481"/>
    <n v="1386741600"/>
    <d v="2013-12-11T06:00:00"/>
    <x v="0"/>
    <x v="1"/>
    <s v="music/rock"/>
    <x v="1"/>
    <x v="1"/>
  </r>
  <r>
    <n v="515"/>
    <s v="Cox LLC"/>
    <s v="Phased 24hour flexibility"/>
    <x v="133"/>
    <x v="506"/>
    <x v="510"/>
    <x v="0"/>
    <x v="221"/>
    <x v="511"/>
    <x v="0"/>
    <s v="CAD"/>
    <n v="1324620000"/>
    <x v="482"/>
    <n v="1324792800"/>
    <d v="2011-12-25T06:00:00"/>
    <x v="0"/>
    <x v="1"/>
    <s v="theater/plays"/>
    <x v="3"/>
    <x v="3"/>
  </r>
  <r>
    <n v="516"/>
    <s v="Morales-Odonnell"/>
    <s v="Exclusive 5thgeneration structure"/>
    <x v="290"/>
    <x v="507"/>
    <x v="511"/>
    <x v="0"/>
    <x v="372"/>
    <x v="512"/>
    <x v="1"/>
    <s v="USD"/>
    <n v="1281070800"/>
    <x v="194"/>
    <n v="1284354000"/>
    <d v="2010-09-13T05:00:00"/>
    <x v="0"/>
    <x v="0"/>
    <s v="publishing/nonfiction"/>
    <x v="5"/>
    <x v="9"/>
  </r>
  <r>
    <n v="517"/>
    <s v="Ramirez LLC"/>
    <s v="Multi-tiered maximized orchestration"/>
    <x v="291"/>
    <x v="508"/>
    <x v="512"/>
    <x v="1"/>
    <x v="373"/>
    <x v="513"/>
    <x v="1"/>
    <s v="USD"/>
    <n v="1493960400"/>
    <x v="483"/>
    <n v="1494392400"/>
    <d v="2017-05-10T05:00:00"/>
    <x v="0"/>
    <x v="0"/>
    <s v="food/food trucks"/>
    <x v="0"/>
    <x v="0"/>
  </r>
  <r>
    <n v="518"/>
    <s v="Ramirez Group"/>
    <s v="Open-architected uniform instruction set"/>
    <x v="35"/>
    <x v="509"/>
    <x v="513"/>
    <x v="0"/>
    <x v="234"/>
    <x v="514"/>
    <x v="1"/>
    <s v="USD"/>
    <n v="1519365600"/>
    <x v="484"/>
    <n v="1519538400"/>
    <d v="2018-02-25T06:00:00"/>
    <x v="0"/>
    <x v="1"/>
    <s v="film &amp; video/animation"/>
    <x v="4"/>
    <x v="10"/>
  </r>
  <r>
    <n v="519"/>
    <s v="Marsh-Coleman"/>
    <s v="Exclusive asymmetric analyzer"/>
    <x v="96"/>
    <x v="510"/>
    <x v="514"/>
    <x v="1"/>
    <x v="374"/>
    <x v="515"/>
    <x v="1"/>
    <s v="USD"/>
    <n v="1420696800"/>
    <x v="355"/>
    <n v="1421906400"/>
    <d v="2015-01-22T06:00:00"/>
    <x v="0"/>
    <x v="1"/>
    <s v="music/rock"/>
    <x v="1"/>
    <x v="1"/>
  </r>
  <r>
    <n v="520"/>
    <s v="Frederick, Jenkins and Collins"/>
    <s v="Organic radical collaboration"/>
    <x v="126"/>
    <x v="511"/>
    <x v="515"/>
    <x v="1"/>
    <x v="235"/>
    <x v="516"/>
    <x v="1"/>
    <s v="USD"/>
    <n v="1555650000"/>
    <x v="485"/>
    <n v="1555909200"/>
    <d v="2019-04-22T05:00:00"/>
    <x v="0"/>
    <x v="0"/>
    <s v="theater/plays"/>
    <x v="3"/>
    <x v="3"/>
  </r>
  <r>
    <n v="521"/>
    <s v="Wilson Ltd"/>
    <s v="Function-based multi-state software"/>
    <x v="4"/>
    <x v="512"/>
    <x v="516"/>
    <x v="1"/>
    <x v="375"/>
    <x v="517"/>
    <x v="1"/>
    <s v="USD"/>
    <n v="1471928400"/>
    <x v="486"/>
    <n v="1472446800"/>
    <d v="2016-08-29T05:00:00"/>
    <x v="0"/>
    <x v="1"/>
    <s v="film &amp; video/drama"/>
    <x v="4"/>
    <x v="6"/>
  </r>
  <r>
    <n v="522"/>
    <s v="Cline, Peterson and Lowery"/>
    <s v="Innovative static budgetary management"/>
    <x v="292"/>
    <x v="513"/>
    <x v="517"/>
    <x v="0"/>
    <x v="271"/>
    <x v="518"/>
    <x v="1"/>
    <s v="USD"/>
    <n v="1341291600"/>
    <x v="487"/>
    <n v="1342328400"/>
    <d v="2012-07-15T05:00:00"/>
    <x v="0"/>
    <x v="0"/>
    <s v="film &amp; video/shorts"/>
    <x v="4"/>
    <x v="12"/>
  </r>
  <r>
    <n v="523"/>
    <s v="Underwood, James and Jones"/>
    <s v="Triple-buffered holistic ability"/>
    <x v="79"/>
    <x v="514"/>
    <x v="518"/>
    <x v="1"/>
    <x v="121"/>
    <x v="519"/>
    <x v="1"/>
    <s v="USD"/>
    <n v="1267682400"/>
    <x v="488"/>
    <n v="1268114400"/>
    <d v="2010-03-09T06:00:00"/>
    <x v="0"/>
    <x v="0"/>
    <s v="film &amp; video/shorts"/>
    <x v="4"/>
    <x v="12"/>
  </r>
  <r>
    <n v="524"/>
    <s v="Johnson-Contreras"/>
    <s v="Diverse scalable superstructure"/>
    <x v="127"/>
    <x v="515"/>
    <x v="519"/>
    <x v="0"/>
    <x v="376"/>
    <x v="520"/>
    <x v="1"/>
    <s v="USD"/>
    <n v="1272258000"/>
    <x v="489"/>
    <n v="1273381200"/>
    <d v="2010-05-09T05:00:00"/>
    <x v="0"/>
    <x v="0"/>
    <s v="theater/plays"/>
    <x v="3"/>
    <x v="3"/>
  </r>
  <r>
    <n v="525"/>
    <s v="Greene, Lloyd and Sims"/>
    <s v="Balanced leadingedge data-warehouse"/>
    <x v="118"/>
    <x v="516"/>
    <x v="520"/>
    <x v="0"/>
    <x v="377"/>
    <x v="521"/>
    <x v="1"/>
    <s v="USD"/>
    <n v="1290492000"/>
    <x v="490"/>
    <n v="1290837600"/>
    <d v="2010-11-27T06:00:00"/>
    <x v="0"/>
    <x v="0"/>
    <s v="technology/wearables"/>
    <x v="2"/>
    <x v="8"/>
  </r>
  <r>
    <n v="526"/>
    <s v="Smith-Sparks"/>
    <s v="Digitized bandwidth-monitored open architecture"/>
    <x v="111"/>
    <x v="517"/>
    <x v="521"/>
    <x v="1"/>
    <x v="98"/>
    <x v="522"/>
    <x v="1"/>
    <s v="USD"/>
    <n v="1451109600"/>
    <x v="312"/>
    <n v="1454306400"/>
    <d v="2016-02-01T06:00:00"/>
    <x v="0"/>
    <x v="1"/>
    <s v="theater/plays"/>
    <x v="3"/>
    <x v="3"/>
  </r>
  <r>
    <n v="527"/>
    <s v="Rosario-Smith"/>
    <s v="Enterprise-wide intermediate portal"/>
    <x v="223"/>
    <x v="518"/>
    <x v="522"/>
    <x v="0"/>
    <x v="378"/>
    <x v="523"/>
    <x v="0"/>
    <s v="CAD"/>
    <n v="1454652000"/>
    <x v="491"/>
    <n v="1457762400"/>
    <d v="2016-03-12T06:00:00"/>
    <x v="0"/>
    <x v="0"/>
    <s v="film &amp; video/animation"/>
    <x v="4"/>
    <x v="10"/>
  </r>
  <r>
    <n v="528"/>
    <s v="Avila, Ford and Welch"/>
    <s v="Focused leadingedge matrix"/>
    <x v="25"/>
    <x v="519"/>
    <x v="523"/>
    <x v="0"/>
    <x v="175"/>
    <x v="524"/>
    <x v="4"/>
    <s v="GBP"/>
    <n v="1385186400"/>
    <x v="492"/>
    <n v="1389074400"/>
    <d v="2014-01-07T06:00:00"/>
    <x v="0"/>
    <x v="0"/>
    <s v="music/indie rock"/>
    <x v="1"/>
    <x v="7"/>
  </r>
  <r>
    <n v="529"/>
    <s v="Gallegos Inc"/>
    <s v="Seamless logistical encryption"/>
    <x v="135"/>
    <x v="520"/>
    <x v="524"/>
    <x v="0"/>
    <x v="352"/>
    <x v="525"/>
    <x v="1"/>
    <s v="USD"/>
    <n v="1399698000"/>
    <x v="493"/>
    <n v="1402117200"/>
    <d v="2014-06-07T05:00:00"/>
    <x v="0"/>
    <x v="0"/>
    <s v="games/video games"/>
    <x v="6"/>
    <x v="11"/>
  </r>
  <r>
    <n v="530"/>
    <s v="Morrow, Santiago and Soto"/>
    <s v="Stand-alone human-resource workforce"/>
    <x v="293"/>
    <x v="521"/>
    <x v="525"/>
    <x v="0"/>
    <x v="200"/>
    <x v="526"/>
    <x v="1"/>
    <s v="USD"/>
    <n v="1283230800"/>
    <x v="494"/>
    <n v="1284440400"/>
    <d v="2010-09-14T05:00:00"/>
    <x v="0"/>
    <x v="1"/>
    <s v="publishing/fiction"/>
    <x v="5"/>
    <x v="13"/>
  </r>
  <r>
    <n v="531"/>
    <s v="Berry-Richardson"/>
    <s v="Automated zero tolerance implementation"/>
    <x v="294"/>
    <x v="522"/>
    <x v="526"/>
    <x v="2"/>
    <x v="379"/>
    <x v="527"/>
    <x v="5"/>
    <s v="CHF"/>
    <n v="1384149600"/>
    <x v="495"/>
    <n v="1388988000"/>
    <d v="2014-01-06T06:00:00"/>
    <x v="0"/>
    <x v="0"/>
    <s v="games/video games"/>
    <x v="6"/>
    <x v="11"/>
  </r>
  <r>
    <n v="532"/>
    <s v="Cordova-Torres"/>
    <s v="Pre-emptive grid-enabled contingency"/>
    <x v="39"/>
    <x v="523"/>
    <x v="527"/>
    <x v="1"/>
    <x v="105"/>
    <x v="528"/>
    <x v="0"/>
    <s v="CAD"/>
    <n v="1516860000"/>
    <x v="496"/>
    <n v="1516946400"/>
    <d v="2018-01-26T06:00:00"/>
    <x v="0"/>
    <x v="0"/>
    <s v="theater/plays"/>
    <x v="3"/>
    <x v="3"/>
  </r>
  <r>
    <n v="533"/>
    <s v="Holt, Bernard and Johnson"/>
    <s v="Multi-lateral didactic encoding"/>
    <x v="295"/>
    <x v="524"/>
    <x v="528"/>
    <x v="1"/>
    <x v="380"/>
    <x v="529"/>
    <x v="4"/>
    <s v="GBP"/>
    <n v="1374642000"/>
    <x v="497"/>
    <n v="1377752400"/>
    <d v="2013-08-29T05:00:00"/>
    <x v="0"/>
    <x v="0"/>
    <s v="music/indie rock"/>
    <x v="1"/>
    <x v="7"/>
  </r>
  <r>
    <n v="534"/>
    <s v="Clark, Mccormick and Mendoza"/>
    <s v="Self-enabling didactic orchestration"/>
    <x v="296"/>
    <x v="525"/>
    <x v="529"/>
    <x v="0"/>
    <x v="166"/>
    <x v="530"/>
    <x v="1"/>
    <s v="USD"/>
    <n v="1534482000"/>
    <x v="498"/>
    <n v="1534568400"/>
    <d v="2018-08-18T05:00:00"/>
    <x v="0"/>
    <x v="1"/>
    <s v="film &amp; video/drama"/>
    <x v="4"/>
    <x v="6"/>
  </r>
  <r>
    <n v="535"/>
    <s v="Garrison LLC"/>
    <s v="Profit-focused 24/7 data-warehouse"/>
    <x v="97"/>
    <x v="526"/>
    <x v="530"/>
    <x v="1"/>
    <x v="381"/>
    <x v="531"/>
    <x v="6"/>
    <s v="EUR"/>
    <n v="1528434000"/>
    <x v="499"/>
    <n v="1528606800"/>
    <d v="2018-06-10T05:00:00"/>
    <x v="0"/>
    <x v="1"/>
    <s v="theater/plays"/>
    <x v="3"/>
    <x v="3"/>
  </r>
  <r>
    <n v="536"/>
    <s v="Shannon-Olson"/>
    <s v="Enhanced methodical middleware"/>
    <x v="122"/>
    <x v="527"/>
    <x v="531"/>
    <x v="1"/>
    <x v="382"/>
    <x v="532"/>
    <x v="6"/>
    <s v="EUR"/>
    <n v="1282626000"/>
    <x v="500"/>
    <n v="1284872400"/>
    <d v="2010-09-19T05:00:00"/>
    <x v="0"/>
    <x v="0"/>
    <s v="publishing/fiction"/>
    <x v="5"/>
    <x v="13"/>
  </r>
  <r>
    <n v="537"/>
    <s v="Murillo-Mcfarland"/>
    <s v="Synchronized client-driven projection"/>
    <x v="197"/>
    <x v="528"/>
    <x v="532"/>
    <x v="1"/>
    <x v="383"/>
    <x v="533"/>
    <x v="3"/>
    <s v="DKK"/>
    <n v="1535605200"/>
    <x v="501"/>
    <n v="1537592400"/>
    <d v="2018-09-22T05:00:00"/>
    <x v="1"/>
    <x v="1"/>
    <s v="film &amp; video/documentary"/>
    <x v="4"/>
    <x v="4"/>
  </r>
  <r>
    <n v="538"/>
    <s v="Young, Gilbert and Escobar"/>
    <s v="Networked didactic time-frame"/>
    <x v="297"/>
    <x v="529"/>
    <x v="533"/>
    <x v="0"/>
    <x v="384"/>
    <x v="534"/>
    <x v="1"/>
    <s v="USD"/>
    <n v="1379826000"/>
    <x v="502"/>
    <n v="1381208400"/>
    <d v="2013-10-08T05:00:00"/>
    <x v="0"/>
    <x v="0"/>
    <s v="games/mobile games"/>
    <x v="6"/>
    <x v="20"/>
  </r>
  <r>
    <n v="539"/>
    <s v="Thomas, Welch and Santana"/>
    <s v="Assimilated exuding toolset"/>
    <x v="122"/>
    <x v="530"/>
    <x v="534"/>
    <x v="0"/>
    <x v="385"/>
    <x v="535"/>
    <x v="1"/>
    <s v="USD"/>
    <n v="1561957200"/>
    <x v="503"/>
    <n v="1562475600"/>
    <d v="2019-07-07T05:00:00"/>
    <x v="0"/>
    <x v="1"/>
    <s v="food/food trucks"/>
    <x v="0"/>
    <x v="0"/>
  </r>
  <r>
    <n v="540"/>
    <s v="Brown-Pena"/>
    <s v="Front-line client-server secured line"/>
    <x v="98"/>
    <x v="531"/>
    <x v="535"/>
    <x v="1"/>
    <x v="326"/>
    <x v="536"/>
    <x v="1"/>
    <s v="USD"/>
    <n v="1525496400"/>
    <x v="504"/>
    <n v="1527397200"/>
    <d v="2018-05-27T05:00:00"/>
    <x v="0"/>
    <x v="0"/>
    <s v="photography/photography books"/>
    <x v="7"/>
    <x v="14"/>
  </r>
  <r>
    <n v="541"/>
    <s v="Holder, Caldwell and Vance"/>
    <s v="Polarized systemic Internet solution"/>
    <x v="298"/>
    <x v="532"/>
    <x v="536"/>
    <x v="0"/>
    <x v="386"/>
    <x v="537"/>
    <x v="6"/>
    <s v="EUR"/>
    <n v="1433912400"/>
    <x v="505"/>
    <n v="1436158800"/>
    <d v="2015-07-06T05:00:00"/>
    <x v="0"/>
    <x v="0"/>
    <s v="games/mobile games"/>
    <x v="6"/>
    <x v="20"/>
  </r>
  <r>
    <n v="542"/>
    <s v="Harrison-Bridges"/>
    <s v="Profit-focused exuding moderator"/>
    <x v="299"/>
    <x v="533"/>
    <x v="537"/>
    <x v="0"/>
    <x v="240"/>
    <x v="538"/>
    <x v="4"/>
    <s v="GBP"/>
    <n v="1453442400"/>
    <x v="506"/>
    <n v="1456034400"/>
    <d v="2016-02-21T06:00:00"/>
    <x v="0"/>
    <x v="0"/>
    <s v="music/indie rock"/>
    <x v="1"/>
    <x v="7"/>
  </r>
  <r>
    <n v="543"/>
    <s v="Johnson, Murphy and Peterson"/>
    <s v="Cross-group high-level moderator"/>
    <x v="300"/>
    <x v="534"/>
    <x v="538"/>
    <x v="0"/>
    <x v="80"/>
    <x v="539"/>
    <x v="1"/>
    <s v="USD"/>
    <n v="1378875600"/>
    <x v="507"/>
    <n v="1380171600"/>
    <d v="2013-09-26T05:00:00"/>
    <x v="0"/>
    <x v="0"/>
    <s v="games/video games"/>
    <x v="6"/>
    <x v="11"/>
  </r>
  <r>
    <n v="544"/>
    <s v="Taylor Inc"/>
    <s v="Public-key 3rdgeneration system engine"/>
    <x v="54"/>
    <x v="535"/>
    <x v="539"/>
    <x v="1"/>
    <x v="286"/>
    <x v="540"/>
    <x v="1"/>
    <s v="USD"/>
    <n v="1452232800"/>
    <x v="508"/>
    <n v="1453356000"/>
    <d v="2016-01-21T06:00:00"/>
    <x v="0"/>
    <x v="0"/>
    <s v="music/rock"/>
    <x v="1"/>
    <x v="1"/>
  </r>
  <r>
    <n v="545"/>
    <s v="Deleon and Sons"/>
    <s v="Organized value-added access"/>
    <x v="301"/>
    <x v="536"/>
    <x v="540"/>
    <x v="0"/>
    <x v="387"/>
    <x v="541"/>
    <x v="1"/>
    <s v="USD"/>
    <n v="1577253600"/>
    <x v="509"/>
    <n v="1578981600"/>
    <d v="2020-01-14T06:00:00"/>
    <x v="0"/>
    <x v="0"/>
    <s v="theater/plays"/>
    <x v="3"/>
    <x v="3"/>
  </r>
  <r>
    <n v="546"/>
    <s v="Benjamin, Paul and Ferguson"/>
    <s v="Cloned global Graphical User Interface"/>
    <x v="3"/>
    <x v="537"/>
    <x v="541"/>
    <x v="1"/>
    <x v="39"/>
    <x v="542"/>
    <x v="1"/>
    <s v="USD"/>
    <n v="1537160400"/>
    <x v="510"/>
    <n v="1537419600"/>
    <d v="2018-09-20T05:00:00"/>
    <x v="0"/>
    <x v="1"/>
    <s v="theater/plays"/>
    <x v="3"/>
    <x v="3"/>
  </r>
  <r>
    <n v="547"/>
    <s v="Hardin-Dixon"/>
    <s v="Focused solution-oriented matrix"/>
    <x v="81"/>
    <x v="538"/>
    <x v="542"/>
    <x v="1"/>
    <x v="388"/>
    <x v="543"/>
    <x v="1"/>
    <s v="USD"/>
    <n v="1422165600"/>
    <x v="511"/>
    <n v="1423202400"/>
    <d v="2015-02-06T06:00:00"/>
    <x v="0"/>
    <x v="0"/>
    <s v="film &amp; video/drama"/>
    <x v="4"/>
    <x v="6"/>
  </r>
  <r>
    <n v="548"/>
    <s v="York-Pitts"/>
    <s v="Monitored discrete toolset"/>
    <x v="302"/>
    <x v="539"/>
    <x v="543"/>
    <x v="1"/>
    <x v="389"/>
    <x v="544"/>
    <x v="1"/>
    <s v="USD"/>
    <n v="1459486800"/>
    <x v="512"/>
    <n v="1460610000"/>
    <d v="2016-04-14T05:00:00"/>
    <x v="0"/>
    <x v="0"/>
    <s v="theater/plays"/>
    <x v="3"/>
    <x v="3"/>
  </r>
  <r>
    <n v="549"/>
    <s v="Jarvis and Sons"/>
    <s v="Business-focused intermediate system engine"/>
    <x v="303"/>
    <x v="540"/>
    <x v="544"/>
    <x v="1"/>
    <x v="390"/>
    <x v="545"/>
    <x v="1"/>
    <s v="USD"/>
    <n v="1369717200"/>
    <x v="513"/>
    <n v="1370494800"/>
    <d v="2013-06-06T05:00:00"/>
    <x v="0"/>
    <x v="0"/>
    <s v="technology/wearables"/>
    <x v="2"/>
    <x v="8"/>
  </r>
  <r>
    <n v="550"/>
    <s v="Morrison-Henderson"/>
    <s v="De-engineered disintermediate encoding"/>
    <x v="0"/>
    <x v="443"/>
    <x v="446"/>
    <x v="3"/>
    <x v="49"/>
    <x v="446"/>
    <x v="5"/>
    <s v="CHF"/>
    <n v="1330495200"/>
    <x v="514"/>
    <n v="1332306000"/>
    <d v="2012-03-21T05:00:00"/>
    <x v="0"/>
    <x v="0"/>
    <s v="music/indie rock"/>
    <x v="1"/>
    <x v="7"/>
  </r>
  <r>
    <n v="551"/>
    <s v="Martin-James"/>
    <s v="Streamlined upward-trending analyzer"/>
    <x v="304"/>
    <x v="541"/>
    <x v="545"/>
    <x v="0"/>
    <x v="391"/>
    <x v="546"/>
    <x v="2"/>
    <s v="AUD"/>
    <n v="1419055200"/>
    <x v="515"/>
    <n v="1422511200"/>
    <d v="2015-01-29T06:00:00"/>
    <x v="0"/>
    <x v="1"/>
    <s v="technology/web"/>
    <x v="2"/>
    <x v="2"/>
  </r>
  <r>
    <n v="552"/>
    <s v="Mercer, Solomon and Singleton"/>
    <s v="Distributed human-resource policy"/>
    <x v="25"/>
    <x v="542"/>
    <x v="546"/>
    <x v="0"/>
    <x v="45"/>
    <x v="547"/>
    <x v="1"/>
    <s v="USD"/>
    <n v="1480140000"/>
    <x v="516"/>
    <n v="1480312800"/>
    <d v="2016-11-28T06:00:00"/>
    <x v="0"/>
    <x v="0"/>
    <s v="theater/plays"/>
    <x v="3"/>
    <x v="3"/>
  </r>
  <r>
    <n v="553"/>
    <s v="Dougherty, Austin and Mills"/>
    <s v="De-engineered 5thgeneration contingency"/>
    <x v="305"/>
    <x v="543"/>
    <x v="547"/>
    <x v="0"/>
    <x v="392"/>
    <x v="548"/>
    <x v="1"/>
    <s v="USD"/>
    <n v="1293948000"/>
    <x v="517"/>
    <n v="1294034400"/>
    <d v="2011-01-03T06:00:00"/>
    <x v="0"/>
    <x v="0"/>
    <s v="music/rock"/>
    <x v="1"/>
    <x v="1"/>
  </r>
  <r>
    <n v="554"/>
    <s v="Ritter PLC"/>
    <s v="Multi-channeled upward-trending application"/>
    <x v="40"/>
    <x v="544"/>
    <x v="548"/>
    <x v="1"/>
    <x v="353"/>
    <x v="549"/>
    <x v="0"/>
    <s v="CAD"/>
    <n v="1482127200"/>
    <x v="518"/>
    <n v="1482645600"/>
    <d v="2016-12-25T06:00:00"/>
    <x v="0"/>
    <x v="0"/>
    <s v="music/indie rock"/>
    <x v="1"/>
    <x v="7"/>
  </r>
  <r>
    <n v="555"/>
    <s v="Anderson Group"/>
    <s v="Organic maximized database"/>
    <x v="9"/>
    <x v="545"/>
    <x v="549"/>
    <x v="1"/>
    <x v="18"/>
    <x v="550"/>
    <x v="3"/>
    <s v="DKK"/>
    <n v="1396414800"/>
    <x v="519"/>
    <n v="1399093200"/>
    <d v="2014-05-03T05:00:00"/>
    <x v="0"/>
    <x v="0"/>
    <s v="music/rock"/>
    <x v="1"/>
    <x v="1"/>
  </r>
  <r>
    <n v="556"/>
    <s v="Smith and Sons"/>
    <s v="Grass-roots 24/7 attitude"/>
    <x v="5"/>
    <x v="546"/>
    <x v="550"/>
    <x v="1"/>
    <x v="393"/>
    <x v="551"/>
    <x v="1"/>
    <s v="USD"/>
    <n v="1315285200"/>
    <x v="520"/>
    <n v="1315890000"/>
    <d v="2011-09-13T05:00:00"/>
    <x v="0"/>
    <x v="1"/>
    <s v="publishing/translations"/>
    <x v="5"/>
    <x v="18"/>
  </r>
  <r>
    <n v="557"/>
    <s v="Lam-Hamilton"/>
    <s v="Team-oriented global strategy"/>
    <x v="46"/>
    <x v="547"/>
    <x v="551"/>
    <x v="1"/>
    <x v="394"/>
    <x v="552"/>
    <x v="1"/>
    <s v="USD"/>
    <n v="1443762000"/>
    <x v="521"/>
    <n v="1444021200"/>
    <d v="2015-10-05T05:00:00"/>
    <x v="0"/>
    <x v="1"/>
    <s v="film &amp; video/science fiction"/>
    <x v="4"/>
    <x v="22"/>
  </r>
  <r>
    <n v="558"/>
    <s v="Ho Ltd"/>
    <s v="Enhanced client-driven capacity"/>
    <x v="306"/>
    <x v="548"/>
    <x v="552"/>
    <x v="1"/>
    <x v="105"/>
    <x v="553"/>
    <x v="1"/>
    <s v="USD"/>
    <n v="1456293600"/>
    <x v="522"/>
    <n v="1460005200"/>
    <d v="2016-04-07T05:00:00"/>
    <x v="0"/>
    <x v="0"/>
    <s v="theater/plays"/>
    <x v="3"/>
    <x v="3"/>
  </r>
  <r>
    <n v="559"/>
    <s v="Brown, Estrada and Jensen"/>
    <s v="Exclusive systematic productivity"/>
    <x v="307"/>
    <x v="549"/>
    <x v="553"/>
    <x v="1"/>
    <x v="395"/>
    <x v="554"/>
    <x v="1"/>
    <s v="USD"/>
    <n v="1470114000"/>
    <x v="523"/>
    <n v="1470718800"/>
    <d v="2016-08-09T05:00:00"/>
    <x v="0"/>
    <x v="0"/>
    <s v="theater/plays"/>
    <x v="3"/>
    <x v="3"/>
  </r>
  <r>
    <n v="560"/>
    <s v="Hunt LLC"/>
    <s v="Re-engineered radical policy"/>
    <x v="77"/>
    <x v="550"/>
    <x v="554"/>
    <x v="1"/>
    <x v="396"/>
    <x v="555"/>
    <x v="1"/>
    <s v="USD"/>
    <n v="1321596000"/>
    <x v="524"/>
    <n v="1325052000"/>
    <d v="2011-12-28T06:00:00"/>
    <x v="0"/>
    <x v="0"/>
    <s v="film &amp; video/animation"/>
    <x v="4"/>
    <x v="10"/>
  </r>
  <r>
    <n v="561"/>
    <s v="Fowler-Smith"/>
    <s v="Down-sized logistical adapter"/>
    <x v="162"/>
    <x v="551"/>
    <x v="555"/>
    <x v="1"/>
    <x v="40"/>
    <x v="556"/>
    <x v="5"/>
    <s v="CHF"/>
    <n v="1318827600"/>
    <x v="525"/>
    <n v="1319000400"/>
    <d v="2011-10-19T05:00:00"/>
    <x v="0"/>
    <x v="0"/>
    <s v="theater/plays"/>
    <x v="3"/>
    <x v="3"/>
  </r>
  <r>
    <n v="562"/>
    <s v="Blair Inc"/>
    <s v="Configurable bandwidth-monitored throughput"/>
    <x v="34"/>
    <x v="314"/>
    <x v="556"/>
    <x v="0"/>
    <x v="150"/>
    <x v="557"/>
    <x v="5"/>
    <s v="CHF"/>
    <n v="1552366800"/>
    <x v="188"/>
    <n v="1552539600"/>
    <d v="2019-03-14T05:00:00"/>
    <x v="0"/>
    <x v="0"/>
    <s v="music/rock"/>
    <x v="1"/>
    <x v="1"/>
  </r>
  <r>
    <n v="563"/>
    <s v="Kelley, Stanton and Sanchez"/>
    <s v="Optional tangible pricing structure"/>
    <x v="41"/>
    <x v="552"/>
    <x v="557"/>
    <x v="1"/>
    <x v="72"/>
    <x v="558"/>
    <x v="2"/>
    <s v="AUD"/>
    <n v="1542088800"/>
    <x v="526"/>
    <n v="1543816800"/>
    <d v="2018-12-03T06:00:00"/>
    <x v="0"/>
    <x v="0"/>
    <s v="film &amp; video/documentary"/>
    <x v="4"/>
    <x v="4"/>
  </r>
  <r>
    <n v="564"/>
    <s v="Hernandez-Macdonald"/>
    <s v="Organic high-level implementation"/>
    <x v="308"/>
    <x v="553"/>
    <x v="558"/>
    <x v="0"/>
    <x v="397"/>
    <x v="559"/>
    <x v="1"/>
    <s v="USD"/>
    <n v="1426395600"/>
    <x v="527"/>
    <n v="1427086800"/>
    <d v="2015-03-23T05:00:00"/>
    <x v="0"/>
    <x v="0"/>
    <s v="theater/plays"/>
    <x v="3"/>
    <x v="3"/>
  </r>
  <r>
    <n v="565"/>
    <s v="Joseph LLC"/>
    <s v="Decentralized logistical collaboration"/>
    <x v="309"/>
    <x v="554"/>
    <x v="559"/>
    <x v="1"/>
    <x v="398"/>
    <x v="560"/>
    <x v="1"/>
    <s v="USD"/>
    <n v="1321336800"/>
    <x v="528"/>
    <n v="1323064800"/>
    <d v="2011-12-05T06:00:00"/>
    <x v="0"/>
    <x v="0"/>
    <s v="theater/plays"/>
    <x v="3"/>
    <x v="3"/>
  </r>
  <r>
    <n v="566"/>
    <s v="Webb-Smith"/>
    <s v="Advanced content-based installation"/>
    <x v="29"/>
    <x v="555"/>
    <x v="560"/>
    <x v="0"/>
    <x v="95"/>
    <x v="561"/>
    <x v="1"/>
    <s v="USD"/>
    <n v="1456293600"/>
    <x v="522"/>
    <n v="1458277200"/>
    <d v="2016-03-18T05:00:00"/>
    <x v="0"/>
    <x v="1"/>
    <s v="music/electric music"/>
    <x v="1"/>
    <x v="5"/>
  </r>
  <r>
    <n v="567"/>
    <s v="Johns PLC"/>
    <s v="Distributed high-level open architecture"/>
    <x v="85"/>
    <x v="556"/>
    <x v="561"/>
    <x v="1"/>
    <x v="146"/>
    <x v="562"/>
    <x v="1"/>
    <s v="USD"/>
    <n v="1404968400"/>
    <x v="529"/>
    <n v="1405141200"/>
    <d v="2014-07-12T05:00:00"/>
    <x v="0"/>
    <x v="0"/>
    <s v="music/rock"/>
    <x v="1"/>
    <x v="1"/>
  </r>
  <r>
    <n v="568"/>
    <s v="Hardin-Foley"/>
    <s v="Synergized zero tolerance help-desk"/>
    <x v="310"/>
    <x v="557"/>
    <x v="562"/>
    <x v="1"/>
    <x v="399"/>
    <x v="563"/>
    <x v="1"/>
    <s v="USD"/>
    <n v="1279170000"/>
    <x v="530"/>
    <n v="1283058000"/>
    <d v="2010-08-29T05:00:00"/>
    <x v="0"/>
    <x v="0"/>
    <s v="theater/plays"/>
    <x v="3"/>
    <x v="3"/>
  </r>
  <r>
    <n v="569"/>
    <s v="Fischer, Fowler and Arnold"/>
    <s v="Extended multi-tasking definition"/>
    <x v="311"/>
    <x v="558"/>
    <x v="563"/>
    <x v="1"/>
    <x v="400"/>
    <x v="564"/>
    <x v="6"/>
    <s v="EUR"/>
    <n v="1294725600"/>
    <x v="531"/>
    <n v="1295762400"/>
    <d v="2011-01-23T06:00:00"/>
    <x v="0"/>
    <x v="0"/>
    <s v="film &amp; video/animation"/>
    <x v="4"/>
    <x v="10"/>
  </r>
  <r>
    <n v="570"/>
    <s v="Martinez-Juarez"/>
    <s v="Realigned uniform knowledge user"/>
    <x v="312"/>
    <x v="559"/>
    <x v="564"/>
    <x v="1"/>
    <x v="401"/>
    <x v="565"/>
    <x v="1"/>
    <s v="USD"/>
    <n v="1419055200"/>
    <x v="515"/>
    <n v="1419573600"/>
    <d v="2014-12-26T06:00:00"/>
    <x v="0"/>
    <x v="1"/>
    <s v="music/rock"/>
    <x v="1"/>
    <x v="1"/>
  </r>
  <r>
    <n v="571"/>
    <s v="Wilson and Sons"/>
    <s v="Monitored grid-enabled model"/>
    <x v="26"/>
    <x v="560"/>
    <x v="565"/>
    <x v="0"/>
    <x v="164"/>
    <x v="566"/>
    <x v="6"/>
    <s v="EUR"/>
    <n v="1434690000"/>
    <x v="532"/>
    <n v="1438750800"/>
    <d v="2015-08-05T05:00:00"/>
    <x v="0"/>
    <x v="0"/>
    <s v="film &amp; video/shorts"/>
    <x v="4"/>
    <x v="12"/>
  </r>
  <r>
    <n v="572"/>
    <s v="Clements Group"/>
    <s v="Assimilated actuating policy"/>
    <x v="25"/>
    <x v="561"/>
    <x v="566"/>
    <x v="3"/>
    <x v="115"/>
    <x v="567"/>
    <x v="1"/>
    <s v="USD"/>
    <n v="1443416400"/>
    <x v="533"/>
    <n v="1444798800"/>
    <d v="2015-10-14T05:00:00"/>
    <x v="0"/>
    <x v="1"/>
    <s v="music/rock"/>
    <x v="1"/>
    <x v="1"/>
  </r>
  <r>
    <n v="573"/>
    <s v="Valenzuela-Cook"/>
    <s v="Total incremental productivity"/>
    <x v="313"/>
    <x v="562"/>
    <x v="567"/>
    <x v="1"/>
    <x v="402"/>
    <x v="568"/>
    <x v="1"/>
    <s v="USD"/>
    <n v="1399006800"/>
    <x v="409"/>
    <n v="1399179600"/>
    <d v="2014-05-04T05:00:00"/>
    <x v="0"/>
    <x v="0"/>
    <s v="journalism/audio"/>
    <x v="8"/>
    <x v="23"/>
  </r>
  <r>
    <n v="574"/>
    <s v="Parker, Haley and Foster"/>
    <s v="Adaptive local task-force"/>
    <x v="50"/>
    <x v="563"/>
    <x v="568"/>
    <x v="1"/>
    <x v="358"/>
    <x v="569"/>
    <x v="1"/>
    <s v="USD"/>
    <n v="1575698400"/>
    <x v="534"/>
    <n v="1576562400"/>
    <d v="2019-12-17T06:00:00"/>
    <x v="0"/>
    <x v="1"/>
    <s v="food/food trucks"/>
    <x v="0"/>
    <x v="0"/>
  </r>
  <r>
    <n v="575"/>
    <s v="Fuentes LLC"/>
    <s v="Universal zero-defect concept"/>
    <x v="314"/>
    <x v="564"/>
    <x v="569"/>
    <x v="0"/>
    <x v="21"/>
    <x v="570"/>
    <x v="1"/>
    <s v="USD"/>
    <n v="1400562000"/>
    <x v="53"/>
    <n v="1400821200"/>
    <d v="2014-05-23T05:00:00"/>
    <x v="0"/>
    <x v="1"/>
    <s v="theater/plays"/>
    <x v="3"/>
    <x v="3"/>
  </r>
  <r>
    <n v="576"/>
    <s v="Moran and Sons"/>
    <s v="Object-based bottom-line superstructure"/>
    <x v="62"/>
    <x v="565"/>
    <x v="570"/>
    <x v="0"/>
    <x v="251"/>
    <x v="571"/>
    <x v="1"/>
    <s v="USD"/>
    <n v="1509512400"/>
    <x v="535"/>
    <n v="1510984800"/>
    <d v="2017-11-18T06:00:00"/>
    <x v="0"/>
    <x v="0"/>
    <s v="theater/plays"/>
    <x v="3"/>
    <x v="3"/>
  </r>
  <r>
    <n v="577"/>
    <s v="Stevens Inc"/>
    <s v="Adaptive 24hour projection"/>
    <x v="139"/>
    <x v="566"/>
    <x v="571"/>
    <x v="3"/>
    <x v="95"/>
    <x v="572"/>
    <x v="1"/>
    <s v="USD"/>
    <n v="1299823200"/>
    <x v="536"/>
    <n v="1302066000"/>
    <d v="2011-04-06T05:00:00"/>
    <x v="0"/>
    <x v="0"/>
    <s v="music/jazz"/>
    <x v="1"/>
    <x v="17"/>
  </r>
  <r>
    <n v="578"/>
    <s v="Martinez-Johnson"/>
    <s v="Sharable radical toolset"/>
    <x v="315"/>
    <x v="567"/>
    <x v="572"/>
    <x v="0"/>
    <x v="242"/>
    <x v="573"/>
    <x v="1"/>
    <s v="USD"/>
    <n v="1322719200"/>
    <x v="537"/>
    <n v="1322978400"/>
    <d v="2011-12-04T06:00:00"/>
    <x v="0"/>
    <x v="0"/>
    <s v="film &amp; video/science fiction"/>
    <x v="4"/>
    <x v="22"/>
  </r>
  <r>
    <n v="579"/>
    <s v="Franklin Inc"/>
    <s v="Focused multimedia knowledgebase"/>
    <x v="8"/>
    <x v="568"/>
    <x v="573"/>
    <x v="1"/>
    <x v="215"/>
    <x v="574"/>
    <x v="1"/>
    <s v="USD"/>
    <n v="1312693200"/>
    <x v="538"/>
    <n v="1313730000"/>
    <d v="2011-08-19T05:00:00"/>
    <x v="0"/>
    <x v="0"/>
    <s v="music/jazz"/>
    <x v="1"/>
    <x v="17"/>
  </r>
  <r>
    <n v="580"/>
    <s v="Perez PLC"/>
    <s v="Seamless 6thgeneration extranet"/>
    <x v="316"/>
    <x v="569"/>
    <x v="574"/>
    <x v="1"/>
    <x v="403"/>
    <x v="575"/>
    <x v="1"/>
    <s v="USD"/>
    <n v="1393394400"/>
    <x v="539"/>
    <n v="1394085600"/>
    <d v="2014-03-06T06:00:00"/>
    <x v="0"/>
    <x v="0"/>
    <s v="theater/plays"/>
    <x v="3"/>
    <x v="3"/>
  </r>
  <r>
    <n v="581"/>
    <s v="Sanchez, Cross and Savage"/>
    <s v="Sharable mobile knowledgebase"/>
    <x v="46"/>
    <x v="570"/>
    <x v="575"/>
    <x v="0"/>
    <x v="83"/>
    <x v="576"/>
    <x v="1"/>
    <s v="USD"/>
    <n v="1304053200"/>
    <x v="540"/>
    <n v="1305349200"/>
    <d v="2011-05-14T05:00:00"/>
    <x v="0"/>
    <x v="0"/>
    <s v="technology/web"/>
    <x v="2"/>
    <x v="2"/>
  </r>
  <r>
    <n v="582"/>
    <s v="Pineda Ltd"/>
    <s v="Cross-group global system engine"/>
    <x v="251"/>
    <x v="571"/>
    <x v="576"/>
    <x v="0"/>
    <x v="344"/>
    <x v="577"/>
    <x v="1"/>
    <s v="USD"/>
    <n v="1433912400"/>
    <x v="505"/>
    <n v="1434344400"/>
    <d v="2015-06-15T05:00:00"/>
    <x v="0"/>
    <x v="1"/>
    <s v="games/video games"/>
    <x v="6"/>
    <x v="11"/>
  </r>
  <r>
    <n v="583"/>
    <s v="Powell and Sons"/>
    <s v="Centralized clear-thinking conglomeration"/>
    <x v="317"/>
    <x v="572"/>
    <x v="577"/>
    <x v="1"/>
    <x v="404"/>
    <x v="578"/>
    <x v="1"/>
    <s v="USD"/>
    <n v="1329717600"/>
    <x v="541"/>
    <n v="1331186400"/>
    <d v="2012-03-08T06:00:00"/>
    <x v="0"/>
    <x v="0"/>
    <s v="film &amp; video/documentary"/>
    <x v="4"/>
    <x v="4"/>
  </r>
  <r>
    <n v="584"/>
    <s v="Nunez-Richards"/>
    <s v="De-engineered cohesive system engine"/>
    <x v="318"/>
    <x v="573"/>
    <x v="578"/>
    <x v="1"/>
    <x v="405"/>
    <x v="579"/>
    <x v="1"/>
    <s v="USD"/>
    <n v="1335330000"/>
    <x v="542"/>
    <n v="1336539600"/>
    <d v="2012-05-09T05:00:00"/>
    <x v="0"/>
    <x v="0"/>
    <s v="technology/web"/>
    <x v="2"/>
    <x v="2"/>
  </r>
  <r>
    <n v="585"/>
    <s v="Pugh LLC"/>
    <s v="Reactive analyzing function"/>
    <x v="200"/>
    <x v="574"/>
    <x v="579"/>
    <x v="1"/>
    <x v="158"/>
    <x v="580"/>
    <x v="1"/>
    <s v="USD"/>
    <n v="1268888400"/>
    <x v="543"/>
    <n v="1269752400"/>
    <d v="2010-03-28T05:00:00"/>
    <x v="0"/>
    <x v="0"/>
    <s v="publishing/translations"/>
    <x v="5"/>
    <x v="18"/>
  </r>
  <r>
    <n v="586"/>
    <s v="Rowe-Wong"/>
    <s v="Robust hybrid budgetary management"/>
    <x v="31"/>
    <x v="575"/>
    <x v="580"/>
    <x v="1"/>
    <x v="406"/>
    <x v="581"/>
    <x v="1"/>
    <s v="USD"/>
    <n v="1289973600"/>
    <x v="544"/>
    <n v="1291615200"/>
    <d v="2010-12-06T06:00:00"/>
    <x v="0"/>
    <x v="0"/>
    <s v="music/rock"/>
    <x v="1"/>
    <x v="1"/>
  </r>
  <r>
    <n v="587"/>
    <s v="Williams-Santos"/>
    <s v="Open-source analyzing monitoring"/>
    <x v="151"/>
    <x v="576"/>
    <x v="581"/>
    <x v="0"/>
    <x v="388"/>
    <x v="582"/>
    <x v="0"/>
    <s v="CAD"/>
    <n v="1547877600"/>
    <x v="35"/>
    <n v="1552366800"/>
    <d v="2019-03-12T05:00:00"/>
    <x v="0"/>
    <x v="1"/>
    <s v="food/food trucks"/>
    <x v="0"/>
    <x v="0"/>
  </r>
  <r>
    <n v="588"/>
    <s v="Weber Inc"/>
    <s v="Up-sized discrete firmware"/>
    <x v="215"/>
    <x v="577"/>
    <x v="582"/>
    <x v="0"/>
    <x v="407"/>
    <x v="583"/>
    <x v="4"/>
    <s v="GBP"/>
    <n v="1269493200"/>
    <x v="152"/>
    <n v="1272171600"/>
    <d v="2010-04-25T05:00:00"/>
    <x v="0"/>
    <x v="0"/>
    <s v="theater/plays"/>
    <x v="3"/>
    <x v="3"/>
  </r>
  <r>
    <n v="589"/>
    <s v="Avery, Brown and Parker"/>
    <s v="Exclusive intangible extranet"/>
    <x v="58"/>
    <x v="578"/>
    <x v="583"/>
    <x v="0"/>
    <x v="408"/>
    <x v="584"/>
    <x v="1"/>
    <s v="USD"/>
    <n v="1436072400"/>
    <x v="545"/>
    <n v="1436677200"/>
    <d v="2015-07-12T05:00:00"/>
    <x v="0"/>
    <x v="0"/>
    <s v="film &amp; video/documentary"/>
    <x v="4"/>
    <x v="4"/>
  </r>
  <r>
    <n v="590"/>
    <s v="Cox Group"/>
    <s v="Synergized analyzing process improvement"/>
    <x v="143"/>
    <x v="579"/>
    <x v="584"/>
    <x v="0"/>
    <x v="99"/>
    <x v="585"/>
    <x v="2"/>
    <s v="AUD"/>
    <n v="1419141600"/>
    <x v="546"/>
    <n v="1420092000"/>
    <d v="2015-01-01T06:00:00"/>
    <x v="0"/>
    <x v="0"/>
    <s v="publishing/radio &amp; podcasts"/>
    <x v="5"/>
    <x v="15"/>
  </r>
  <r>
    <n v="591"/>
    <s v="Jensen LLC"/>
    <s v="Realigned dedicated system engine"/>
    <x v="60"/>
    <x v="580"/>
    <x v="585"/>
    <x v="1"/>
    <x v="408"/>
    <x v="586"/>
    <x v="1"/>
    <s v="USD"/>
    <n v="1279083600"/>
    <x v="547"/>
    <n v="1279947600"/>
    <d v="2010-07-24T05:00:00"/>
    <x v="0"/>
    <x v="0"/>
    <s v="games/video games"/>
    <x v="6"/>
    <x v="11"/>
  </r>
  <r>
    <n v="592"/>
    <s v="Brown Inc"/>
    <s v="Object-based bandwidth-monitored concept"/>
    <x v="154"/>
    <x v="581"/>
    <x v="586"/>
    <x v="0"/>
    <x v="259"/>
    <x v="587"/>
    <x v="1"/>
    <s v="USD"/>
    <n v="1401426000"/>
    <x v="548"/>
    <n v="1402203600"/>
    <d v="2014-06-08T05:00:00"/>
    <x v="0"/>
    <x v="0"/>
    <s v="theater/plays"/>
    <x v="3"/>
    <x v="3"/>
  </r>
  <r>
    <n v="593"/>
    <s v="Hale-Hayes"/>
    <s v="Ameliorated client-driven open system"/>
    <x v="319"/>
    <x v="582"/>
    <x v="587"/>
    <x v="1"/>
    <x v="409"/>
    <x v="588"/>
    <x v="1"/>
    <s v="USD"/>
    <n v="1395810000"/>
    <x v="549"/>
    <n v="1396933200"/>
    <d v="2014-04-08T05:00:00"/>
    <x v="0"/>
    <x v="0"/>
    <s v="film &amp; video/animation"/>
    <x v="4"/>
    <x v="10"/>
  </r>
  <r>
    <n v="594"/>
    <s v="Mcbride PLC"/>
    <s v="Upgradable leadingedge Local Area Network"/>
    <x v="320"/>
    <x v="583"/>
    <x v="588"/>
    <x v="0"/>
    <x v="144"/>
    <x v="589"/>
    <x v="1"/>
    <s v="USD"/>
    <n v="1467003600"/>
    <x v="550"/>
    <n v="1467262800"/>
    <d v="2016-06-30T05:00:00"/>
    <x v="0"/>
    <x v="1"/>
    <s v="theater/plays"/>
    <x v="3"/>
    <x v="3"/>
  </r>
  <r>
    <n v="595"/>
    <s v="Harris-Jennings"/>
    <s v="Customizable intermediate data-warehouse"/>
    <x v="321"/>
    <x v="584"/>
    <x v="589"/>
    <x v="1"/>
    <x v="410"/>
    <x v="590"/>
    <x v="1"/>
    <s v="USD"/>
    <n v="1268715600"/>
    <x v="551"/>
    <n v="1270530000"/>
    <d v="2010-04-06T05:00:00"/>
    <x v="0"/>
    <x v="1"/>
    <s v="theater/plays"/>
    <x v="3"/>
    <x v="3"/>
  </r>
  <r>
    <n v="596"/>
    <s v="Becker-Scott"/>
    <s v="Managed optimizing archive"/>
    <x v="58"/>
    <x v="585"/>
    <x v="590"/>
    <x v="0"/>
    <x v="236"/>
    <x v="591"/>
    <x v="1"/>
    <s v="USD"/>
    <n v="1457157600"/>
    <x v="552"/>
    <n v="1457762400"/>
    <d v="2016-03-12T06:00:00"/>
    <x v="0"/>
    <x v="1"/>
    <s v="film &amp; video/drama"/>
    <x v="4"/>
    <x v="6"/>
  </r>
  <r>
    <n v="597"/>
    <s v="Todd, Freeman and Henry"/>
    <s v="Diverse systematic projection"/>
    <x v="322"/>
    <x v="586"/>
    <x v="591"/>
    <x v="1"/>
    <x v="411"/>
    <x v="592"/>
    <x v="1"/>
    <s v="USD"/>
    <n v="1573970400"/>
    <x v="462"/>
    <n v="1575525600"/>
    <d v="2019-12-05T06:00:00"/>
    <x v="0"/>
    <x v="0"/>
    <s v="theater/plays"/>
    <x v="3"/>
    <x v="3"/>
  </r>
  <r>
    <n v="598"/>
    <s v="Martinez, Garza and Young"/>
    <s v="Up-sized web-enabled info-mediaries"/>
    <x v="323"/>
    <x v="587"/>
    <x v="592"/>
    <x v="1"/>
    <x v="412"/>
    <x v="593"/>
    <x v="6"/>
    <s v="EUR"/>
    <n v="1276578000"/>
    <x v="553"/>
    <n v="1279083600"/>
    <d v="2010-07-14T05:00:00"/>
    <x v="0"/>
    <x v="0"/>
    <s v="music/rock"/>
    <x v="1"/>
    <x v="1"/>
  </r>
  <r>
    <n v="599"/>
    <s v="Smith-Ramos"/>
    <s v="Persevering optimizing Graphical User Interface"/>
    <x v="324"/>
    <x v="588"/>
    <x v="593"/>
    <x v="0"/>
    <x v="172"/>
    <x v="594"/>
    <x v="3"/>
    <s v="DKK"/>
    <n v="1423720800"/>
    <x v="554"/>
    <n v="1424412000"/>
    <d v="2015-02-20T06:00:00"/>
    <x v="0"/>
    <x v="0"/>
    <s v="film &amp; video/documentary"/>
    <x v="4"/>
    <x v="4"/>
  </r>
  <r>
    <n v="600"/>
    <s v="Brown-George"/>
    <s v="Cross-platform tertiary array"/>
    <x v="0"/>
    <x v="297"/>
    <x v="298"/>
    <x v="0"/>
    <x v="49"/>
    <x v="298"/>
    <x v="4"/>
    <s v="GBP"/>
    <n v="1375160400"/>
    <x v="555"/>
    <n v="1376197200"/>
    <d v="2013-08-11T05:00:00"/>
    <x v="0"/>
    <x v="0"/>
    <s v="food/food trucks"/>
    <x v="0"/>
    <x v="0"/>
  </r>
  <r>
    <n v="601"/>
    <s v="Waters and Sons"/>
    <s v="Inverse neutral structure"/>
    <x v="9"/>
    <x v="589"/>
    <x v="594"/>
    <x v="1"/>
    <x v="346"/>
    <x v="595"/>
    <x v="1"/>
    <s v="USD"/>
    <n v="1401426000"/>
    <x v="548"/>
    <n v="1402894800"/>
    <d v="2014-06-16T05:00:00"/>
    <x v="1"/>
    <x v="0"/>
    <s v="technology/wearables"/>
    <x v="2"/>
    <x v="8"/>
  </r>
  <r>
    <n v="602"/>
    <s v="Brown Ltd"/>
    <s v="Quality-focused system-worthy support"/>
    <x v="325"/>
    <x v="590"/>
    <x v="595"/>
    <x v="1"/>
    <x v="413"/>
    <x v="596"/>
    <x v="1"/>
    <s v="USD"/>
    <n v="1433480400"/>
    <x v="62"/>
    <n v="1434430800"/>
    <d v="2015-06-16T05:00:00"/>
    <x v="0"/>
    <x v="0"/>
    <s v="theater/plays"/>
    <x v="3"/>
    <x v="3"/>
  </r>
  <r>
    <n v="603"/>
    <s v="Christian, Yates and Greer"/>
    <s v="Vision-oriented 5thgeneration array"/>
    <x v="98"/>
    <x v="591"/>
    <x v="596"/>
    <x v="1"/>
    <x v="408"/>
    <x v="597"/>
    <x v="1"/>
    <s v="USD"/>
    <n v="1555563600"/>
    <x v="556"/>
    <n v="1557896400"/>
    <d v="2019-05-15T05:00:00"/>
    <x v="0"/>
    <x v="0"/>
    <s v="theater/plays"/>
    <x v="3"/>
    <x v="3"/>
  </r>
  <r>
    <n v="604"/>
    <s v="Cole, Hernandez and Rodriguez"/>
    <s v="Cross-platform logistical circuit"/>
    <x v="326"/>
    <x v="592"/>
    <x v="597"/>
    <x v="1"/>
    <x v="414"/>
    <x v="598"/>
    <x v="1"/>
    <s v="USD"/>
    <n v="1295676000"/>
    <x v="557"/>
    <n v="1297490400"/>
    <d v="2011-02-12T06:00:00"/>
    <x v="0"/>
    <x v="0"/>
    <s v="theater/plays"/>
    <x v="3"/>
    <x v="3"/>
  </r>
  <r>
    <n v="605"/>
    <s v="Ortiz, Valenzuela and Collins"/>
    <s v="Profound solution-oriented matrix"/>
    <x v="88"/>
    <x v="593"/>
    <x v="598"/>
    <x v="1"/>
    <x v="37"/>
    <x v="599"/>
    <x v="1"/>
    <s v="USD"/>
    <n v="1443848400"/>
    <x v="27"/>
    <n v="1447394400"/>
    <d v="2015-11-13T06:00:00"/>
    <x v="0"/>
    <x v="0"/>
    <s v="publishing/nonfiction"/>
    <x v="5"/>
    <x v="9"/>
  </r>
  <r>
    <n v="606"/>
    <s v="Valencia PLC"/>
    <s v="Extended asynchronous initiative"/>
    <x v="74"/>
    <x v="594"/>
    <x v="599"/>
    <x v="1"/>
    <x v="415"/>
    <x v="600"/>
    <x v="4"/>
    <s v="GBP"/>
    <n v="1457330400"/>
    <x v="558"/>
    <n v="1458277200"/>
    <d v="2016-03-18T05:00:00"/>
    <x v="0"/>
    <x v="0"/>
    <s v="music/rock"/>
    <x v="1"/>
    <x v="1"/>
  </r>
  <r>
    <n v="607"/>
    <s v="Gordon, Mendez and Johnson"/>
    <s v="Fundamental needs-based frame"/>
    <x v="327"/>
    <x v="595"/>
    <x v="600"/>
    <x v="1"/>
    <x v="416"/>
    <x v="601"/>
    <x v="1"/>
    <s v="USD"/>
    <n v="1395550800"/>
    <x v="559"/>
    <n v="1395723600"/>
    <d v="2014-03-25T05:00:00"/>
    <x v="0"/>
    <x v="0"/>
    <s v="food/food trucks"/>
    <x v="0"/>
    <x v="0"/>
  </r>
  <r>
    <n v="608"/>
    <s v="Johnson Group"/>
    <s v="Compatible full-range leverage"/>
    <x v="61"/>
    <x v="416"/>
    <x v="601"/>
    <x v="1"/>
    <x v="417"/>
    <x v="602"/>
    <x v="1"/>
    <s v="USD"/>
    <n v="1551852000"/>
    <x v="426"/>
    <n v="1552197600"/>
    <d v="2019-03-10T06:00:00"/>
    <x v="0"/>
    <x v="1"/>
    <s v="music/jazz"/>
    <x v="1"/>
    <x v="17"/>
  </r>
  <r>
    <n v="609"/>
    <s v="Rose-Fuller"/>
    <s v="Upgradable holistic system engine"/>
    <x v="83"/>
    <x v="596"/>
    <x v="602"/>
    <x v="1"/>
    <x v="124"/>
    <x v="603"/>
    <x v="1"/>
    <s v="USD"/>
    <n v="1547618400"/>
    <x v="560"/>
    <n v="1549087200"/>
    <d v="2019-02-02T06:00:00"/>
    <x v="0"/>
    <x v="0"/>
    <s v="film &amp; video/science fiction"/>
    <x v="4"/>
    <x v="22"/>
  </r>
  <r>
    <n v="610"/>
    <s v="Hughes, Mendez and Patterson"/>
    <s v="Stand-alone multi-state data-warehouse"/>
    <x v="328"/>
    <x v="597"/>
    <x v="603"/>
    <x v="1"/>
    <x v="418"/>
    <x v="604"/>
    <x v="1"/>
    <s v="USD"/>
    <n v="1355637600"/>
    <x v="561"/>
    <n v="1356847200"/>
    <d v="2012-12-30T06:00:00"/>
    <x v="0"/>
    <x v="0"/>
    <s v="theater/plays"/>
    <x v="3"/>
    <x v="3"/>
  </r>
  <r>
    <n v="611"/>
    <s v="Brady, Cortez and Rodriguez"/>
    <s v="Multi-lateral maximized core"/>
    <x v="139"/>
    <x v="598"/>
    <x v="604"/>
    <x v="3"/>
    <x v="27"/>
    <x v="605"/>
    <x v="1"/>
    <s v="USD"/>
    <n v="1374728400"/>
    <x v="562"/>
    <n v="1375765200"/>
    <d v="2013-08-06T05:00:00"/>
    <x v="0"/>
    <x v="0"/>
    <s v="theater/plays"/>
    <x v="3"/>
    <x v="3"/>
  </r>
  <r>
    <n v="612"/>
    <s v="Wang, Nguyen and Horton"/>
    <s v="Innovative holistic hub"/>
    <x v="8"/>
    <x v="599"/>
    <x v="605"/>
    <x v="1"/>
    <x v="325"/>
    <x v="606"/>
    <x v="1"/>
    <s v="USD"/>
    <n v="1287810000"/>
    <x v="563"/>
    <n v="1289800800"/>
    <d v="2010-11-15T06:00:00"/>
    <x v="0"/>
    <x v="0"/>
    <s v="music/electric music"/>
    <x v="1"/>
    <x v="5"/>
  </r>
  <r>
    <n v="613"/>
    <s v="Santos, Williams and Brown"/>
    <s v="Reverse-engineered 24/7 methodology"/>
    <x v="65"/>
    <x v="600"/>
    <x v="606"/>
    <x v="1"/>
    <x v="150"/>
    <x v="607"/>
    <x v="0"/>
    <s v="CAD"/>
    <n v="1503723600"/>
    <x v="564"/>
    <n v="1504501200"/>
    <d v="2017-09-04T05:00:00"/>
    <x v="0"/>
    <x v="0"/>
    <s v="theater/plays"/>
    <x v="3"/>
    <x v="3"/>
  </r>
  <r>
    <n v="614"/>
    <s v="Barnett and Sons"/>
    <s v="Business-focused dynamic info-mediaries"/>
    <x v="329"/>
    <x v="601"/>
    <x v="607"/>
    <x v="1"/>
    <x v="419"/>
    <x v="608"/>
    <x v="1"/>
    <s v="USD"/>
    <n v="1484114400"/>
    <x v="565"/>
    <n v="1485669600"/>
    <d v="2017-01-29T06:00:00"/>
    <x v="0"/>
    <x v="0"/>
    <s v="theater/plays"/>
    <x v="3"/>
    <x v="3"/>
  </r>
  <r>
    <n v="615"/>
    <s v="Petersen-Rodriguez"/>
    <s v="Digitized clear-thinking installation"/>
    <x v="275"/>
    <x v="602"/>
    <x v="608"/>
    <x v="1"/>
    <x v="73"/>
    <x v="609"/>
    <x v="6"/>
    <s v="EUR"/>
    <n v="1461906000"/>
    <x v="566"/>
    <n v="1462770000"/>
    <d v="2016-05-09T05:00:00"/>
    <x v="0"/>
    <x v="0"/>
    <s v="theater/plays"/>
    <x v="3"/>
    <x v="3"/>
  </r>
  <r>
    <n v="616"/>
    <s v="Burnett-Mora"/>
    <s v="Quality-focused 24/7 superstructure"/>
    <x v="330"/>
    <x v="402"/>
    <x v="609"/>
    <x v="1"/>
    <x v="202"/>
    <x v="610"/>
    <x v="4"/>
    <s v="GBP"/>
    <n v="1379653200"/>
    <x v="567"/>
    <n v="1379739600"/>
    <d v="2013-09-21T05:00:00"/>
    <x v="0"/>
    <x v="1"/>
    <s v="music/indie rock"/>
    <x v="1"/>
    <x v="7"/>
  </r>
  <r>
    <n v="617"/>
    <s v="King LLC"/>
    <s v="Multi-channeled local intranet"/>
    <x v="1"/>
    <x v="203"/>
    <x v="610"/>
    <x v="1"/>
    <x v="12"/>
    <x v="611"/>
    <x v="1"/>
    <s v="USD"/>
    <n v="1401858000"/>
    <x v="568"/>
    <n v="1402722000"/>
    <d v="2014-06-14T05:00:00"/>
    <x v="0"/>
    <x v="0"/>
    <s v="theater/plays"/>
    <x v="3"/>
    <x v="3"/>
  </r>
  <r>
    <n v="618"/>
    <s v="Miller Ltd"/>
    <s v="Open-architected mobile emulation"/>
    <x v="331"/>
    <x v="603"/>
    <x v="611"/>
    <x v="0"/>
    <x v="420"/>
    <x v="612"/>
    <x v="1"/>
    <s v="USD"/>
    <n v="1367470800"/>
    <x v="569"/>
    <n v="1369285200"/>
    <d v="2013-05-23T05:00:00"/>
    <x v="0"/>
    <x v="0"/>
    <s v="publishing/nonfiction"/>
    <x v="5"/>
    <x v="9"/>
  </r>
  <r>
    <n v="619"/>
    <s v="Case LLC"/>
    <s v="Ameliorated foreground methodology"/>
    <x v="332"/>
    <x v="604"/>
    <x v="612"/>
    <x v="0"/>
    <x v="355"/>
    <x v="613"/>
    <x v="1"/>
    <s v="USD"/>
    <n v="1304658000"/>
    <x v="570"/>
    <n v="1304744400"/>
    <d v="2011-05-07T05:00:00"/>
    <x v="1"/>
    <x v="1"/>
    <s v="theater/plays"/>
    <x v="3"/>
    <x v="3"/>
  </r>
  <r>
    <n v="620"/>
    <s v="Swanson, Wilson and Baker"/>
    <s v="Synergized well-modulated project"/>
    <x v="333"/>
    <x v="605"/>
    <x v="613"/>
    <x v="1"/>
    <x v="58"/>
    <x v="614"/>
    <x v="2"/>
    <s v="AUD"/>
    <n v="1467954000"/>
    <x v="571"/>
    <n v="1468299600"/>
    <d v="2016-07-12T05:00:00"/>
    <x v="0"/>
    <x v="0"/>
    <s v="photography/photography books"/>
    <x v="7"/>
    <x v="14"/>
  </r>
  <r>
    <n v="621"/>
    <s v="Dean, Fox and Phillips"/>
    <s v="Extended context-sensitive forecast"/>
    <x v="334"/>
    <x v="606"/>
    <x v="614"/>
    <x v="1"/>
    <x v="421"/>
    <x v="615"/>
    <x v="1"/>
    <s v="USD"/>
    <n v="1473742800"/>
    <x v="572"/>
    <n v="1474174800"/>
    <d v="2016-09-18T05:00:00"/>
    <x v="0"/>
    <x v="0"/>
    <s v="theater/plays"/>
    <x v="3"/>
    <x v="3"/>
  </r>
  <r>
    <n v="622"/>
    <s v="Smith-Smith"/>
    <s v="Total leadingedge neural-net"/>
    <x v="335"/>
    <x v="607"/>
    <x v="615"/>
    <x v="0"/>
    <x v="251"/>
    <x v="616"/>
    <x v="1"/>
    <s v="USD"/>
    <n v="1523768400"/>
    <x v="573"/>
    <n v="1526014800"/>
    <d v="2018-05-11T05:00:00"/>
    <x v="0"/>
    <x v="0"/>
    <s v="music/indie rock"/>
    <x v="1"/>
    <x v="7"/>
  </r>
  <r>
    <n v="623"/>
    <s v="Smith, Scott and Rodriguez"/>
    <s v="Organic actuating protocol"/>
    <x v="336"/>
    <x v="608"/>
    <x v="616"/>
    <x v="1"/>
    <x v="422"/>
    <x v="617"/>
    <x v="4"/>
    <s v="GBP"/>
    <n v="1437022800"/>
    <x v="574"/>
    <n v="1437454800"/>
    <d v="2015-07-21T05:00:00"/>
    <x v="0"/>
    <x v="0"/>
    <s v="theater/plays"/>
    <x v="3"/>
    <x v="3"/>
  </r>
  <r>
    <n v="624"/>
    <s v="White, Robertson and Roberts"/>
    <s v="Down-sized national software"/>
    <x v="135"/>
    <x v="609"/>
    <x v="617"/>
    <x v="1"/>
    <x v="423"/>
    <x v="618"/>
    <x v="1"/>
    <s v="USD"/>
    <n v="1422165600"/>
    <x v="511"/>
    <n v="1422684000"/>
    <d v="2015-01-31T06:00:00"/>
    <x v="0"/>
    <x v="0"/>
    <s v="photography/photography books"/>
    <x v="7"/>
    <x v="14"/>
  </r>
  <r>
    <n v="625"/>
    <s v="Martinez Inc"/>
    <s v="Organic upward-trending Graphical User Interface"/>
    <x v="168"/>
    <x v="377"/>
    <x v="618"/>
    <x v="0"/>
    <x v="197"/>
    <x v="619"/>
    <x v="1"/>
    <s v="USD"/>
    <n v="1580104800"/>
    <x v="575"/>
    <n v="1581314400"/>
    <d v="2020-02-10T06:00:00"/>
    <x v="0"/>
    <x v="0"/>
    <s v="theater/plays"/>
    <x v="3"/>
    <x v="3"/>
  </r>
  <r>
    <n v="626"/>
    <s v="Tucker, Mccoy and Marquez"/>
    <s v="Synergistic tertiary budgetary management"/>
    <x v="330"/>
    <x v="610"/>
    <x v="619"/>
    <x v="1"/>
    <x v="288"/>
    <x v="620"/>
    <x v="1"/>
    <s v="USD"/>
    <n v="1285650000"/>
    <x v="576"/>
    <n v="1286427600"/>
    <d v="2010-10-07T05:00:00"/>
    <x v="0"/>
    <x v="1"/>
    <s v="theater/plays"/>
    <x v="3"/>
    <x v="3"/>
  </r>
  <r>
    <n v="627"/>
    <s v="Martin, Lee and Armstrong"/>
    <s v="Open-architected incremental ability"/>
    <x v="39"/>
    <x v="611"/>
    <x v="620"/>
    <x v="1"/>
    <x v="110"/>
    <x v="621"/>
    <x v="4"/>
    <s v="GBP"/>
    <n v="1276664400"/>
    <x v="577"/>
    <n v="1278738000"/>
    <d v="2010-07-10T05:00:00"/>
    <x v="1"/>
    <x v="0"/>
    <s v="food/food trucks"/>
    <x v="0"/>
    <x v="0"/>
  </r>
  <r>
    <n v="628"/>
    <s v="Dunn, Moreno and Green"/>
    <s v="Intuitive object-oriented task-force"/>
    <x v="89"/>
    <x v="612"/>
    <x v="621"/>
    <x v="1"/>
    <x v="87"/>
    <x v="622"/>
    <x v="1"/>
    <s v="USD"/>
    <n v="1286168400"/>
    <x v="578"/>
    <n v="1286427600"/>
    <d v="2010-10-07T05:00:00"/>
    <x v="0"/>
    <x v="0"/>
    <s v="music/indie rock"/>
    <x v="1"/>
    <x v="7"/>
  </r>
  <r>
    <n v="629"/>
    <s v="Jackson, Martinez and Ray"/>
    <s v="Multi-tiered executive toolset"/>
    <x v="337"/>
    <x v="613"/>
    <x v="622"/>
    <x v="0"/>
    <x v="424"/>
    <x v="623"/>
    <x v="1"/>
    <s v="USD"/>
    <n v="1467781200"/>
    <x v="579"/>
    <n v="1467954000"/>
    <d v="2016-07-08T05:00:00"/>
    <x v="0"/>
    <x v="1"/>
    <s v="theater/plays"/>
    <x v="3"/>
    <x v="3"/>
  </r>
  <r>
    <n v="630"/>
    <s v="Patterson-Johnson"/>
    <s v="Grass-roots directional workforce"/>
    <x v="40"/>
    <x v="614"/>
    <x v="623"/>
    <x v="3"/>
    <x v="215"/>
    <x v="624"/>
    <x v="1"/>
    <s v="USD"/>
    <n v="1556686800"/>
    <x v="580"/>
    <n v="1557637200"/>
    <d v="2019-05-12T05:00:00"/>
    <x v="0"/>
    <x v="1"/>
    <s v="theater/plays"/>
    <x v="3"/>
    <x v="3"/>
  </r>
  <r>
    <n v="631"/>
    <s v="Carlson-Hernandez"/>
    <s v="Quality-focused real-time solution"/>
    <x v="338"/>
    <x v="615"/>
    <x v="624"/>
    <x v="1"/>
    <x v="425"/>
    <x v="625"/>
    <x v="1"/>
    <s v="USD"/>
    <n v="1553576400"/>
    <x v="581"/>
    <n v="1553922000"/>
    <d v="2019-03-30T05:00:00"/>
    <x v="0"/>
    <x v="0"/>
    <s v="theater/plays"/>
    <x v="3"/>
    <x v="3"/>
  </r>
  <r>
    <n v="632"/>
    <s v="Parker PLC"/>
    <s v="Reduced interactive matrix"/>
    <x v="339"/>
    <x v="616"/>
    <x v="625"/>
    <x v="2"/>
    <x v="426"/>
    <x v="626"/>
    <x v="1"/>
    <s v="USD"/>
    <n v="1414904400"/>
    <x v="582"/>
    <n v="1416463200"/>
    <d v="2014-11-20T06:00:00"/>
    <x v="0"/>
    <x v="0"/>
    <s v="theater/plays"/>
    <x v="3"/>
    <x v="3"/>
  </r>
  <r>
    <n v="633"/>
    <s v="Yu and Sons"/>
    <s v="Adaptive context-sensitive architecture"/>
    <x v="313"/>
    <x v="617"/>
    <x v="626"/>
    <x v="0"/>
    <x v="339"/>
    <x v="627"/>
    <x v="1"/>
    <s v="USD"/>
    <n v="1446876000"/>
    <x v="336"/>
    <n v="1447221600"/>
    <d v="2015-11-11T06:00:00"/>
    <x v="0"/>
    <x v="0"/>
    <s v="film &amp; video/animation"/>
    <x v="4"/>
    <x v="10"/>
  </r>
  <r>
    <n v="634"/>
    <s v="Taylor, Johnson and Hernandez"/>
    <s v="Polarized incremental portal"/>
    <x v="195"/>
    <x v="618"/>
    <x v="627"/>
    <x v="3"/>
    <x v="427"/>
    <x v="628"/>
    <x v="1"/>
    <s v="USD"/>
    <n v="1490418000"/>
    <x v="583"/>
    <n v="1491627600"/>
    <d v="2017-04-08T05:00:00"/>
    <x v="0"/>
    <x v="0"/>
    <s v="film &amp; video/television"/>
    <x v="4"/>
    <x v="19"/>
  </r>
  <r>
    <n v="635"/>
    <s v="Mack Ltd"/>
    <s v="Reactive regional access"/>
    <x v="340"/>
    <x v="619"/>
    <x v="628"/>
    <x v="1"/>
    <x v="428"/>
    <x v="629"/>
    <x v="1"/>
    <s v="USD"/>
    <n v="1360389600"/>
    <x v="584"/>
    <n v="1363150800"/>
    <d v="2013-03-13T05:00:00"/>
    <x v="0"/>
    <x v="0"/>
    <s v="film &amp; video/television"/>
    <x v="4"/>
    <x v="19"/>
  </r>
  <r>
    <n v="636"/>
    <s v="Lamb-Sanders"/>
    <s v="Stand-alone reciprocal frame"/>
    <x v="341"/>
    <x v="620"/>
    <x v="629"/>
    <x v="0"/>
    <x v="429"/>
    <x v="630"/>
    <x v="3"/>
    <s v="DKK"/>
    <n v="1326866400"/>
    <x v="585"/>
    <n v="1330754400"/>
    <d v="2012-03-03T06:00:00"/>
    <x v="0"/>
    <x v="1"/>
    <s v="film &amp; video/animation"/>
    <x v="4"/>
    <x v="10"/>
  </r>
  <r>
    <n v="637"/>
    <s v="Williams-Ramirez"/>
    <s v="Open-architected 24/7 throughput"/>
    <x v="275"/>
    <x v="621"/>
    <x v="630"/>
    <x v="0"/>
    <x v="167"/>
    <x v="631"/>
    <x v="1"/>
    <s v="USD"/>
    <n v="1479103200"/>
    <x v="586"/>
    <n v="1479794400"/>
    <d v="2016-11-22T06:00:00"/>
    <x v="0"/>
    <x v="0"/>
    <s v="theater/plays"/>
    <x v="3"/>
    <x v="3"/>
  </r>
  <r>
    <n v="638"/>
    <s v="Weaver Ltd"/>
    <s v="Monitored 24/7 approach"/>
    <x v="342"/>
    <x v="622"/>
    <x v="631"/>
    <x v="0"/>
    <x v="115"/>
    <x v="632"/>
    <x v="1"/>
    <s v="USD"/>
    <n v="1280206800"/>
    <x v="587"/>
    <n v="1281243600"/>
    <d v="2010-08-08T05:00:00"/>
    <x v="0"/>
    <x v="1"/>
    <s v="theater/plays"/>
    <x v="3"/>
    <x v="3"/>
  </r>
  <r>
    <n v="639"/>
    <s v="Barnes-Williams"/>
    <s v="Upgradable explicit forecast"/>
    <x v="133"/>
    <x v="623"/>
    <x v="632"/>
    <x v="2"/>
    <x v="430"/>
    <x v="633"/>
    <x v="1"/>
    <s v="USD"/>
    <n v="1532754000"/>
    <x v="588"/>
    <n v="1532754000"/>
    <d v="2018-07-28T05:00:00"/>
    <x v="0"/>
    <x v="1"/>
    <s v="film &amp; video/drama"/>
    <x v="4"/>
    <x v="6"/>
  </r>
  <r>
    <n v="640"/>
    <s v="Richardson, Woodward and Hansen"/>
    <s v="Pre-emptive context-sensitive support"/>
    <x v="343"/>
    <x v="624"/>
    <x v="633"/>
    <x v="0"/>
    <x v="431"/>
    <x v="634"/>
    <x v="1"/>
    <s v="USD"/>
    <n v="1453096800"/>
    <x v="589"/>
    <n v="1453356000"/>
    <d v="2016-01-21T06:00:00"/>
    <x v="0"/>
    <x v="0"/>
    <s v="theater/plays"/>
    <x v="3"/>
    <x v="3"/>
  </r>
  <r>
    <n v="641"/>
    <s v="Hunt, Barker and Baker"/>
    <s v="Business-focused leadingedge instruction set"/>
    <x v="151"/>
    <x v="625"/>
    <x v="634"/>
    <x v="1"/>
    <x v="346"/>
    <x v="635"/>
    <x v="5"/>
    <s v="CHF"/>
    <n v="1487570400"/>
    <x v="590"/>
    <n v="1489986000"/>
    <d v="2017-03-20T05:00:00"/>
    <x v="0"/>
    <x v="0"/>
    <s v="theater/plays"/>
    <x v="3"/>
    <x v="3"/>
  </r>
  <r>
    <n v="642"/>
    <s v="Ramos, Moreno and Lewis"/>
    <s v="Extended multi-state knowledge user"/>
    <x v="243"/>
    <x v="626"/>
    <x v="635"/>
    <x v="1"/>
    <x v="30"/>
    <x v="636"/>
    <x v="0"/>
    <s v="CAD"/>
    <n v="1545026400"/>
    <x v="591"/>
    <n v="1545804000"/>
    <d v="2018-12-26T06:00:00"/>
    <x v="0"/>
    <x v="0"/>
    <s v="technology/wearables"/>
    <x v="2"/>
    <x v="8"/>
  </r>
  <r>
    <n v="643"/>
    <s v="Harris Inc"/>
    <s v="Future-proofed modular groupware"/>
    <x v="344"/>
    <x v="627"/>
    <x v="636"/>
    <x v="1"/>
    <x v="432"/>
    <x v="637"/>
    <x v="1"/>
    <s v="USD"/>
    <n v="1488348000"/>
    <x v="592"/>
    <n v="1489899600"/>
    <d v="2017-03-19T05:00:00"/>
    <x v="0"/>
    <x v="0"/>
    <s v="theater/plays"/>
    <x v="3"/>
    <x v="3"/>
  </r>
  <r>
    <n v="644"/>
    <s v="Peters-Nelson"/>
    <s v="Distributed real-time algorithm"/>
    <x v="345"/>
    <x v="628"/>
    <x v="637"/>
    <x v="0"/>
    <x v="433"/>
    <x v="638"/>
    <x v="0"/>
    <s v="CAD"/>
    <n v="1545112800"/>
    <x v="593"/>
    <n v="1546495200"/>
    <d v="2019-01-03T06:00:00"/>
    <x v="0"/>
    <x v="0"/>
    <s v="theater/plays"/>
    <x v="3"/>
    <x v="3"/>
  </r>
  <r>
    <n v="645"/>
    <s v="Ferguson, Murphy and Bright"/>
    <s v="Multi-lateral heuristic throughput"/>
    <x v="346"/>
    <x v="629"/>
    <x v="638"/>
    <x v="0"/>
    <x v="434"/>
    <x v="639"/>
    <x v="1"/>
    <s v="USD"/>
    <n v="1537938000"/>
    <x v="594"/>
    <n v="1539752400"/>
    <d v="2018-10-17T05:00:00"/>
    <x v="0"/>
    <x v="1"/>
    <s v="music/rock"/>
    <x v="1"/>
    <x v="1"/>
  </r>
  <r>
    <n v="646"/>
    <s v="Robinson Group"/>
    <s v="Switchable reciprocal middleware"/>
    <x v="201"/>
    <x v="630"/>
    <x v="639"/>
    <x v="0"/>
    <x v="435"/>
    <x v="640"/>
    <x v="1"/>
    <s v="USD"/>
    <n v="1363150800"/>
    <x v="595"/>
    <n v="1364101200"/>
    <d v="2013-03-24T05:00:00"/>
    <x v="0"/>
    <x v="0"/>
    <s v="games/video games"/>
    <x v="6"/>
    <x v="11"/>
  </r>
  <r>
    <n v="647"/>
    <s v="Jordan-Wolfe"/>
    <s v="Inverse multimedia Graphic Interface"/>
    <x v="6"/>
    <x v="631"/>
    <x v="640"/>
    <x v="0"/>
    <x v="6"/>
    <x v="641"/>
    <x v="1"/>
    <s v="USD"/>
    <n v="1523250000"/>
    <x v="596"/>
    <n v="1525323600"/>
    <d v="2018-05-03T05:00:00"/>
    <x v="0"/>
    <x v="0"/>
    <s v="publishing/translations"/>
    <x v="5"/>
    <x v="18"/>
  </r>
  <r>
    <n v="648"/>
    <s v="Vargas-Cox"/>
    <s v="Vision-oriented local contingency"/>
    <x v="347"/>
    <x v="632"/>
    <x v="641"/>
    <x v="3"/>
    <x v="419"/>
    <x v="642"/>
    <x v="1"/>
    <s v="USD"/>
    <n v="1499317200"/>
    <x v="597"/>
    <n v="1500872400"/>
    <d v="2017-07-24T05:00:00"/>
    <x v="1"/>
    <x v="0"/>
    <s v="food/food trucks"/>
    <x v="0"/>
    <x v="0"/>
  </r>
  <r>
    <n v="649"/>
    <s v="Yang and Sons"/>
    <s v="Reactive 6thgeneration hub"/>
    <x v="155"/>
    <x v="633"/>
    <x v="642"/>
    <x v="0"/>
    <x v="436"/>
    <x v="643"/>
    <x v="5"/>
    <s v="CHF"/>
    <n v="1287550800"/>
    <x v="598"/>
    <n v="1288501200"/>
    <d v="2010-10-31T05:00:00"/>
    <x v="1"/>
    <x v="1"/>
    <s v="theater/plays"/>
    <x v="3"/>
    <x v="3"/>
  </r>
  <r>
    <n v="650"/>
    <s v="Wilson, Wilson and Mathis"/>
    <s v="Optional asymmetric success"/>
    <x v="0"/>
    <x v="50"/>
    <x v="50"/>
    <x v="0"/>
    <x v="49"/>
    <x v="50"/>
    <x v="1"/>
    <s v="USD"/>
    <n v="1404795600"/>
    <x v="599"/>
    <n v="1407128400"/>
    <d v="2014-08-04T05:00:00"/>
    <x v="0"/>
    <x v="0"/>
    <s v="music/jazz"/>
    <x v="1"/>
    <x v="17"/>
  </r>
  <r>
    <n v="651"/>
    <s v="Wang, Koch and Weaver"/>
    <s v="Digitized analyzing capacity"/>
    <x v="348"/>
    <x v="634"/>
    <x v="643"/>
    <x v="0"/>
    <x v="437"/>
    <x v="644"/>
    <x v="6"/>
    <s v="EUR"/>
    <n v="1393048800"/>
    <x v="600"/>
    <n v="1394344800"/>
    <d v="2014-03-09T06:00:00"/>
    <x v="0"/>
    <x v="0"/>
    <s v="film &amp; video/shorts"/>
    <x v="4"/>
    <x v="12"/>
  </r>
  <r>
    <n v="652"/>
    <s v="Cisneros Ltd"/>
    <s v="Vision-oriented regional hub"/>
    <x v="83"/>
    <x v="635"/>
    <x v="644"/>
    <x v="1"/>
    <x v="438"/>
    <x v="645"/>
    <x v="1"/>
    <s v="USD"/>
    <n v="1470373200"/>
    <x v="601"/>
    <n v="1474088400"/>
    <d v="2016-09-17T05:00:00"/>
    <x v="0"/>
    <x v="0"/>
    <s v="technology/web"/>
    <x v="2"/>
    <x v="2"/>
  </r>
  <r>
    <n v="653"/>
    <s v="Williams-Jones"/>
    <s v="Monitored incremental info-mediaries"/>
    <x v="60"/>
    <x v="636"/>
    <x v="645"/>
    <x v="1"/>
    <x v="439"/>
    <x v="646"/>
    <x v="1"/>
    <s v="USD"/>
    <n v="1460091600"/>
    <x v="602"/>
    <n v="1460264400"/>
    <d v="2016-04-10T05:00:00"/>
    <x v="0"/>
    <x v="0"/>
    <s v="technology/web"/>
    <x v="2"/>
    <x v="2"/>
  </r>
  <r>
    <n v="654"/>
    <s v="Roberts, Hinton and Williams"/>
    <s v="Programmable static middleware"/>
    <x v="349"/>
    <x v="637"/>
    <x v="646"/>
    <x v="1"/>
    <x v="440"/>
    <x v="647"/>
    <x v="1"/>
    <s v="USD"/>
    <n v="1440392400"/>
    <x v="335"/>
    <n v="1440824400"/>
    <d v="2015-08-29T05:00:00"/>
    <x v="0"/>
    <x v="0"/>
    <s v="music/metal"/>
    <x v="1"/>
    <x v="16"/>
  </r>
  <r>
    <n v="655"/>
    <s v="Gonzalez, Williams and Benson"/>
    <s v="Multi-layered bottom-line encryption"/>
    <x v="350"/>
    <x v="638"/>
    <x v="647"/>
    <x v="1"/>
    <x v="441"/>
    <x v="648"/>
    <x v="1"/>
    <s v="USD"/>
    <n v="1488434400"/>
    <x v="603"/>
    <n v="1489554000"/>
    <d v="2017-03-15T05:00:00"/>
    <x v="1"/>
    <x v="0"/>
    <s v="photography/photography books"/>
    <x v="7"/>
    <x v="14"/>
  </r>
  <r>
    <n v="656"/>
    <s v="Hobbs, Brown and Lee"/>
    <s v="Vision-oriented systematic Graphical User Interface"/>
    <x v="351"/>
    <x v="639"/>
    <x v="648"/>
    <x v="0"/>
    <x v="442"/>
    <x v="649"/>
    <x v="2"/>
    <s v="AUD"/>
    <n v="1514440800"/>
    <x v="604"/>
    <n v="1514872800"/>
    <d v="2018-01-02T06:00:00"/>
    <x v="0"/>
    <x v="0"/>
    <s v="food/food trucks"/>
    <x v="0"/>
    <x v="0"/>
  </r>
  <r>
    <n v="657"/>
    <s v="Russo, Kim and Mccoy"/>
    <s v="Balanced optimal hardware"/>
    <x v="83"/>
    <x v="640"/>
    <x v="649"/>
    <x v="0"/>
    <x v="443"/>
    <x v="650"/>
    <x v="1"/>
    <s v="USD"/>
    <n v="1514354400"/>
    <x v="605"/>
    <n v="1515736800"/>
    <d v="2018-01-12T06:00:00"/>
    <x v="0"/>
    <x v="0"/>
    <s v="film &amp; video/science fiction"/>
    <x v="4"/>
    <x v="22"/>
  </r>
  <r>
    <n v="658"/>
    <s v="Howell, Myers and Olson"/>
    <s v="Self-enabling mission-critical success"/>
    <x v="352"/>
    <x v="641"/>
    <x v="650"/>
    <x v="3"/>
    <x v="444"/>
    <x v="651"/>
    <x v="1"/>
    <s v="USD"/>
    <n v="1440910800"/>
    <x v="606"/>
    <n v="1442898000"/>
    <d v="2015-09-22T05:00:00"/>
    <x v="0"/>
    <x v="0"/>
    <s v="music/rock"/>
    <x v="1"/>
    <x v="1"/>
  </r>
  <r>
    <n v="659"/>
    <s v="Bailey and Sons"/>
    <s v="Grass-roots dynamic emulation"/>
    <x v="353"/>
    <x v="642"/>
    <x v="651"/>
    <x v="0"/>
    <x v="424"/>
    <x v="652"/>
    <x v="4"/>
    <s v="GBP"/>
    <n v="1296108000"/>
    <x v="65"/>
    <n v="1296194400"/>
    <d v="2011-01-28T06:00:00"/>
    <x v="0"/>
    <x v="0"/>
    <s v="film &amp; video/documentary"/>
    <x v="4"/>
    <x v="4"/>
  </r>
  <r>
    <n v="660"/>
    <s v="Jensen-Brown"/>
    <s v="Fundamental disintermediate matrix"/>
    <x v="14"/>
    <x v="643"/>
    <x v="652"/>
    <x v="0"/>
    <x v="385"/>
    <x v="653"/>
    <x v="1"/>
    <s v="USD"/>
    <n v="1440133200"/>
    <x v="607"/>
    <n v="1440910800"/>
    <d v="2015-08-30T05:00:00"/>
    <x v="1"/>
    <x v="0"/>
    <s v="theater/plays"/>
    <x v="3"/>
    <x v="3"/>
  </r>
  <r>
    <n v="661"/>
    <s v="Smith Group"/>
    <s v="Right-sized secondary challenge"/>
    <x v="354"/>
    <x v="644"/>
    <x v="653"/>
    <x v="0"/>
    <x v="445"/>
    <x v="654"/>
    <x v="3"/>
    <s v="DKK"/>
    <n v="1332910800"/>
    <x v="608"/>
    <n v="1335502800"/>
    <d v="2012-04-27T05:00:00"/>
    <x v="0"/>
    <x v="0"/>
    <s v="music/jazz"/>
    <x v="1"/>
    <x v="17"/>
  </r>
  <r>
    <n v="662"/>
    <s v="Murphy-Farrell"/>
    <s v="Implemented exuding software"/>
    <x v="14"/>
    <x v="645"/>
    <x v="654"/>
    <x v="0"/>
    <x v="54"/>
    <x v="655"/>
    <x v="1"/>
    <s v="USD"/>
    <n v="1544335200"/>
    <x v="609"/>
    <n v="1544680800"/>
    <d v="2018-12-13T06:00:00"/>
    <x v="0"/>
    <x v="0"/>
    <s v="theater/plays"/>
    <x v="3"/>
    <x v="3"/>
  </r>
  <r>
    <n v="663"/>
    <s v="Everett-Wolfe"/>
    <s v="Total optimizing software"/>
    <x v="83"/>
    <x v="646"/>
    <x v="655"/>
    <x v="0"/>
    <x v="215"/>
    <x v="656"/>
    <x v="1"/>
    <s v="USD"/>
    <n v="1286427600"/>
    <x v="610"/>
    <n v="1288414800"/>
    <d v="2010-10-30T05:00:00"/>
    <x v="0"/>
    <x v="0"/>
    <s v="theater/plays"/>
    <x v="3"/>
    <x v="3"/>
  </r>
  <r>
    <n v="664"/>
    <s v="Young PLC"/>
    <s v="Optional maximized attitude"/>
    <x v="355"/>
    <x v="647"/>
    <x v="656"/>
    <x v="0"/>
    <x v="446"/>
    <x v="657"/>
    <x v="1"/>
    <s v="USD"/>
    <n v="1329717600"/>
    <x v="541"/>
    <n v="1330581600"/>
    <d v="2012-03-01T06:00:00"/>
    <x v="0"/>
    <x v="0"/>
    <s v="music/jazz"/>
    <x v="1"/>
    <x v="17"/>
  </r>
  <r>
    <n v="665"/>
    <s v="Park-Goodman"/>
    <s v="Customer-focused impactful extranet"/>
    <x v="135"/>
    <x v="648"/>
    <x v="657"/>
    <x v="1"/>
    <x v="447"/>
    <x v="658"/>
    <x v="1"/>
    <s v="USD"/>
    <n v="1310187600"/>
    <x v="611"/>
    <n v="1311397200"/>
    <d v="2011-07-23T05:00:00"/>
    <x v="0"/>
    <x v="1"/>
    <s v="film &amp; video/documentary"/>
    <x v="4"/>
    <x v="4"/>
  </r>
  <r>
    <n v="666"/>
    <s v="York, Barr and Grant"/>
    <s v="Cloned bottom-line success"/>
    <x v="33"/>
    <x v="649"/>
    <x v="658"/>
    <x v="3"/>
    <x v="270"/>
    <x v="659"/>
    <x v="1"/>
    <s v="USD"/>
    <n v="1377838800"/>
    <x v="612"/>
    <n v="1378357200"/>
    <d v="2013-09-05T05:00:00"/>
    <x v="0"/>
    <x v="1"/>
    <s v="theater/plays"/>
    <x v="3"/>
    <x v="3"/>
  </r>
  <r>
    <n v="667"/>
    <s v="Little Ltd"/>
    <s v="Decentralized bandwidth-monitored ability"/>
    <x v="350"/>
    <x v="650"/>
    <x v="659"/>
    <x v="1"/>
    <x v="448"/>
    <x v="660"/>
    <x v="1"/>
    <s v="USD"/>
    <n v="1410325200"/>
    <x v="613"/>
    <n v="1411102800"/>
    <d v="2014-09-19T05:00:00"/>
    <x v="0"/>
    <x v="0"/>
    <s v="journalism/audio"/>
    <x v="8"/>
    <x v="23"/>
  </r>
  <r>
    <n v="668"/>
    <s v="Brown and Sons"/>
    <s v="Programmable leadingedge budgetary management"/>
    <x v="356"/>
    <x v="651"/>
    <x v="660"/>
    <x v="0"/>
    <x v="70"/>
    <x v="661"/>
    <x v="1"/>
    <s v="USD"/>
    <n v="1343797200"/>
    <x v="614"/>
    <n v="1344834000"/>
    <d v="2012-08-13T05:00:00"/>
    <x v="0"/>
    <x v="0"/>
    <s v="theater/plays"/>
    <x v="3"/>
    <x v="3"/>
  </r>
  <r>
    <n v="669"/>
    <s v="Payne, Garrett and Thomas"/>
    <s v="Upgradable bi-directional concept"/>
    <x v="357"/>
    <x v="652"/>
    <x v="661"/>
    <x v="1"/>
    <x v="449"/>
    <x v="662"/>
    <x v="6"/>
    <s v="EUR"/>
    <n v="1498453200"/>
    <x v="615"/>
    <n v="1499230800"/>
    <d v="2017-07-05T05:00:00"/>
    <x v="0"/>
    <x v="0"/>
    <s v="theater/plays"/>
    <x v="3"/>
    <x v="3"/>
  </r>
  <r>
    <n v="670"/>
    <s v="Robinson Group"/>
    <s v="Re-contextualized homogeneous flexibility"/>
    <x v="358"/>
    <x v="653"/>
    <x v="662"/>
    <x v="1"/>
    <x v="450"/>
    <x v="663"/>
    <x v="1"/>
    <s v="USD"/>
    <n v="1456380000"/>
    <x v="90"/>
    <n v="1457416800"/>
    <d v="2016-03-08T06:00:00"/>
    <x v="0"/>
    <x v="0"/>
    <s v="music/indie rock"/>
    <x v="1"/>
    <x v="7"/>
  </r>
  <r>
    <n v="671"/>
    <s v="Robinson-Kelly"/>
    <s v="Monitored bi-directional standardization"/>
    <x v="359"/>
    <x v="654"/>
    <x v="663"/>
    <x v="1"/>
    <x v="451"/>
    <x v="664"/>
    <x v="1"/>
    <s v="USD"/>
    <n v="1280552400"/>
    <x v="616"/>
    <n v="1280898000"/>
    <d v="2010-08-04T05:00:00"/>
    <x v="0"/>
    <x v="1"/>
    <s v="theater/plays"/>
    <x v="3"/>
    <x v="3"/>
  </r>
  <r>
    <n v="672"/>
    <s v="Kelly-Colon"/>
    <s v="Stand-alone grid-enabled leverage"/>
    <x v="360"/>
    <x v="655"/>
    <x v="664"/>
    <x v="0"/>
    <x v="452"/>
    <x v="665"/>
    <x v="2"/>
    <s v="AUD"/>
    <n v="1521608400"/>
    <x v="617"/>
    <n v="1522472400"/>
    <d v="2018-03-31T05:00:00"/>
    <x v="0"/>
    <x v="0"/>
    <s v="theater/plays"/>
    <x v="3"/>
    <x v="3"/>
  </r>
  <r>
    <n v="673"/>
    <s v="Turner, Scott and Gentry"/>
    <s v="Assimilated regional groupware"/>
    <x v="36"/>
    <x v="656"/>
    <x v="665"/>
    <x v="0"/>
    <x v="125"/>
    <x v="666"/>
    <x v="6"/>
    <s v="EUR"/>
    <n v="1460696400"/>
    <x v="618"/>
    <n v="1462510800"/>
    <d v="2016-05-06T05:00:00"/>
    <x v="0"/>
    <x v="0"/>
    <s v="music/indie rock"/>
    <x v="1"/>
    <x v="7"/>
  </r>
  <r>
    <n v="674"/>
    <s v="Sanchez Ltd"/>
    <s v="Up-sized 24hour instruction set"/>
    <x v="361"/>
    <x v="657"/>
    <x v="666"/>
    <x v="3"/>
    <x v="453"/>
    <x v="667"/>
    <x v="1"/>
    <s v="USD"/>
    <n v="1313730000"/>
    <x v="619"/>
    <n v="1317790800"/>
    <d v="2011-10-05T05:00:00"/>
    <x v="0"/>
    <x v="0"/>
    <s v="photography/photography books"/>
    <x v="7"/>
    <x v="14"/>
  </r>
  <r>
    <n v="675"/>
    <s v="Giles-Smith"/>
    <s v="Right-sized web-enabled intranet"/>
    <x v="62"/>
    <x v="658"/>
    <x v="667"/>
    <x v="1"/>
    <x v="269"/>
    <x v="668"/>
    <x v="1"/>
    <s v="USD"/>
    <n v="1568178000"/>
    <x v="620"/>
    <n v="1568782800"/>
    <d v="2019-09-18T05:00:00"/>
    <x v="0"/>
    <x v="0"/>
    <s v="journalism/audio"/>
    <x v="8"/>
    <x v="23"/>
  </r>
  <r>
    <n v="676"/>
    <s v="Thompson-Moreno"/>
    <s v="Expanded needs-based orchestration"/>
    <x v="362"/>
    <x v="659"/>
    <x v="668"/>
    <x v="1"/>
    <x v="454"/>
    <x v="669"/>
    <x v="1"/>
    <s v="USD"/>
    <n v="1348635600"/>
    <x v="621"/>
    <n v="1349413200"/>
    <d v="2012-10-05T05:00:00"/>
    <x v="0"/>
    <x v="0"/>
    <s v="photography/photography books"/>
    <x v="7"/>
    <x v="14"/>
  </r>
  <r>
    <n v="677"/>
    <s v="Murphy-Fox"/>
    <s v="Organic system-worthy orchestration"/>
    <x v="98"/>
    <x v="660"/>
    <x v="669"/>
    <x v="0"/>
    <x v="41"/>
    <x v="670"/>
    <x v="1"/>
    <s v="USD"/>
    <n v="1468126800"/>
    <x v="622"/>
    <n v="1472446800"/>
    <d v="2016-08-29T05:00:00"/>
    <x v="0"/>
    <x v="0"/>
    <s v="publishing/fiction"/>
    <x v="5"/>
    <x v="13"/>
  </r>
  <r>
    <n v="678"/>
    <s v="Rodriguez-Patterson"/>
    <s v="Inverse static standardization"/>
    <x v="105"/>
    <x v="661"/>
    <x v="670"/>
    <x v="3"/>
    <x v="455"/>
    <x v="671"/>
    <x v="1"/>
    <s v="USD"/>
    <n v="1547877600"/>
    <x v="35"/>
    <n v="1548050400"/>
    <d v="2019-01-21T06:00:00"/>
    <x v="0"/>
    <x v="0"/>
    <s v="film &amp; video/drama"/>
    <x v="4"/>
    <x v="6"/>
  </r>
  <r>
    <n v="679"/>
    <s v="Davis Ltd"/>
    <s v="Synchronized motivating solution"/>
    <x v="1"/>
    <x v="662"/>
    <x v="671"/>
    <x v="1"/>
    <x v="456"/>
    <x v="672"/>
    <x v="1"/>
    <s v="USD"/>
    <n v="1571374800"/>
    <x v="623"/>
    <n v="1571806800"/>
    <d v="2019-10-23T05:00:00"/>
    <x v="0"/>
    <x v="1"/>
    <s v="food/food trucks"/>
    <x v="0"/>
    <x v="0"/>
  </r>
  <r>
    <n v="680"/>
    <s v="Nelson-Valdez"/>
    <s v="Open-source 4thgeneration open system"/>
    <x v="363"/>
    <x v="663"/>
    <x v="672"/>
    <x v="0"/>
    <x v="457"/>
    <x v="673"/>
    <x v="1"/>
    <s v="USD"/>
    <n v="1576303200"/>
    <x v="624"/>
    <n v="1576476000"/>
    <d v="2019-12-16T06:00:00"/>
    <x v="0"/>
    <x v="1"/>
    <s v="games/mobile games"/>
    <x v="6"/>
    <x v="20"/>
  </r>
  <r>
    <n v="681"/>
    <s v="Kelly PLC"/>
    <s v="Decentralized context-sensitive superstructure"/>
    <x v="364"/>
    <x v="664"/>
    <x v="673"/>
    <x v="0"/>
    <x v="458"/>
    <x v="674"/>
    <x v="1"/>
    <s v="USD"/>
    <n v="1324447200"/>
    <x v="625"/>
    <n v="1324965600"/>
    <d v="2011-12-27T06:00:00"/>
    <x v="0"/>
    <x v="0"/>
    <s v="theater/plays"/>
    <x v="3"/>
    <x v="3"/>
  </r>
  <r>
    <n v="682"/>
    <s v="Nguyen and Sons"/>
    <s v="Compatible 5thgeneration concept"/>
    <x v="91"/>
    <x v="665"/>
    <x v="674"/>
    <x v="1"/>
    <x v="459"/>
    <x v="675"/>
    <x v="1"/>
    <s v="USD"/>
    <n v="1386741600"/>
    <x v="626"/>
    <n v="1387519200"/>
    <d v="2013-12-20T06:00:00"/>
    <x v="0"/>
    <x v="0"/>
    <s v="theater/plays"/>
    <x v="3"/>
    <x v="3"/>
  </r>
  <r>
    <n v="683"/>
    <s v="Jones PLC"/>
    <s v="Virtual systemic intranet"/>
    <x v="173"/>
    <x v="666"/>
    <x v="675"/>
    <x v="1"/>
    <x v="98"/>
    <x v="676"/>
    <x v="1"/>
    <s v="USD"/>
    <n v="1537074000"/>
    <x v="627"/>
    <n v="1537246800"/>
    <d v="2018-09-18T05:00:00"/>
    <x v="0"/>
    <x v="0"/>
    <s v="theater/plays"/>
    <x v="3"/>
    <x v="3"/>
  </r>
  <r>
    <n v="684"/>
    <s v="Gilmore LLC"/>
    <s v="Optimized systemic algorithm"/>
    <x v="1"/>
    <x v="667"/>
    <x v="676"/>
    <x v="1"/>
    <x v="460"/>
    <x v="677"/>
    <x v="0"/>
    <s v="CAD"/>
    <n v="1277787600"/>
    <x v="628"/>
    <n v="1279515600"/>
    <d v="2010-07-19T05:00:00"/>
    <x v="0"/>
    <x v="0"/>
    <s v="publishing/nonfiction"/>
    <x v="5"/>
    <x v="9"/>
  </r>
  <r>
    <n v="685"/>
    <s v="Lee-Cobb"/>
    <s v="Customizable homogeneous firmware"/>
    <x v="365"/>
    <x v="668"/>
    <x v="677"/>
    <x v="0"/>
    <x v="461"/>
    <x v="678"/>
    <x v="0"/>
    <s v="CAD"/>
    <n v="1440306000"/>
    <x v="629"/>
    <n v="1442379600"/>
    <d v="2015-09-16T05:00:00"/>
    <x v="0"/>
    <x v="0"/>
    <s v="theater/plays"/>
    <x v="3"/>
    <x v="3"/>
  </r>
  <r>
    <n v="686"/>
    <s v="Jones, Wiley and Robbins"/>
    <s v="Front-line cohesive extranet"/>
    <x v="168"/>
    <x v="669"/>
    <x v="678"/>
    <x v="1"/>
    <x v="38"/>
    <x v="679"/>
    <x v="1"/>
    <s v="USD"/>
    <n v="1522126800"/>
    <x v="630"/>
    <n v="1523077200"/>
    <d v="2018-04-07T05:00:00"/>
    <x v="0"/>
    <x v="0"/>
    <s v="technology/wearables"/>
    <x v="2"/>
    <x v="8"/>
  </r>
  <r>
    <n v="687"/>
    <s v="Martin, Gates and Holt"/>
    <s v="Distributed holistic neural-net"/>
    <x v="42"/>
    <x v="670"/>
    <x v="679"/>
    <x v="1"/>
    <x v="462"/>
    <x v="680"/>
    <x v="1"/>
    <s v="USD"/>
    <n v="1489298400"/>
    <x v="631"/>
    <n v="1489554000"/>
    <d v="2017-03-15T05:00:00"/>
    <x v="0"/>
    <x v="0"/>
    <s v="theater/plays"/>
    <x v="3"/>
    <x v="3"/>
  </r>
  <r>
    <n v="688"/>
    <s v="Bowen, Davies and Burns"/>
    <s v="Devolved client-server monitoring"/>
    <x v="49"/>
    <x v="671"/>
    <x v="680"/>
    <x v="1"/>
    <x v="463"/>
    <x v="681"/>
    <x v="1"/>
    <s v="USD"/>
    <n v="1547100000"/>
    <x v="632"/>
    <n v="1548482400"/>
    <d v="2019-01-26T06:00:00"/>
    <x v="0"/>
    <x v="1"/>
    <s v="film &amp; video/television"/>
    <x v="4"/>
    <x v="19"/>
  </r>
  <r>
    <n v="689"/>
    <s v="Nguyen Inc"/>
    <s v="Seamless directional capacity"/>
    <x v="190"/>
    <x v="672"/>
    <x v="681"/>
    <x v="1"/>
    <x v="464"/>
    <x v="682"/>
    <x v="1"/>
    <s v="USD"/>
    <n v="1383022800"/>
    <x v="633"/>
    <n v="1384063200"/>
    <d v="2013-11-10T06:00:00"/>
    <x v="0"/>
    <x v="0"/>
    <s v="technology/web"/>
    <x v="2"/>
    <x v="2"/>
  </r>
  <r>
    <n v="690"/>
    <s v="Walsh-Watts"/>
    <s v="Polarized actuating implementation"/>
    <x v="136"/>
    <x v="673"/>
    <x v="682"/>
    <x v="1"/>
    <x v="257"/>
    <x v="683"/>
    <x v="1"/>
    <s v="USD"/>
    <n v="1322373600"/>
    <x v="634"/>
    <n v="1322892000"/>
    <d v="2011-12-03T06:00:00"/>
    <x v="0"/>
    <x v="1"/>
    <s v="film &amp; video/documentary"/>
    <x v="4"/>
    <x v="4"/>
  </r>
  <r>
    <n v="691"/>
    <s v="Ray, Li and Li"/>
    <s v="Front-line disintermediate hub"/>
    <x v="92"/>
    <x v="674"/>
    <x v="683"/>
    <x v="1"/>
    <x v="465"/>
    <x v="684"/>
    <x v="1"/>
    <s v="USD"/>
    <n v="1349240400"/>
    <x v="635"/>
    <n v="1350709200"/>
    <d v="2012-10-20T05:00:00"/>
    <x v="1"/>
    <x v="1"/>
    <s v="film &amp; video/documentary"/>
    <x v="4"/>
    <x v="4"/>
  </r>
  <r>
    <n v="692"/>
    <s v="Murray Ltd"/>
    <s v="Decentralized 4thgeneration challenge"/>
    <x v="46"/>
    <x v="675"/>
    <x v="684"/>
    <x v="0"/>
    <x v="385"/>
    <x v="685"/>
    <x v="4"/>
    <s v="GBP"/>
    <n v="1562648400"/>
    <x v="636"/>
    <n v="1564203600"/>
    <d v="2019-07-27T05:00:00"/>
    <x v="0"/>
    <x v="0"/>
    <s v="music/rock"/>
    <x v="1"/>
    <x v="1"/>
  </r>
  <r>
    <n v="693"/>
    <s v="Bradford-Silva"/>
    <s v="Reverse-engineered composite hierarchy"/>
    <x v="366"/>
    <x v="676"/>
    <x v="685"/>
    <x v="0"/>
    <x v="466"/>
    <x v="686"/>
    <x v="1"/>
    <s v="USD"/>
    <n v="1508216400"/>
    <x v="637"/>
    <n v="1509685200"/>
    <d v="2017-11-03T05:00:00"/>
    <x v="0"/>
    <x v="0"/>
    <s v="theater/plays"/>
    <x v="3"/>
    <x v="3"/>
  </r>
  <r>
    <n v="694"/>
    <s v="Mora-Bradley"/>
    <s v="Programmable tangible ability"/>
    <x v="14"/>
    <x v="677"/>
    <x v="686"/>
    <x v="0"/>
    <x v="467"/>
    <x v="687"/>
    <x v="1"/>
    <s v="USD"/>
    <n v="1511762400"/>
    <x v="638"/>
    <n v="1514959200"/>
    <d v="2018-01-03T06:00:00"/>
    <x v="0"/>
    <x v="0"/>
    <s v="theater/plays"/>
    <x v="3"/>
    <x v="3"/>
  </r>
  <r>
    <n v="695"/>
    <s v="Cardenas, Thompson and Carey"/>
    <s v="Configurable full-range emulation"/>
    <x v="243"/>
    <x v="678"/>
    <x v="687"/>
    <x v="1"/>
    <x v="468"/>
    <x v="688"/>
    <x v="6"/>
    <s v="EUR"/>
    <n v="1447480800"/>
    <x v="639"/>
    <n v="1448863200"/>
    <d v="2015-11-30T06:00:00"/>
    <x v="1"/>
    <x v="0"/>
    <s v="music/rock"/>
    <x v="1"/>
    <x v="1"/>
  </r>
  <r>
    <n v="696"/>
    <s v="Lopez, Reid and Johnson"/>
    <s v="Total real-time hardware"/>
    <x v="367"/>
    <x v="679"/>
    <x v="688"/>
    <x v="0"/>
    <x v="469"/>
    <x v="689"/>
    <x v="1"/>
    <s v="USD"/>
    <n v="1429506000"/>
    <x v="640"/>
    <n v="1429592400"/>
    <d v="2015-04-21T05:00:00"/>
    <x v="0"/>
    <x v="1"/>
    <s v="theater/plays"/>
    <x v="3"/>
    <x v="3"/>
  </r>
  <r>
    <n v="697"/>
    <s v="Fox-Williams"/>
    <s v="Profound system-worthy functionalities"/>
    <x v="368"/>
    <x v="680"/>
    <x v="689"/>
    <x v="1"/>
    <x v="470"/>
    <x v="690"/>
    <x v="1"/>
    <s v="USD"/>
    <n v="1522472400"/>
    <x v="641"/>
    <n v="1522645200"/>
    <d v="2018-04-02T05:00:00"/>
    <x v="0"/>
    <x v="0"/>
    <s v="music/electric music"/>
    <x v="1"/>
    <x v="5"/>
  </r>
  <r>
    <n v="698"/>
    <s v="Taylor, Wood and Taylor"/>
    <s v="Cloned hybrid focus group"/>
    <x v="369"/>
    <x v="681"/>
    <x v="690"/>
    <x v="1"/>
    <x v="471"/>
    <x v="691"/>
    <x v="0"/>
    <s v="CAD"/>
    <n v="1322114400"/>
    <x v="642"/>
    <n v="1323324000"/>
    <d v="2011-12-08T06:00:00"/>
    <x v="0"/>
    <x v="0"/>
    <s v="technology/wearables"/>
    <x v="2"/>
    <x v="8"/>
  </r>
  <r>
    <n v="699"/>
    <s v="King Inc"/>
    <s v="Ergonomic dedicated focus group"/>
    <x v="71"/>
    <x v="682"/>
    <x v="691"/>
    <x v="0"/>
    <x v="75"/>
    <x v="692"/>
    <x v="1"/>
    <s v="USD"/>
    <n v="1561438800"/>
    <x v="230"/>
    <n v="1561525200"/>
    <d v="2019-06-26T05:00:00"/>
    <x v="0"/>
    <x v="0"/>
    <s v="film &amp; video/drama"/>
    <x v="4"/>
    <x v="6"/>
  </r>
  <r>
    <n v="700"/>
    <s v="Cole, Petty and Cameron"/>
    <s v="Realigned zero administration paradigm"/>
    <x v="0"/>
    <x v="247"/>
    <x v="248"/>
    <x v="0"/>
    <x v="49"/>
    <x v="248"/>
    <x v="1"/>
    <s v="USD"/>
    <n v="1264399200"/>
    <x v="67"/>
    <n v="1265695200"/>
    <d v="2010-02-09T06:00:00"/>
    <x v="0"/>
    <x v="0"/>
    <s v="technology/wearables"/>
    <x v="2"/>
    <x v="8"/>
  </r>
  <r>
    <n v="701"/>
    <s v="Mcclain LLC"/>
    <s v="Open-source multi-tasking methodology"/>
    <x v="370"/>
    <x v="683"/>
    <x v="692"/>
    <x v="1"/>
    <x v="472"/>
    <x v="693"/>
    <x v="1"/>
    <s v="USD"/>
    <n v="1301202000"/>
    <x v="643"/>
    <n v="1301806800"/>
    <d v="2011-04-03T05:00:00"/>
    <x v="1"/>
    <x v="0"/>
    <s v="theater/plays"/>
    <x v="3"/>
    <x v="3"/>
  </r>
  <r>
    <n v="702"/>
    <s v="Sims-Gross"/>
    <s v="Object-based attitude-oriented analyzer"/>
    <x v="251"/>
    <x v="684"/>
    <x v="693"/>
    <x v="0"/>
    <x v="100"/>
    <x v="694"/>
    <x v="1"/>
    <s v="USD"/>
    <n v="1374469200"/>
    <x v="644"/>
    <n v="1374901200"/>
    <d v="2013-07-27T05:00:00"/>
    <x v="0"/>
    <x v="0"/>
    <s v="technology/wearables"/>
    <x v="2"/>
    <x v="8"/>
  </r>
  <r>
    <n v="703"/>
    <s v="Perez Group"/>
    <s v="Cross-platform tertiary hub"/>
    <x v="371"/>
    <x v="685"/>
    <x v="694"/>
    <x v="1"/>
    <x v="473"/>
    <x v="695"/>
    <x v="1"/>
    <s v="USD"/>
    <n v="1334984400"/>
    <x v="645"/>
    <n v="1336453200"/>
    <d v="2012-05-08T05:00:00"/>
    <x v="1"/>
    <x v="1"/>
    <s v="publishing/translations"/>
    <x v="5"/>
    <x v="18"/>
  </r>
  <r>
    <n v="704"/>
    <s v="Haynes-Williams"/>
    <s v="Seamless clear-thinking artificial intelligence"/>
    <x v="251"/>
    <x v="686"/>
    <x v="695"/>
    <x v="1"/>
    <x v="220"/>
    <x v="696"/>
    <x v="1"/>
    <s v="USD"/>
    <n v="1467608400"/>
    <x v="646"/>
    <n v="1468904400"/>
    <d v="2016-07-19T05:00:00"/>
    <x v="0"/>
    <x v="0"/>
    <s v="film &amp; video/animation"/>
    <x v="4"/>
    <x v="10"/>
  </r>
  <r>
    <n v="705"/>
    <s v="Ford LLC"/>
    <s v="Centralized tangible success"/>
    <x v="372"/>
    <x v="687"/>
    <x v="696"/>
    <x v="0"/>
    <x v="474"/>
    <x v="697"/>
    <x v="4"/>
    <s v="GBP"/>
    <n v="1386741600"/>
    <x v="626"/>
    <n v="1387087200"/>
    <d v="2013-12-15T06:00:00"/>
    <x v="0"/>
    <x v="0"/>
    <s v="publishing/nonfiction"/>
    <x v="5"/>
    <x v="9"/>
  </r>
  <r>
    <n v="706"/>
    <s v="Moreno Ltd"/>
    <s v="Customer-focused multimedia methodology"/>
    <x v="2"/>
    <x v="688"/>
    <x v="697"/>
    <x v="1"/>
    <x v="475"/>
    <x v="698"/>
    <x v="2"/>
    <s v="AUD"/>
    <n v="1546754400"/>
    <x v="647"/>
    <n v="1547445600"/>
    <d v="2019-01-14T06:00:00"/>
    <x v="0"/>
    <x v="1"/>
    <s v="technology/web"/>
    <x v="2"/>
    <x v="2"/>
  </r>
  <r>
    <n v="707"/>
    <s v="Moore, Cook and Wright"/>
    <s v="Visionary maximized Local Area Network"/>
    <x v="190"/>
    <x v="689"/>
    <x v="698"/>
    <x v="1"/>
    <x v="170"/>
    <x v="699"/>
    <x v="1"/>
    <s v="USD"/>
    <n v="1544248800"/>
    <x v="159"/>
    <n v="1547359200"/>
    <d v="2019-01-13T06:00:00"/>
    <x v="0"/>
    <x v="0"/>
    <s v="film &amp; video/drama"/>
    <x v="4"/>
    <x v="6"/>
  </r>
  <r>
    <n v="708"/>
    <s v="Ortega LLC"/>
    <s v="Secured bifurcated intranet"/>
    <x v="12"/>
    <x v="690"/>
    <x v="699"/>
    <x v="1"/>
    <x v="231"/>
    <x v="700"/>
    <x v="5"/>
    <s v="CHF"/>
    <n v="1495429200"/>
    <x v="648"/>
    <n v="1496293200"/>
    <d v="2017-06-01T05:00:00"/>
    <x v="0"/>
    <x v="0"/>
    <s v="theater/plays"/>
    <x v="3"/>
    <x v="3"/>
  </r>
  <r>
    <n v="709"/>
    <s v="Silva, Walker and Martin"/>
    <s v="Grass-roots 4thgeneration product"/>
    <x v="122"/>
    <x v="691"/>
    <x v="700"/>
    <x v="1"/>
    <x v="129"/>
    <x v="701"/>
    <x v="6"/>
    <s v="EUR"/>
    <n v="1334811600"/>
    <x v="267"/>
    <n v="1335416400"/>
    <d v="2012-04-26T05:00:00"/>
    <x v="0"/>
    <x v="0"/>
    <s v="theater/plays"/>
    <x v="3"/>
    <x v="3"/>
  </r>
  <r>
    <n v="710"/>
    <s v="Huynh, Gallegos and Mills"/>
    <s v="Reduced next generation info-mediaries"/>
    <x v="333"/>
    <x v="692"/>
    <x v="701"/>
    <x v="1"/>
    <x v="476"/>
    <x v="702"/>
    <x v="1"/>
    <s v="USD"/>
    <n v="1531544400"/>
    <x v="649"/>
    <n v="1532149200"/>
    <d v="2018-07-21T05:00:00"/>
    <x v="0"/>
    <x v="1"/>
    <s v="theater/plays"/>
    <x v="3"/>
    <x v="3"/>
  </r>
  <r>
    <n v="711"/>
    <s v="Anderson LLC"/>
    <s v="Customizable full-range artificial intelligence"/>
    <x v="8"/>
    <x v="693"/>
    <x v="702"/>
    <x v="0"/>
    <x v="443"/>
    <x v="703"/>
    <x v="6"/>
    <s v="EUR"/>
    <n v="1453615200"/>
    <x v="248"/>
    <n v="1453788000"/>
    <d v="2016-01-26T06:00:00"/>
    <x v="1"/>
    <x v="1"/>
    <s v="theater/plays"/>
    <x v="3"/>
    <x v="3"/>
  </r>
  <r>
    <n v="712"/>
    <s v="Garza-Bryant"/>
    <s v="Programmable leadingedge contingency"/>
    <x v="126"/>
    <x v="694"/>
    <x v="703"/>
    <x v="1"/>
    <x v="381"/>
    <x v="704"/>
    <x v="1"/>
    <s v="USD"/>
    <n v="1467954000"/>
    <x v="571"/>
    <n v="1471496400"/>
    <d v="2016-08-18T05:00:00"/>
    <x v="0"/>
    <x v="0"/>
    <s v="theater/plays"/>
    <x v="3"/>
    <x v="3"/>
  </r>
  <r>
    <n v="713"/>
    <s v="Mays LLC"/>
    <s v="Multi-layered global groupware"/>
    <x v="350"/>
    <x v="695"/>
    <x v="704"/>
    <x v="1"/>
    <x v="459"/>
    <x v="705"/>
    <x v="1"/>
    <s v="USD"/>
    <n v="1471842000"/>
    <x v="650"/>
    <n v="1472878800"/>
    <d v="2016-09-03T05:00:00"/>
    <x v="0"/>
    <x v="0"/>
    <s v="publishing/radio &amp; podcasts"/>
    <x v="5"/>
    <x v="15"/>
  </r>
  <r>
    <n v="714"/>
    <s v="Evans-Jones"/>
    <s v="Switchable methodical superstructure"/>
    <x v="373"/>
    <x v="696"/>
    <x v="705"/>
    <x v="1"/>
    <x v="477"/>
    <x v="706"/>
    <x v="1"/>
    <s v="USD"/>
    <n v="1408424400"/>
    <x v="1"/>
    <n v="1408510800"/>
    <d v="2014-08-20T05:00:00"/>
    <x v="0"/>
    <x v="0"/>
    <s v="music/rock"/>
    <x v="1"/>
    <x v="1"/>
  </r>
  <r>
    <n v="715"/>
    <s v="Fischer, Torres and Walker"/>
    <s v="Expanded even-keeled portal"/>
    <x v="374"/>
    <x v="697"/>
    <x v="706"/>
    <x v="0"/>
    <x v="478"/>
    <x v="707"/>
    <x v="1"/>
    <s v="USD"/>
    <n v="1281157200"/>
    <x v="651"/>
    <n v="1281589200"/>
    <d v="2010-08-12T05:00:00"/>
    <x v="0"/>
    <x v="0"/>
    <s v="games/mobile games"/>
    <x v="6"/>
    <x v="20"/>
  </r>
  <r>
    <n v="716"/>
    <s v="Tapia, Kramer and Hicks"/>
    <s v="Advanced modular moderator"/>
    <x v="22"/>
    <x v="698"/>
    <x v="707"/>
    <x v="1"/>
    <x v="144"/>
    <x v="708"/>
    <x v="1"/>
    <s v="USD"/>
    <n v="1373432400"/>
    <x v="652"/>
    <n v="1375851600"/>
    <d v="2013-08-07T05:00:00"/>
    <x v="0"/>
    <x v="1"/>
    <s v="theater/plays"/>
    <x v="3"/>
    <x v="3"/>
  </r>
  <r>
    <n v="717"/>
    <s v="Barnes, Wilcox and Riley"/>
    <s v="Reverse-engineered well-modulated ability"/>
    <x v="36"/>
    <x v="699"/>
    <x v="708"/>
    <x v="1"/>
    <x v="479"/>
    <x v="709"/>
    <x v="1"/>
    <s v="USD"/>
    <n v="1313989200"/>
    <x v="653"/>
    <n v="1315803600"/>
    <d v="2011-09-12T05:00:00"/>
    <x v="0"/>
    <x v="0"/>
    <s v="film &amp; video/documentary"/>
    <x v="4"/>
    <x v="4"/>
  </r>
  <r>
    <n v="718"/>
    <s v="Reyes PLC"/>
    <s v="Expanded optimal pricing structure"/>
    <x v="111"/>
    <x v="700"/>
    <x v="709"/>
    <x v="1"/>
    <x v="480"/>
    <x v="710"/>
    <x v="1"/>
    <s v="USD"/>
    <n v="1371445200"/>
    <x v="654"/>
    <n v="1373691600"/>
    <d v="2013-07-13T05:00:00"/>
    <x v="0"/>
    <x v="0"/>
    <s v="technology/wearables"/>
    <x v="2"/>
    <x v="8"/>
  </r>
  <r>
    <n v="719"/>
    <s v="Pace, Simpson and Watkins"/>
    <s v="Down-sized uniform ability"/>
    <x v="350"/>
    <x v="701"/>
    <x v="710"/>
    <x v="1"/>
    <x v="300"/>
    <x v="711"/>
    <x v="1"/>
    <s v="USD"/>
    <n v="1338267600"/>
    <x v="655"/>
    <n v="1339218000"/>
    <d v="2012-06-09T05:00:00"/>
    <x v="0"/>
    <x v="0"/>
    <s v="publishing/fiction"/>
    <x v="5"/>
    <x v="13"/>
  </r>
  <r>
    <n v="720"/>
    <s v="Valenzuela, Davidson and Castro"/>
    <s v="Multi-layered upward-trending conglomeration"/>
    <x v="251"/>
    <x v="702"/>
    <x v="711"/>
    <x v="3"/>
    <x v="63"/>
    <x v="712"/>
    <x v="3"/>
    <s v="DKK"/>
    <n v="1519192800"/>
    <x v="656"/>
    <n v="1520402400"/>
    <d v="2018-03-07T06:00:00"/>
    <x v="0"/>
    <x v="1"/>
    <s v="theater/plays"/>
    <x v="3"/>
    <x v="3"/>
  </r>
  <r>
    <n v="721"/>
    <s v="Dominguez-Owens"/>
    <s v="Open-architected systematic intranet"/>
    <x v="375"/>
    <x v="703"/>
    <x v="712"/>
    <x v="3"/>
    <x v="101"/>
    <x v="713"/>
    <x v="1"/>
    <s v="USD"/>
    <n v="1522818000"/>
    <x v="657"/>
    <n v="1523336400"/>
    <d v="2018-04-10T05:00:00"/>
    <x v="0"/>
    <x v="0"/>
    <s v="music/rock"/>
    <x v="1"/>
    <x v="1"/>
  </r>
  <r>
    <n v="722"/>
    <s v="Thomas-Simmons"/>
    <s v="Proactive 24hour frame"/>
    <x v="376"/>
    <x v="704"/>
    <x v="713"/>
    <x v="1"/>
    <x v="481"/>
    <x v="714"/>
    <x v="1"/>
    <s v="USD"/>
    <n v="1509948000"/>
    <x v="265"/>
    <n v="1512280800"/>
    <d v="2017-12-03T06:00:00"/>
    <x v="0"/>
    <x v="0"/>
    <s v="film &amp; video/documentary"/>
    <x v="4"/>
    <x v="4"/>
  </r>
  <r>
    <n v="723"/>
    <s v="Beck-Knight"/>
    <s v="Exclusive fresh-thinking model"/>
    <x v="70"/>
    <x v="705"/>
    <x v="714"/>
    <x v="1"/>
    <x v="358"/>
    <x v="715"/>
    <x v="2"/>
    <s v="AUD"/>
    <n v="1456898400"/>
    <x v="658"/>
    <n v="1458709200"/>
    <d v="2016-03-23T05:00:00"/>
    <x v="0"/>
    <x v="0"/>
    <s v="theater/plays"/>
    <x v="3"/>
    <x v="3"/>
  </r>
  <r>
    <n v="724"/>
    <s v="Mccoy Ltd"/>
    <s v="Business-focused encompassing intranet"/>
    <x v="141"/>
    <x v="706"/>
    <x v="715"/>
    <x v="1"/>
    <x v="246"/>
    <x v="716"/>
    <x v="4"/>
    <s v="GBP"/>
    <n v="1413954000"/>
    <x v="659"/>
    <n v="1414126800"/>
    <d v="2014-10-24T05:00:00"/>
    <x v="0"/>
    <x v="1"/>
    <s v="theater/plays"/>
    <x v="3"/>
    <x v="3"/>
  </r>
  <r>
    <n v="725"/>
    <s v="Dawson-Tyler"/>
    <s v="Optional 6thgeneration access"/>
    <x v="377"/>
    <x v="707"/>
    <x v="716"/>
    <x v="0"/>
    <x v="482"/>
    <x v="717"/>
    <x v="1"/>
    <s v="USD"/>
    <n v="1416031200"/>
    <x v="660"/>
    <n v="1416204000"/>
    <d v="2014-11-17T06:00:00"/>
    <x v="0"/>
    <x v="0"/>
    <s v="games/mobile games"/>
    <x v="6"/>
    <x v="20"/>
  </r>
  <r>
    <n v="726"/>
    <s v="Johns-Thomas"/>
    <s v="Realigned web-enabled functionalities"/>
    <x v="378"/>
    <x v="708"/>
    <x v="717"/>
    <x v="3"/>
    <x v="168"/>
    <x v="718"/>
    <x v="1"/>
    <s v="USD"/>
    <n v="1287982800"/>
    <x v="661"/>
    <n v="1288501200"/>
    <d v="2010-10-31T05:00:00"/>
    <x v="0"/>
    <x v="1"/>
    <s v="theater/plays"/>
    <x v="3"/>
    <x v="3"/>
  </r>
  <r>
    <n v="727"/>
    <s v="Quinn, Cruz and Schmidt"/>
    <s v="Enterprise-wide multimedia software"/>
    <x v="200"/>
    <x v="709"/>
    <x v="718"/>
    <x v="1"/>
    <x v="483"/>
    <x v="719"/>
    <x v="1"/>
    <s v="USD"/>
    <n v="1547964000"/>
    <x v="4"/>
    <n v="1552971600"/>
    <d v="2019-03-19T05:00:00"/>
    <x v="0"/>
    <x v="0"/>
    <s v="technology/web"/>
    <x v="2"/>
    <x v="2"/>
  </r>
  <r>
    <n v="728"/>
    <s v="Stewart Inc"/>
    <s v="Versatile mission-critical knowledgebase"/>
    <x v="3"/>
    <x v="710"/>
    <x v="719"/>
    <x v="0"/>
    <x v="234"/>
    <x v="720"/>
    <x v="1"/>
    <s v="USD"/>
    <n v="1464152400"/>
    <x v="662"/>
    <n v="1465102800"/>
    <d v="2016-06-05T05:00:00"/>
    <x v="0"/>
    <x v="0"/>
    <s v="theater/plays"/>
    <x v="3"/>
    <x v="3"/>
  </r>
  <r>
    <n v="729"/>
    <s v="Moore Group"/>
    <s v="Multi-lateral object-oriented open system"/>
    <x v="36"/>
    <x v="711"/>
    <x v="720"/>
    <x v="1"/>
    <x v="393"/>
    <x v="721"/>
    <x v="1"/>
    <s v="USD"/>
    <n v="1359957600"/>
    <x v="663"/>
    <n v="1360130400"/>
    <d v="2013-02-06T06:00:00"/>
    <x v="0"/>
    <x v="0"/>
    <s v="film &amp; video/drama"/>
    <x v="4"/>
    <x v="6"/>
  </r>
  <r>
    <n v="730"/>
    <s v="Carson PLC"/>
    <s v="Visionary system-worthy attitude"/>
    <x v="379"/>
    <x v="712"/>
    <x v="721"/>
    <x v="1"/>
    <x v="130"/>
    <x v="722"/>
    <x v="0"/>
    <s v="CAD"/>
    <n v="1432357200"/>
    <x v="664"/>
    <n v="1432875600"/>
    <d v="2015-05-29T05:00:00"/>
    <x v="0"/>
    <x v="0"/>
    <s v="technology/wearables"/>
    <x v="2"/>
    <x v="8"/>
  </r>
  <r>
    <n v="731"/>
    <s v="Cruz, Hall and Mason"/>
    <s v="Synergized content-based hierarchy"/>
    <x v="48"/>
    <x v="713"/>
    <x v="722"/>
    <x v="3"/>
    <x v="319"/>
    <x v="723"/>
    <x v="1"/>
    <s v="USD"/>
    <n v="1500786000"/>
    <x v="665"/>
    <n v="1500872400"/>
    <d v="2017-07-24T05:00:00"/>
    <x v="0"/>
    <x v="0"/>
    <s v="technology/web"/>
    <x v="2"/>
    <x v="2"/>
  </r>
  <r>
    <n v="732"/>
    <s v="Glass, Baker and Jones"/>
    <s v="Business-focused 24hour access"/>
    <x v="380"/>
    <x v="714"/>
    <x v="723"/>
    <x v="0"/>
    <x v="484"/>
    <x v="724"/>
    <x v="1"/>
    <s v="USD"/>
    <n v="1490158800"/>
    <x v="666"/>
    <n v="1492146000"/>
    <d v="2017-04-14T05:00:00"/>
    <x v="0"/>
    <x v="1"/>
    <s v="music/rock"/>
    <x v="1"/>
    <x v="1"/>
  </r>
  <r>
    <n v="733"/>
    <s v="Marquez-Kerr"/>
    <s v="Automated hybrid orchestration"/>
    <x v="144"/>
    <x v="715"/>
    <x v="724"/>
    <x v="1"/>
    <x v="485"/>
    <x v="725"/>
    <x v="1"/>
    <s v="USD"/>
    <n v="1406178000"/>
    <x v="43"/>
    <n v="1407301200"/>
    <d v="2014-08-06T05:00:00"/>
    <x v="0"/>
    <x v="0"/>
    <s v="music/metal"/>
    <x v="1"/>
    <x v="16"/>
  </r>
  <r>
    <n v="734"/>
    <s v="Stone PLC"/>
    <s v="Exclusive 5thgeneration leverage"/>
    <x v="3"/>
    <x v="716"/>
    <x v="725"/>
    <x v="1"/>
    <x v="486"/>
    <x v="726"/>
    <x v="1"/>
    <s v="USD"/>
    <n v="1485583200"/>
    <x v="667"/>
    <n v="1486620000"/>
    <d v="2017-02-09T06:00:00"/>
    <x v="0"/>
    <x v="1"/>
    <s v="theater/plays"/>
    <x v="3"/>
    <x v="3"/>
  </r>
  <r>
    <n v="735"/>
    <s v="Caldwell PLC"/>
    <s v="Grass-roots zero administration alliance"/>
    <x v="211"/>
    <x v="717"/>
    <x v="726"/>
    <x v="1"/>
    <x v="487"/>
    <x v="727"/>
    <x v="1"/>
    <s v="USD"/>
    <n v="1459314000"/>
    <x v="668"/>
    <n v="1459918800"/>
    <d v="2016-04-06T05:00:00"/>
    <x v="0"/>
    <x v="0"/>
    <s v="photography/photography books"/>
    <x v="7"/>
    <x v="14"/>
  </r>
  <r>
    <n v="736"/>
    <s v="Silva-Hawkins"/>
    <s v="Proactive heuristic orchestration"/>
    <x v="106"/>
    <x v="718"/>
    <x v="727"/>
    <x v="3"/>
    <x v="226"/>
    <x v="728"/>
    <x v="1"/>
    <s v="USD"/>
    <n v="1424412000"/>
    <x v="669"/>
    <n v="1424757600"/>
    <d v="2015-02-24T06:00:00"/>
    <x v="0"/>
    <x v="0"/>
    <s v="publishing/nonfiction"/>
    <x v="5"/>
    <x v="9"/>
  </r>
  <r>
    <n v="737"/>
    <s v="Gardner Inc"/>
    <s v="Function-based systematic Graphical User Interface"/>
    <x v="41"/>
    <x v="719"/>
    <x v="728"/>
    <x v="1"/>
    <x v="80"/>
    <x v="729"/>
    <x v="1"/>
    <s v="USD"/>
    <n v="1478844000"/>
    <x v="670"/>
    <n v="1479880800"/>
    <d v="2016-11-23T06:00:00"/>
    <x v="0"/>
    <x v="0"/>
    <s v="music/indie rock"/>
    <x v="1"/>
    <x v="7"/>
  </r>
  <r>
    <n v="738"/>
    <s v="Garcia Group"/>
    <s v="Extended zero administration software"/>
    <x v="381"/>
    <x v="720"/>
    <x v="729"/>
    <x v="0"/>
    <x v="27"/>
    <x v="730"/>
    <x v="1"/>
    <s v="USD"/>
    <n v="1416117600"/>
    <x v="671"/>
    <n v="1418018400"/>
    <d v="2014-12-08T06:00:00"/>
    <x v="0"/>
    <x v="1"/>
    <s v="theater/plays"/>
    <x v="3"/>
    <x v="3"/>
  </r>
  <r>
    <n v="739"/>
    <s v="Meyer-Avila"/>
    <s v="Multi-tiered discrete support"/>
    <x v="83"/>
    <x v="721"/>
    <x v="730"/>
    <x v="0"/>
    <x v="271"/>
    <x v="731"/>
    <x v="1"/>
    <s v="USD"/>
    <n v="1340946000"/>
    <x v="672"/>
    <n v="1341032400"/>
    <d v="2012-06-30T05:00:00"/>
    <x v="0"/>
    <x v="0"/>
    <s v="music/indie rock"/>
    <x v="1"/>
    <x v="7"/>
  </r>
  <r>
    <n v="740"/>
    <s v="Nelson, Smith and Graham"/>
    <s v="Phased system-worthy conglomeration"/>
    <x v="98"/>
    <x v="722"/>
    <x v="731"/>
    <x v="0"/>
    <x v="36"/>
    <x v="732"/>
    <x v="1"/>
    <s v="USD"/>
    <n v="1486101600"/>
    <x v="673"/>
    <n v="1486360800"/>
    <d v="2017-02-06T06:00:00"/>
    <x v="0"/>
    <x v="0"/>
    <s v="theater/plays"/>
    <x v="3"/>
    <x v="3"/>
  </r>
  <r>
    <n v="741"/>
    <s v="Garcia Ltd"/>
    <s v="Balanced mobile alliance"/>
    <x v="272"/>
    <x v="723"/>
    <x v="732"/>
    <x v="1"/>
    <x v="406"/>
    <x v="733"/>
    <x v="1"/>
    <s v="USD"/>
    <n v="1274590800"/>
    <x v="674"/>
    <n v="1274677200"/>
    <d v="2010-05-24T05:00:00"/>
    <x v="0"/>
    <x v="0"/>
    <s v="theater/plays"/>
    <x v="3"/>
    <x v="3"/>
  </r>
  <r>
    <n v="742"/>
    <s v="West-Stevens"/>
    <s v="Reactive solution-oriented groupware"/>
    <x v="272"/>
    <x v="724"/>
    <x v="733"/>
    <x v="1"/>
    <x v="393"/>
    <x v="734"/>
    <x v="1"/>
    <s v="USD"/>
    <n v="1263880800"/>
    <x v="675"/>
    <n v="1267509600"/>
    <d v="2010-03-02T06:00:00"/>
    <x v="0"/>
    <x v="0"/>
    <s v="music/electric music"/>
    <x v="1"/>
    <x v="5"/>
  </r>
  <r>
    <n v="743"/>
    <s v="Clark-Conrad"/>
    <s v="Exclusive bandwidth-monitored orchestration"/>
    <x v="61"/>
    <x v="725"/>
    <x v="734"/>
    <x v="0"/>
    <x v="68"/>
    <x v="735"/>
    <x v="1"/>
    <s v="USD"/>
    <n v="1445403600"/>
    <x v="676"/>
    <n v="1445922000"/>
    <d v="2015-10-27T05:00:00"/>
    <x v="0"/>
    <x v="1"/>
    <s v="theater/plays"/>
    <x v="3"/>
    <x v="3"/>
  </r>
  <r>
    <n v="744"/>
    <s v="Fitzgerald Group"/>
    <s v="Intuitive exuding initiative"/>
    <x v="22"/>
    <x v="726"/>
    <x v="735"/>
    <x v="1"/>
    <x v="382"/>
    <x v="736"/>
    <x v="1"/>
    <s v="USD"/>
    <n v="1533877200"/>
    <x v="342"/>
    <n v="1534050000"/>
    <d v="2018-08-12T05:00:00"/>
    <x v="0"/>
    <x v="1"/>
    <s v="theater/plays"/>
    <x v="3"/>
    <x v="3"/>
  </r>
  <r>
    <n v="745"/>
    <s v="Hill, Mccann and Moore"/>
    <s v="Streamlined needs-based knowledge user"/>
    <x v="350"/>
    <x v="727"/>
    <x v="736"/>
    <x v="0"/>
    <x v="298"/>
    <x v="737"/>
    <x v="1"/>
    <s v="USD"/>
    <n v="1275195600"/>
    <x v="677"/>
    <n v="1277528400"/>
    <d v="2010-06-26T05:00:00"/>
    <x v="0"/>
    <x v="0"/>
    <s v="technology/wearables"/>
    <x v="2"/>
    <x v="8"/>
  </r>
  <r>
    <n v="746"/>
    <s v="Edwards LLC"/>
    <s v="Automated system-worthy structure"/>
    <x v="382"/>
    <x v="728"/>
    <x v="737"/>
    <x v="1"/>
    <x v="488"/>
    <x v="112"/>
    <x v="1"/>
    <s v="USD"/>
    <n v="1318136400"/>
    <x v="678"/>
    <n v="1318568400"/>
    <d v="2011-10-14T05:00:00"/>
    <x v="0"/>
    <x v="0"/>
    <s v="technology/web"/>
    <x v="2"/>
    <x v="2"/>
  </r>
  <r>
    <n v="747"/>
    <s v="Greer and Sons"/>
    <s v="Secured clear-thinking intranet"/>
    <x v="70"/>
    <x v="729"/>
    <x v="738"/>
    <x v="1"/>
    <x v="489"/>
    <x v="738"/>
    <x v="1"/>
    <s v="USD"/>
    <n v="1283403600"/>
    <x v="679"/>
    <n v="1284354000"/>
    <d v="2010-09-13T05:00:00"/>
    <x v="0"/>
    <x v="0"/>
    <s v="theater/plays"/>
    <x v="3"/>
    <x v="3"/>
  </r>
  <r>
    <n v="748"/>
    <s v="Martinez PLC"/>
    <s v="Cloned actuating architecture"/>
    <x v="383"/>
    <x v="730"/>
    <x v="739"/>
    <x v="3"/>
    <x v="490"/>
    <x v="739"/>
    <x v="1"/>
    <s v="USD"/>
    <n v="1267423200"/>
    <x v="680"/>
    <n v="1269579600"/>
    <d v="2010-03-26T05:00:00"/>
    <x v="0"/>
    <x v="1"/>
    <s v="film &amp; video/animation"/>
    <x v="4"/>
    <x v="10"/>
  </r>
  <r>
    <n v="749"/>
    <s v="Hunter-Logan"/>
    <s v="Down-sized needs-based task-force"/>
    <x v="133"/>
    <x v="731"/>
    <x v="740"/>
    <x v="1"/>
    <x v="491"/>
    <x v="740"/>
    <x v="6"/>
    <s v="EUR"/>
    <n v="1412744400"/>
    <x v="681"/>
    <n v="1413781200"/>
    <d v="2014-10-20T05:00:00"/>
    <x v="0"/>
    <x v="1"/>
    <s v="technology/wearables"/>
    <x v="2"/>
    <x v="8"/>
  </r>
  <r>
    <n v="750"/>
    <s v="Ramos and Sons"/>
    <s v="Extended responsive Internet solution"/>
    <x v="0"/>
    <x v="99"/>
    <x v="100"/>
    <x v="0"/>
    <x v="49"/>
    <x v="100"/>
    <x v="4"/>
    <s v="GBP"/>
    <n v="1277960400"/>
    <x v="682"/>
    <n v="1280120400"/>
    <d v="2010-07-26T05:00:00"/>
    <x v="0"/>
    <x v="0"/>
    <s v="music/electric music"/>
    <x v="1"/>
    <x v="5"/>
  </r>
  <r>
    <n v="751"/>
    <s v="Lane-Barber"/>
    <s v="Universal value-added moderator"/>
    <x v="136"/>
    <x v="732"/>
    <x v="741"/>
    <x v="1"/>
    <x v="492"/>
    <x v="741"/>
    <x v="1"/>
    <s v="USD"/>
    <n v="1458190800"/>
    <x v="683"/>
    <n v="1459486800"/>
    <d v="2016-04-01T05:00:00"/>
    <x v="1"/>
    <x v="1"/>
    <s v="publishing/nonfiction"/>
    <x v="5"/>
    <x v="9"/>
  </r>
  <r>
    <n v="752"/>
    <s v="Lowery Group"/>
    <s v="Sharable motivating emulation"/>
    <x v="306"/>
    <x v="733"/>
    <x v="742"/>
    <x v="3"/>
    <x v="493"/>
    <x v="742"/>
    <x v="1"/>
    <s v="USD"/>
    <n v="1280984400"/>
    <x v="684"/>
    <n v="1282539600"/>
    <d v="2010-08-23T05:00:00"/>
    <x v="0"/>
    <x v="1"/>
    <s v="theater/plays"/>
    <x v="3"/>
    <x v="3"/>
  </r>
  <r>
    <n v="753"/>
    <s v="Guerrero-Griffin"/>
    <s v="Networked web-enabled product"/>
    <x v="53"/>
    <x v="734"/>
    <x v="743"/>
    <x v="1"/>
    <x v="231"/>
    <x v="743"/>
    <x v="1"/>
    <s v="USD"/>
    <n v="1274590800"/>
    <x v="674"/>
    <n v="1275886800"/>
    <d v="2010-06-07T05:00:00"/>
    <x v="0"/>
    <x v="0"/>
    <s v="photography/photography books"/>
    <x v="7"/>
    <x v="14"/>
  </r>
  <r>
    <n v="754"/>
    <s v="Perez, Reed and Lee"/>
    <s v="Advanced dedicated encoding"/>
    <x v="384"/>
    <x v="735"/>
    <x v="744"/>
    <x v="1"/>
    <x v="494"/>
    <x v="744"/>
    <x v="1"/>
    <s v="USD"/>
    <n v="1351400400"/>
    <x v="685"/>
    <n v="1355983200"/>
    <d v="2012-12-20T06:00:00"/>
    <x v="0"/>
    <x v="0"/>
    <s v="theater/plays"/>
    <x v="3"/>
    <x v="3"/>
  </r>
  <r>
    <n v="755"/>
    <s v="Chen, Pollard and Clarke"/>
    <s v="Stand-alone multi-state project"/>
    <x v="6"/>
    <x v="562"/>
    <x v="745"/>
    <x v="1"/>
    <x v="495"/>
    <x v="745"/>
    <x v="3"/>
    <s v="DKK"/>
    <n v="1514354400"/>
    <x v="605"/>
    <n v="1515391200"/>
    <d v="2018-01-08T06:00:00"/>
    <x v="0"/>
    <x v="1"/>
    <s v="theater/plays"/>
    <x v="3"/>
    <x v="3"/>
  </r>
  <r>
    <n v="756"/>
    <s v="Serrano, Gallagher and Griffith"/>
    <s v="Customizable bi-directional monitoring"/>
    <x v="81"/>
    <x v="736"/>
    <x v="746"/>
    <x v="1"/>
    <x v="496"/>
    <x v="746"/>
    <x v="1"/>
    <s v="USD"/>
    <n v="1421733600"/>
    <x v="686"/>
    <n v="1422252000"/>
    <d v="2015-01-26T06:00:00"/>
    <x v="0"/>
    <x v="0"/>
    <s v="theater/plays"/>
    <x v="3"/>
    <x v="3"/>
  </r>
  <r>
    <n v="757"/>
    <s v="Callahan-Gilbert"/>
    <s v="Profit-focused motivating function"/>
    <x v="1"/>
    <x v="737"/>
    <x v="747"/>
    <x v="1"/>
    <x v="493"/>
    <x v="747"/>
    <x v="1"/>
    <s v="USD"/>
    <n v="1305176400"/>
    <x v="687"/>
    <n v="1305522000"/>
    <d v="2011-05-16T05:00:00"/>
    <x v="0"/>
    <x v="0"/>
    <s v="film &amp; video/drama"/>
    <x v="4"/>
    <x v="6"/>
  </r>
  <r>
    <n v="758"/>
    <s v="Logan-Miranda"/>
    <s v="Proactive systemic firmware"/>
    <x v="241"/>
    <x v="738"/>
    <x v="748"/>
    <x v="1"/>
    <x v="497"/>
    <x v="748"/>
    <x v="0"/>
    <s v="CAD"/>
    <n v="1414126800"/>
    <x v="688"/>
    <n v="1414904400"/>
    <d v="2014-11-02T05:00:00"/>
    <x v="0"/>
    <x v="0"/>
    <s v="music/rock"/>
    <x v="1"/>
    <x v="1"/>
  </r>
  <r>
    <n v="759"/>
    <s v="Rodriguez PLC"/>
    <s v="Grass-roots upward-trending installation"/>
    <x v="385"/>
    <x v="739"/>
    <x v="749"/>
    <x v="0"/>
    <x v="498"/>
    <x v="749"/>
    <x v="1"/>
    <s v="USD"/>
    <n v="1517810400"/>
    <x v="689"/>
    <n v="1520402400"/>
    <d v="2018-03-07T06:00:00"/>
    <x v="0"/>
    <x v="0"/>
    <s v="music/electric music"/>
    <x v="1"/>
    <x v="5"/>
  </r>
  <r>
    <n v="760"/>
    <s v="Smith-Kennedy"/>
    <s v="Virtual heuristic hub"/>
    <x v="386"/>
    <x v="740"/>
    <x v="750"/>
    <x v="0"/>
    <x v="155"/>
    <x v="750"/>
    <x v="6"/>
    <s v="EUR"/>
    <n v="1564635600"/>
    <x v="690"/>
    <n v="1567141200"/>
    <d v="2019-08-30T05:00:00"/>
    <x v="0"/>
    <x v="1"/>
    <s v="games/video games"/>
    <x v="6"/>
    <x v="11"/>
  </r>
  <r>
    <n v="761"/>
    <s v="Mitchell-Lee"/>
    <s v="Customizable leadingedge model"/>
    <x v="196"/>
    <x v="741"/>
    <x v="751"/>
    <x v="1"/>
    <x v="499"/>
    <x v="751"/>
    <x v="1"/>
    <s v="USD"/>
    <n v="1500699600"/>
    <x v="691"/>
    <n v="1501131600"/>
    <d v="2017-07-27T05:00:00"/>
    <x v="0"/>
    <x v="0"/>
    <s v="music/rock"/>
    <x v="1"/>
    <x v="1"/>
  </r>
  <r>
    <n v="762"/>
    <s v="Davis Ltd"/>
    <s v="Upgradable uniform service-desk"/>
    <x v="26"/>
    <x v="742"/>
    <x v="752"/>
    <x v="1"/>
    <x v="16"/>
    <x v="752"/>
    <x v="2"/>
    <s v="AUD"/>
    <n v="1354082400"/>
    <x v="692"/>
    <n v="1355032800"/>
    <d v="2012-12-09T06:00:00"/>
    <x v="0"/>
    <x v="0"/>
    <s v="music/jazz"/>
    <x v="1"/>
    <x v="17"/>
  </r>
  <r>
    <n v="763"/>
    <s v="Rowland PLC"/>
    <s v="Inverse client-driven product"/>
    <x v="36"/>
    <x v="207"/>
    <x v="753"/>
    <x v="1"/>
    <x v="500"/>
    <x v="753"/>
    <x v="1"/>
    <s v="USD"/>
    <n v="1336453200"/>
    <x v="693"/>
    <n v="1339477200"/>
    <d v="2012-06-12T05:00:00"/>
    <x v="0"/>
    <x v="1"/>
    <s v="theater/plays"/>
    <x v="3"/>
    <x v="3"/>
  </r>
  <r>
    <n v="764"/>
    <s v="Shaffer-Mason"/>
    <s v="Managed bandwidth-monitored system engine"/>
    <x v="65"/>
    <x v="743"/>
    <x v="754"/>
    <x v="1"/>
    <x v="496"/>
    <x v="754"/>
    <x v="1"/>
    <s v="USD"/>
    <n v="1305262800"/>
    <x v="694"/>
    <n v="1305954000"/>
    <d v="2011-05-21T05:00:00"/>
    <x v="0"/>
    <x v="0"/>
    <s v="music/rock"/>
    <x v="1"/>
    <x v="1"/>
  </r>
  <r>
    <n v="765"/>
    <s v="Matthews LLC"/>
    <s v="Advanced transitional help-desk"/>
    <x v="61"/>
    <x v="744"/>
    <x v="755"/>
    <x v="1"/>
    <x v="40"/>
    <x v="755"/>
    <x v="1"/>
    <s v="USD"/>
    <n v="1492232400"/>
    <x v="695"/>
    <n v="1494392400"/>
    <d v="2017-05-10T05:00:00"/>
    <x v="1"/>
    <x v="1"/>
    <s v="music/indie rock"/>
    <x v="1"/>
    <x v="7"/>
  </r>
  <r>
    <n v="766"/>
    <s v="Montgomery-Castro"/>
    <s v="De-engineered disintermediate encryption"/>
    <x v="316"/>
    <x v="49"/>
    <x v="756"/>
    <x v="0"/>
    <x v="501"/>
    <x v="756"/>
    <x v="2"/>
    <s v="AUD"/>
    <n v="1537333200"/>
    <x v="123"/>
    <n v="1537419600"/>
    <d v="2018-09-20T05:00:00"/>
    <x v="0"/>
    <x v="0"/>
    <s v="film &amp; video/science fiction"/>
    <x v="4"/>
    <x v="22"/>
  </r>
  <r>
    <n v="767"/>
    <s v="Hale, Pearson and Jenkins"/>
    <s v="Upgradable attitude-oriented project"/>
    <x v="387"/>
    <x v="745"/>
    <x v="757"/>
    <x v="0"/>
    <x v="502"/>
    <x v="757"/>
    <x v="1"/>
    <s v="USD"/>
    <n v="1444107600"/>
    <x v="696"/>
    <n v="1447999200"/>
    <d v="2015-11-20T06:00:00"/>
    <x v="0"/>
    <x v="0"/>
    <s v="publishing/translations"/>
    <x v="5"/>
    <x v="18"/>
  </r>
  <r>
    <n v="768"/>
    <s v="Ramirez-Calderon"/>
    <s v="Fundamental zero tolerance alliance"/>
    <x v="73"/>
    <x v="746"/>
    <x v="758"/>
    <x v="1"/>
    <x v="503"/>
    <x v="758"/>
    <x v="1"/>
    <s v="USD"/>
    <n v="1386741600"/>
    <x v="626"/>
    <n v="1388037600"/>
    <d v="2013-12-26T06:00:00"/>
    <x v="0"/>
    <x v="0"/>
    <s v="theater/plays"/>
    <x v="3"/>
    <x v="3"/>
  </r>
  <r>
    <n v="769"/>
    <s v="Johnson-Morales"/>
    <s v="Devolved 24hour forecast"/>
    <x v="388"/>
    <x v="747"/>
    <x v="759"/>
    <x v="0"/>
    <x v="504"/>
    <x v="759"/>
    <x v="1"/>
    <s v="USD"/>
    <n v="1376542800"/>
    <x v="697"/>
    <n v="1378789200"/>
    <d v="2013-09-10T05:00:00"/>
    <x v="0"/>
    <x v="0"/>
    <s v="games/video games"/>
    <x v="6"/>
    <x v="11"/>
  </r>
  <r>
    <n v="770"/>
    <s v="Mathis-Rodriguez"/>
    <s v="User-centric attitude-oriented intranet"/>
    <x v="333"/>
    <x v="748"/>
    <x v="760"/>
    <x v="1"/>
    <x v="505"/>
    <x v="760"/>
    <x v="6"/>
    <s v="EUR"/>
    <n v="1397451600"/>
    <x v="698"/>
    <n v="1398056400"/>
    <d v="2014-04-21T05:00:00"/>
    <x v="0"/>
    <x v="1"/>
    <s v="theater/plays"/>
    <x v="3"/>
    <x v="3"/>
  </r>
  <r>
    <n v="771"/>
    <s v="Smith, Mack and Williams"/>
    <s v="Self-enabling 5thgeneration paradigm"/>
    <x v="36"/>
    <x v="749"/>
    <x v="761"/>
    <x v="3"/>
    <x v="150"/>
    <x v="761"/>
    <x v="1"/>
    <s v="USD"/>
    <n v="1548482400"/>
    <x v="699"/>
    <n v="1550815200"/>
    <d v="2019-02-22T06:00:00"/>
    <x v="0"/>
    <x v="0"/>
    <s v="theater/plays"/>
    <x v="3"/>
    <x v="3"/>
  </r>
  <r>
    <n v="772"/>
    <s v="Johnson-Pace"/>
    <s v="Persistent 3rdgeneration moratorium"/>
    <x v="389"/>
    <x v="750"/>
    <x v="762"/>
    <x v="1"/>
    <x v="506"/>
    <x v="762"/>
    <x v="1"/>
    <s v="USD"/>
    <n v="1549692000"/>
    <x v="700"/>
    <n v="1550037600"/>
    <d v="2019-02-13T06:00:00"/>
    <x v="0"/>
    <x v="0"/>
    <s v="music/indie rock"/>
    <x v="1"/>
    <x v="7"/>
  </r>
  <r>
    <n v="773"/>
    <s v="Meza, Kirby and Patel"/>
    <s v="Cross-platform empowering project"/>
    <x v="390"/>
    <x v="751"/>
    <x v="763"/>
    <x v="1"/>
    <x v="507"/>
    <x v="763"/>
    <x v="1"/>
    <s v="USD"/>
    <n v="1492059600"/>
    <x v="701"/>
    <n v="1492923600"/>
    <d v="2017-04-23T05:00:00"/>
    <x v="0"/>
    <x v="0"/>
    <s v="theater/plays"/>
    <x v="3"/>
    <x v="3"/>
  </r>
  <r>
    <n v="774"/>
    <s v="Gonzalez-Snow"/>
    <s v="Polarized user-facing interface"/>
    <x v="92"/>
    <x v="752"/>
    <x v="764"/>
    <x v="1"/>
    <x v="373"/>
    <x v="764"/>
    <x v="6"/>
    <s v="EUR"/>
    <n v="1463979600"/>
    <x v="702"/>
    <n v="1467522000"/>
    <d v="2016-07-03T05:00:00"/>
    <x v="0"/>
    <x v="0"/>
    <s v="technology/web"/>
    <x v="2"/>
    <x v="2"/>
  </r>
  <r>
    <n v="775"/>
    <s v="Murphy LLC"/>
    <s v="Customer-focused non-volatile framework"/>
    <x v="151"/>
    <x v="197"/>
    <x v="765"/>
    <x v="0"/>
    <x v="234"/>
    <x v="765"/>
    <x v="1"/>
    <s v="USD"/>
    <n v="1415253600"/>
    <x v="703"/>
    <n v="1416117600"/>
    <d v="2014-11-16T06:00:00"/>
    <x v="0"/>
    <x v="0"/>
    <s v="music/rock"/>
    <x v="1"/>
    <x v="1"/>
  </r>
  <r>
    <n v="776"/>
    <s v="Taylor-Rowe"/>
    <s v="Synchronized multimedia frame"/>
    <x v="391"/>
    <x v="753"/>
    <x v="766"/>
    <x v="0"/>
    <x v="508"/>
    <x v="766"/>
    <x v="1"/>
    <s v="USD"/>
    <n v="1562216400"/>
    <x v="704"/>
    <n v="1563771600"/>
    <d v="2019-07-22T05:00:00"/>
    <x v="0"/>
    <x v="0"/>
    <s v="theater/plays"/>
    <x v="3"/>
    <x v="3"/>
  </r>
  <r>
    <n v="777"/>
    <s v="Henderson Ltd"/>
    <s v="Open-architected stable algorithm"/>
    <x v="202"/>
    <x v="754"/>
    <x v="767"/>
    <x v="0"/>
    <x v="103"/>
    <x v="767"/>
    <x v="1"/>
    <s v="USD"/>
    <n v="1316754000"/>
    <x v="431"/>
    <n v="1319259600"/>
    <d v="2011-10-22T05:00:00"/>
    <x v="0"/>
    <x v="0"/>
    <s v="theater/plays"/>
    <x v="3"/>
    <x v="3"/>
  </r>
  <r>
    <n v="778"/>
    <s v="Moss-Guzman"/>
    <s v="Cross-platform optimizing website"/>
    <x v="81"/>
    <x v="755"/>
    <x v="768"/>
    <x v="1"/>
    <x v="5"/>
    <x v="768"/>
    <x v="5"/>
    <s v="CHF"/>
    <n v="1313211600"/>
    <x v="705"/>
    <n v="1313643600"/>
    <d v="2011-08-18T05:00:00"/>
    <x v="0"/>
    <x v="0"/>
    <s v="film &amp; video/animation"/>
    <x v="4"/>
    <x v="10"/>
  </r>
  <r>
    <n v="779"/>
    <s v="Webb Group"/>
    <s v="Public-key actuating projection"/>
    <x v="392"/>
    <x v="756"/>
    <x v="769"/>
    <x v="0"/>
    <x v="509"/>
    <x v="769"/>
    <x v="1"/>
    <s v="USD"/>
    <n v="1439528400"/>
    <x v="706"/>
    <n v="1440306000"/>
    <d v="2015-08-23T05:00:00"/>
    <x v="0"/>
    <x v="1"/>
    <s v="theater/plays"/>
    <x v="3"/>
    <x v="3"/>
  </r>
  <r>
    <n v="780"/>
    <s v="Brooks-Rodriguez"/>
    <s v="Implemented intangible instruction set"/>
    <x v="135"/>
    <x v="757"/>
    <x v="770"/>
    <x v="1"/>
    <x v="55"/>
    <x v="770"/>
    <x v="1"/>
    <s v="USD"/>
    <n v="1469163600"/>
    <x v="707"/>
    <n v="1470805200"/>
    <d v="2016-08-10T05:00:00"/>
    <x v="0"/>
    <x v="1"/>
    <s v="film &amp; video/drama"/>
    <x v="4"/>
    <x v="6"/>
  </r>
  <r>
    <n v="781"/>
    <s v="Thomas Ltd"/>
    <s v="Cross-group interactive architecture"/>
    <x v="251"/>
    <x v="758"/>
    <x v="771"/>
    <x v="3"/>
    <x v="75"/>
    <x v="771"/>
    <x v="5"/>
    <s v="CHF"/>
    <n v="1288501200"/>
    <x v="708"/>
    <n v="1292911200"/>
    <d v="2010-12-21T06:00:00"/>
    <x v="0"/>
    <x v="0"/>
    <s v="theater/plays"/>
    <x v="3"/>
    <x v="3"/>
  </r>
  <r>
    <n v="782"/>
    <s v="Williams and Sons"/>
    <s v="Centralized asymmetric framework"/>
    <x v="135"/>
    <x v="759"/>
    <x v="772"/>
    <x v="1"/>
    <x v="510"/>
    <x v="772"/>
    <x v="1"/>
    <s v="USD"/>
    <n v="1298959200"/>
    <x v="709"/>
    <n v="1301374800"/>
    <d v="2011-03-29T05:00:00"/>
    <x v="0"/>
    <x v="1"/>
    <s v="film &amp; video/animation"/>
    <x v="4"/>
    <x v="10"/>
  </r>
  <r>
    <n v="783"/>
    <s v="Vega, Chan and Carney"/>
    <s v="Down-sized systematic utilization"/>
    <x v="71"/>
    <x v="760"/>
    <x v="773"/>
    <x v="1"/>
    <x v="188"/>
    <x v="773"/>
    <x v="1"/>
    <s v="USD"/>
    <n v="1387260000"/>
    <x v="710"/>
    <n v="1387864800"/>
    <d v="2013-12-24T06:00:00"/>
    <x v="0"/>
    <x v="0"/>
    <s v="music/rock"/>
    <x v="1"/>
    <x v="1"/>
  </r>
  <r>
    <n v="784"/>
    <s v="Byrd Group"/>
    <s v="Profound fault-tolerant model"/>
    <x v="393"/>
    <x v="761"/>
    <x v="774"/>
    <x v="1"/>
    <x v="511"/>
    <x v="774"/>
    <x v="1"/>
    <s v="USD"/>
    <n v="1457244000"/>
    <x v="711"/>
    <n v="1458190800"/>
    <d v="2016-03-17T05:00:00"/>
    <x v="0"/>
    <x v="0"/>
    <s v="technology/web"/>
    <x v="2"/>
    <x v="2"/>
  </r>
  <r>
    <n v="785"/>
    <s v="Peterson, Fletcher and Sanchez"/>
    <s v="Multi-channeled bi-directional moratorium"/>
    <x v="313"/>
    <x v="762"/>
    <x v="775"/>
    <x v="1"/>
    <x v="78"/>
    <x v="775"/>
    <x v="2"/>
    <s v="AUD"/>
    <n v="1556341200"/>
    <x v="157"/>
    <n v="1559278800"/>
    <d v="2019-05-31T05:00:00"/>
    <x v="0"/>
    <x v="1"/>
    <s v="film &amp; video/animation"/>
    <x v="4"/>
    <x v="10"/>
  </r>
  <r>
    <n v="786"/>
    <s v="Smith-Brown"/>
    <s v="Object-based content-based ability"/>
    <x v="42"/>
    <x v="763"/>
    <x v="776"/>
    <x v="1"/>
    <x v="512"/>
    <x v="776"/>
    <x v="6"/>
    <s v="EUR"/>
    <n v="1522126800"/>
    <x v="630"/>
    <n v="1522731600"/>
    <d v="2018-04-03T05:00:00"/>
    <x v="0"/>
    <x v="1"/>
    <s v="music/jazz"/>
    <x v="1"/>
    <x v="17"/>
  </r>
  <r>
    <n v="787"/>
    <s v="Vance-Glover"/>
    <s v="Progressive coherent secured line"/>
    <x v="394"/>
    <x v="764"/>
    <x v="777"/>
    <x v="0"/>
    <x v="513"/>
    <x v="777"/>
    <x v="0"/>
    <s v="CAD"/>
    <n v="1305954000"/>
    <x v="712"/>
    <n v="1306731600"/>
    <d v="2011-05-30T05:00:00"/>
    <x v="0"/>
    <x v="0"/>
    <s v="music/rock"/>
    <x v="1"/>
    <x v="1"/>
  </r>
  <r>
    <n v="788"/>
    <s v="Joyce PLC"/>
    <s v="Synchronized directional capability"/>
    <x v="136"/>
    <x v="765"/>
    <x v="778"/>
    <x v="2"/>
    <x v="249"/>
    <x v="778"/>
    <x v="1"/>
    <s v="USD"/>
    <n v="1350709200"/>
    <x v="93"/>
    <n v="1352527200"/>
    <d v="2012-11-10T06:00:00"/>
    <x v="0"/>
    <x v="0"/>
    <s v="film &amp; video/animation"/>
    <x v="4"/>
    <x v="10"/>
  </r>
  <r>
    <n v="789"/>
    <s v="Kennedy-Miller"/>
    <s v="Cross-platform composite migration"/>
    <x v="25"/>
    <x v="766"/>
    <x v="779"/>
    <x v="0"/>
    <x v="430"/>
    <x v="779"/>
    <x v="1"/>
    <s v="USD"/>
    <n v="1401166800"/>
    <x v="713"/>
    <n v="1404363600"/>
    <d v="2014-07-03T05:00:00"/>
    <x v="0"/>
    <x v="0"/>
    <s v="theater/plays"/>
    <x v="3"/>
    <x v="3"/>
  </r>
  <r>
    <n v="790"/>
    <s v="White-Obrien"/>
    <s v="Operative local pricing structure"/>
    <x v="395"/>
    <x v="767"/>
    <x v="780"/>
    <x v="3"/>
    <x v="260"/>
    <x v="780"/>
    <x v="1"/>
    <s v="USD"/>
    <n v="1266127200"/>
    <x v="714"/>
    <n v="1266645600"/>
    <d v="2010-02-20T06:00:00"/>
    <x v="0"/>
    <x v="0"/>
    <s v="theater/plays"/>
    <x v="3"/>
    <x v="3"/>
  </r>
  <r>
    <n v="791"/>
    <s v="Stafford, Hess and Raymond"/>
    <s v="Optional web-enabled extranet"/>
    <x v="118"/>
    <x v="768"/>
    <x v="781"/>
    <x v="0"/>
    <x v="514"/>
    <x v="703"/>
    <x v="1"/>
    <s v="USD"/>
    <n v="1481436000"/>
    <x v="715"/>
    <n v="1482818400"/>
    <d v="2016-12-27T06:00:00"/>
    <x v="0"/>
    <x v="0"/>
    <s v="food/food trucks"/>
    <x v="0"/>
    <x v="0"/>
  </r>
  <r>
    <n v="792"/>
    <s v="Jordan, Schneider and Hall"/>
    <s v="Reduced 6thgeneration intranet"/>
    <x v="22"/>
    <x v="769"/>
    <x v="782"/>
    <x v="0"/>
    <x v="243"/>
    <x v="781"/>
    <x v="1"/>
    <s v="USD"/>
    <n v="1372222800"/>
    <x v="716"/>
    <n v="1374642000"/>
    <d v="2013-07-24T05:00:00"/>
    <x v="0"/>
    <x v="1"/>
    <s v="theater/plays"/>
    <x v="3"/>
    <x v="3"/>
  </r>
  <r>
    <n v="793"/>
    <s v="Rodriguez, Cox and Rodriguez"/>
    <s v="Networked disintermediate leverage"/>
    <x v="65"/>
    <x v="770"/>
    <x v="783"/>
    <x v="1"/>
    <x v="483"/>
    <x v="782"/>
    <x v="5"/>
    <s v="CHF"/>
    <n v="1372136400"/>
    <x v="448"/>
    <n v="1372482000"/>
    <d v="2013-06-29T05:00:00"/>
    <x v="0"/>
    <x v="0"/>
    <s v="publishing/nonfiction"/>
    <x v="5"/>
    <x v="9"/>
  </r>
  <r>
    <n v="794"/>
    <s v="Welch Inc"/>
    <s v="Optional optimal website"/>
    <x v="47"/>
    <x v="771"/>
    <x v="784"/>
    <x v="1"/>
    <x v="460"/>
    <x v="783"/>
    <x v="1"/>
    <s v="USD"/>
    <n v="1513922400"/>
    <x v="717"/>
    <n v="1514959200"/>
    <d v="2018-01-03T06:00:00"/>
    <x v="0"/>
    <x v="0"/>
    <s v="music/rock"/>
    <x v="1"/>
    <x v="1"/>
  </r>
  <r>
    <n v="795"/>
    <s v="Vasquez Inc"/>
    <s v="Stand-alone asynchronous functionalities"/>
    <x v="143"/>
    <x v="772"/>
    <x v="785"/>
    <x v="0"/>
    <x v="249"/>
    <x v="784"/>
    <x v="1"/>
    <s v="USD"/>
    <n v="1477976400"/>
    <x v="718"/>
    <n v="1478235600"/>
    <d v="2016-11-04T05:00:00"/>
    <x v="0"/>
    <x v="0"/>
    <s v="film &amp; video/drama"/>
    <x v="4"/>
    <x v="6"/>
  </r>
  <r>
    <n v="796"/>
    <s v="Freeman-Ferguson"/>
    <s v="Profound full-range open system"/>
    <x v="75"/>
    <x v="773"/>
    <x v="786"/>
    <x v="0"/>
    <x v="373"/>
    <x v="785"/>
    <x v="1"/>
    <s v="USD"/>
    <n v="1407474000"/>
    <x v="719"/>
    <n v="1408078800"/>
    <d v="2014-08-15T05:00:00"/>
    <x v="0"/>
    <x v="1"/>
    <s v="games/mobile games"/>
    <x v="6"/>
    <x v="20"/>
  </r>
  <r>
    <n v="797"/>
    <s v="Houston, Moore and Rogers"/>
    <s v="Optional tangible utilization"/>
    <x v="4"/>
    <x v="774"/>
    <x v="787"/>
    <x v="1"/>
    <x v="515"/>
    <x v="786"/>
    <x v="1"/>
    <s v="USD"/>
    <n v="1546149600"/>
    <x v="720"/>
    <n v="1548136800"/>
    <d v="2019-01-22T06:00:00"/>
    <x v="0"/>
    <x v="0"/>
    <s v="technology/web"/>
    <x v="2"/>
    <x v="2"/>
  </r>
  <r>
    <n v="798"/>
    <s v="Small-Fuentes"/>
    <s v="Seamless maximized product"/>
    <x v="74"/>
    <x v="775"/>
    <x v="788"/>
    <x v="1"/>
    <x v="246"/>
    <x v="787"/>
    <x v="1"/>
    <s v="USD"/>
    <n v="1338440400"/>
    <x v="721"/>
    <n v="1340859600"/>
    <d v="2012-06-28T05:00:00"/>
    <x v="0"/>
    <x v="1"/>
    <s v="theater/plays"/>
    <x v="3"/>
    <x v="3"/>
  </r>
  <r>
    <n v="799"/>
    <s v="Reid-Day"/>
    <s v="Devolved tertiary time-frame"/>
    <x v="396"/>
    <x v="776"/>
    <x v="789"/>
    <x v="0"/>
    <x v="516"/>
    <x v="788"/>
    <x v="4"/>
    <s v="GBP"/>
    <n v="1454133600"/>
    <x v="722"/>
    <n v="1454479200"/>
    <d v="2016-02-03T06:00:00"/>
    <x v="0"/>
    <x v="0"/>
    <s v="theater/plays"/>
    <x v="3"/>
    <x v="3"/>
  </r>
  <r>
    <n v="800"/>
    <s v="Wallace LLC"/>
    <s v="Centralized regional function"/>
    <x v="0"/>
    <x v="99"/>
    <x v="100"/>
    <x v="0"/>
    <x v="49"/>
    <x v="100"/>
    <x v="5"/>
    <s v="CHF"/>
    <n v="1434085200"/>
    <x v="139"/>
    <n v="1434430800"/>
    <d v="2015-06-16T05:00:00"/>
    <x v="0"/>
    <x v="0"/>
    <s v="music/rock"/>
    <x v="1"/>
    <x v="1"/>
  </r>
  <r>
    <n v="801"/>
    <s v="Olson-Bishop"/>
    <s v="User-friendly high-level initiative"/>
    <x v="173"/>
    <x v="777"/>
    <x v="790"/>
    <x v="1"/>
    <x v="88"/>
    <x v="789"/>
    <x v="1"/>
    <s v="USD"/>
    <n v="1577772000"/>
    <x v="723"/>
    <n v="1579672800"/>
    <d v="2020-01-22T06:00:00"/>
    <x v="0"/>
    <x v="1"/>
    <s v="photography/photography books"/>
    <x v="7"/>
    <x v="14"/>
  </r>
  <r>
    <n v="802"/>
    <s v="Rodriguez, Anderson and Porter"/>
    <s v="Reverse-engineered zero-defect infrastructure"/>
    <x v="8"/>
    <x v="778"/>
    <x v="791"/>
    <x v="1"/>
    <x v="23"/>
    <x v="790"/>
    <x v="1"/>
    <s v="USD"/>
    <n v="1562216400"/>
    <x v="704"/>
    <n v="1562389200"/>
    <d v="2019-07-06T05:00:00"/>
    <x v="0"/>
    <x v="0"/>
    <s v="photography/photography books"/>
    <x v="7"/>
    <x v="14"/>
  </r>
  <r>
    <n v="803"/>
    <s v="Perez, Brown and Meyers"/>
    <s v="Stand-alone background customer loyalty"/>
    <x v="55"/>
    <x v="106"/>
    <x v="792"/>
    <x v="1"/>
    <x v="517"/>
    <x v="791"/>
    <x v="1"/>
    <s v="USD"/>
    <n v="1548568800"/>
    <x v="724"/>
    <n v="1551506400"/>
    <d v="2019-03-02T06:00:00"/>
    <x v="0"/>
    <x v="0"/>
    <s v="theater/plays"/>
    <x v="3"/>
    <x v="3"/>
  </r>
  <r>
    <n v="804"/>
    <s v="English-Mccullough"/>
    <s v="Business-focused discrete software"/>
    <x v="97"/>
    <x v="779"/>
    <x v="793"/>
    <x v="1"/>
    <x v="205"/>
    <x v="792"/>
    <x v="1"/>
    <s v="USD"/>
    <n v="1514872800"/>
    <x v="725"/>
    <n v="1516600800"/>
    <d v="2018-01-22T06:00:00"/>
    <x v="0"/>
    <x v="0"/>
    <s v="music/rock"/>
    <x v="1"/>
    <x v="1"/>
  </r>
  <r>
    <n v="805"/>
    <s v="Smith-Nguyen"/>
    <s v="Advanced intermediate Graphic Interface"/>
    <x v="62"/>
    <x v="780"/>
    <x v="794"/>
    <x v="0"/>
    <x v="109"/>
    <x v="793"/>
    <x v="2"/>
    <s v="AUD"/>
    <n v="1416031200"/>
    <x v="660"/>
    <n v="1420437600"/>
    <d v="2015-01-05T06:00:00"/>
    <x v="0"/>
    <x v="0"/>
    <s v="film &amp; video/documentary"/>
    <x v="4"/>
    <x v="4"/>
  </r>
  <r>
    <n v="806"/>
    <s v="Harmon-Madden"/>
    <s v="Adaptive holistic hub"/>
    <x v="31"/>
    <x v="781"/>
    <x v="795"/>
    <x v="1"/>
    <x v="70"/>
    <x v="794"/>
    <x v="1"/>
    <s v="USD"/>
    <n v="1330927200"/>
    <x v="726"/>
    <n v="1332997200"/>
    <d v="2012-03-29T05:00:00"/>
    <x v="0"/>
    <x v="1"/>
    <s v="film &amp; video/drama"/>
    <x v="4"/>
    <x v="6"/>
  </r>
  <r>
    <n v="807"/>
    <s v="Walker-Taylor"/>
    <s v="Automated uniform concept"/>
    <x v="31"/>
    <x v="782"/>
    <x v="796"/>
    <x v="1"/>
    <x v="177"/>
    <x v="795"/>
    <x v="1"/>
    <s v="USD"/>
    <n v="1571115600"/>
    <x v="727"/>
    <n v="1574920800"/>
    <d v="2019-11-28T06:00:00"/>
    <x v="0"/>
    <x v="1"/>
    <s v="theater/plays"/>
    <x v="3"/>
    <x v="3"/>
  </r>
  <r>
    <n v="808"/>
    <s v="Harris, Medina and Mitchell"/>
    <s v="Enhanced regional flexibility"/>
    <x v="5"/>
    <x v="783"/>
    <x v="797"/>
    <x v="0"/>
    <x v="161"/>
    <x v="796"/>
    <x v="1"/>
    <s v="USD"/>
    <n v="1463461200"/>
    <x v="728"/>
    <n v="1464930000"/>
    <d v="2016-06-03T05:00:00"/>
    <x v="0"/>
    <x v="0"/>
    <s v="food/food trucks"/>
    <x v="0"/>
    <x v="0"/>
  </r>
  <r>
    <n v="809"/>
    <s v="Williams and Sons"/>
    <s v="Public-key bottom-line algorithm"/>
    <x v="397"/>
    <x v="784"/>
    <x v="798"/>
    <x v="0"/>
    <x v="518"/>
    <x v="797"/>
    <x v="5"/>
    <s v="CHF"/>
    <n v="1344920400"/>
    <x v="729"/>
    <n v="1345006800"/>
    <d v="2012-08-15T05:00:00"/>
    <x v="0"/>
    <x v="0"/>
    <s v="film &amp; video/documentary"/>
    <x v="4"/>
    <x v="4"/>
  </r>
  <r>
    <n v="810"/>
    <s v="Ball-Fisher"/>
    <s v="Multi-layered intangible instruction set"/>
    <x v="330"/>
    <x v="785"/>
    <x v="799"/>
    <x v="1"/>
    <x v="394"/>
    <x v="798"/>
    <x v="1"/>
    <s v="USD"/>
    <n v="1511848800"/>
    <x v="730"/>
    <n v="1512712800"/>
    <d v="2017-12-08T06:00:00"/>
    <x v="0"/>
    <x v="1"/>
    <s v="theater/plays"/>
    <x v="3"/>
    <x v="3"/>
  </r>
  <r>
    <n v="811"/>
    <s v="Page, Holt and Mack"/>
    <s v="Fundamental methodical emulation"/>
    <x v="398"/>
    <x v="786"/>
    <x v="800"/>
    <x v="0"/>
    <x v="89"/>
    <x v="799"/>
    <x v="1"/>
    <s v="USD"/>
    <n v="1452319200"/>
    <x v="731"/>
    <n v="1452492000"/>
    <d v="2016-01-11T06:00:00"/>
    <x v="0"/>
    <x v="1"/>
    <s v="games/video games"/>
    <x v="6"/>
    <x v="11"/>
  </r>
  <r>
    <n v="812"/>
    <s v="Landry Group"/>
    <s v="Expanded value-added hardware"/>
    <x v="221"/>
    <x v="787"/>
    <x v="801"/>
    <x v="1"/>
    <x v="519"/>
    <x v="800"/>
    <x v="0"/>
    <s v="CAD"/>
    <n v="1523854800"/>
    <x v="78"/>
    <n v="1524286800"/>
    <d v="2018-04-21T05:00:00"/>
    <x v="0"/>
    <x v="0"/>
    <s v="publishing/nonfiction"/>
    <x v="5"/>
    <x v="9"/>
  </r>
  <r>
    <n v="813"/>
    <s v="Buckley Group"/>
    <s v="Diverse high-level attitude"/>
    <x v="170"/>
    <x v="788"/>
    <x v="802"/>
    <x v="1"/>
    <x v="520"/>
    <x v="801"/>
    <x v="1"/>
    <s v="USD"/>
    <n v="1346043600"/>
    <x v="732"/>
    <n v="1346907600"/>
    <d v="2012-09-06T05:00:00"/>
    <x v="0"/>
    <x v="0"/>
    <s v="games/video games"/>
    <x v="6"/>
    <x v="11"/>
  </r>
  <r>
    <n v="814"/>
    <s v="Vincent PLC"/>
    <s v="Visionary 24hour analyzer"/>
    <x v="170"/>
    <x v="789"/>
    <x v="803"/>
    <x v="0"/>
    <x v="521"/>
    <x v="802"/>
    <x v="3"/>
    <s v="DKK"/>
    <n v="1464325200"/>
    <x v="733"/>
    <n v="1464498000"/>
    <d v="2016-05-29T05:00:00"/>
    <x v="0"/>
    <x v="1"/>
    <s v="music/rock"/>
    <x v="1"/>
    <x v="1"/>
  </r>
  <r>
    <n v="815"/>
    <s v="Watson-Douglas"/>
    <s v="Centralized bandwidth-monitored leverage"/>
    <x v="25"/>
    <x v="790"/>
    <x v="804"/>
    <x v="1"/>
    <x v="236"/>
    <x v="803"/>
    <x v="0"/>
    <s v="CAD"/>
    <n v="1511935200"/>
    <x v="734"/>
    <n v="1514181600"/>
    <d v="2017-12-25T06:00:00"/>
    <x v="0"/>
    <x v="0"/>
    <s v="music/rock"/>
    <x v="1"/>
    <x v="1"/>
  </r>
  <r>
    <n v="816"/>
    <s v="Jones, Casey and Jones"/>
    <s v="Ergonomic mission-critical moratorium"/>
    <x v="173"/>
    <x v="723"/>
    <x v="805"/>
    <x v="1"/>
    <x v="221"/>
    <x v="804"/>
    <x v="1"/>
    <s v="USD"/>
    <n v="1392012000"/>
    <x v="406"/>
    <n v="1392184800"/>
    <d v="2014-02-12T06:00:00"/>
    <x v="1"/>
    <x v="1"/>
    <s v="theater/plays"/>
    <x v="3"/>
    <x v="3"/>
  </r>
  <r>
    <n v="817"/>
    <s v="Alvarez-Bauer"/>
    <s v="Front-line intermediate moderator"/>
    <x v="399"/>
    <x v="791"/>
    <x v="806"/>
    <x v="1"/>
    <x v="522"/>
    <x v="805"/>
    <x v="6"/>
    <s v="EUR"/>
    <n v="1556946000"/>
    <x v="735"/>
    <n v="1559365200"/>
    <d v="2019-06-01T05:00:00"/>
    <x v="0"/>
    <x v="1"/>
    <s v="publishing/nonfiction"/>
    <x v="5"/>
    <x v="9"/>
  </r>
  <r>
    <n v="818"/>
    <s v="Martinez LLC"/>
    <s v="Automated local secured line"/>
    <x v="31"/>
    <x v="792"/>
    <x v="807"/>
    <x v="1"/>
    <x v="464"/>
    <x v="806"/>
    <x v="1"/>
    <s v="USD"/>
    <n v="1548050400"/>
    <x v="736"/>
    <n v="1549173600"/>
    <d v="2019-02-03T06:00:00"/>
    <x v="0"/>
    <x v="1"/>
    <s v="theater/plays"/>
    <x v="3"/>
    <x v="3"/>
  </r>
  <r>
    <n v="819"/>
    <s v="Buck-Khan"/>
    <s v="Integrated bandwidth-monitored alliance"/>
    <x v="200"/>
    <x v="793"/>
    <x v="808"/>
    <x v="0"/>
    <x v="523"/>
    <x v="807"/>
    <x v="1"/>
    <s v="USD"/>
    <n v="1353736800"/>
    <x v="737"/>
    <n v="1355032800"/>
    <d v="2012-12-09T06:00:00"/>
    <x v="1"/>
    <x v="0"/>
    <s v="games/video games"/>
    <x v="6"/>
    <x v="11"/>
  </r>
  <r>
    <n v="820"/>
    <s v="Valdez, Williams and Meyer"/>
    <s v="Cross-group heuristic forecast"/>
    <x v="42"/>
    <x v="794"/>
    <x v="809"/>
    <x v="1"/>
    <x v="524"/>
    <x v="808"/>
    <x v="4"/>
    <s v="GBP"/>
    <n v="1532840400"/>
    <x v="192"/>
    <n v="1533963600"/>
    <d v="2018-08-11T05:00:00"/>
    <x v="0"/>
    <x v="1"/>
    <s v="music/rock"/>
    <x v="1"/>
    <x v="1"/>
  </r>
  <r>
    <n v="821"/>
    <s v="Alvarez-Andrews"/>
    <s v="Extended impactful secured line"/>
    <x v="70"/>
    <x v="795"/>
    <x v="810"/>
    <x v="1"/>
    <x v="155"/>
    <x v="809"/>
    <x v="1"/>
    <s v="USD"/>
    <n v="1488261600"/>
    <x v="738"/>
    <n v="1489381200"/>
    <d v="2017-03-13T05:00:00"/>
    <x v="0"/>
    <x v="0"/>
    <s v="film &amp; video/documentary"/>
    <x v="4"/>
    <x v="4"/>
  </r>
  <r>
    <n v="822"/>
    <s v="Stewart and Sons"/>
    <s v="Distributed optimizing protocol"/>
    <x v="400"/>
    <x v="796"/>
    <x v="811"/>
    <x v="1"/>
    <x v="525"/>
    <x v="810"/>
    <x v="1"/>
    <s v="USD"/>
    <n v="1393567200"/>
    <x v="739"/>
    <n v="1395032400"/>
    <d v="2014-03-17T05:00:00"/>
    <x v="0"/>
    <x v="0"/>
    <s v="music/rock"/>
    <x v="1"/>
    <x v="1"/>
  </r>
  <r>
    <n v="823"/>
    <s v="Dyer Inc"/>
    <s v="Secured well-modulated system engine"/>
    <x v="178"/>
    <x v="797"/>
    <x v="812"/>
    <x v="1"/>
    <x v="526"/>
    <x v="811"/>
    <x v="1"/>
    <s v="USD"/>
    <n v="1410325200"/>
    <x v="613"/>
    <n v="1412485200"/>
    <d v="2014-10-05T05:00:00"/>
    <x v="1"/>
    <x v="1"/>
    <s v="music/rock"/>
    <x v="1"/>
    <x v="1"/>
  </r>
  <r>
    <n v="824"/>
    <s v="Anderson, Williams and Cox"/>
    <s v="Streamlined national benchmark"/>
    <x v="401"/>
    <x v="798"/>
    <x v="813"/>
    <x v="1"/>
    <x v="527"/>
    <x v="812"/>
    <x v="1"/>
    <s v="USD"/>
    <n v="1276923600"/>
    <x v="740"/>
    <n v="1279688400"/>
    <d v="2010-07-21T05:00:00"/>
    <x v="0"/>
    <x v="1"/>
    <s v="publishing/nonfiction"/>
    <x v="5"/>
    <x v="9"/>
  </r>
  <r>
    <n v="825"/>
    <s v="Solomon PLC"/>
    <s v="Open-architected 24/7 infrastructure"/>
    <x v="136"/>
    <x v="799"/>
    <x v="814"/>
    <x v="1"/>
    <x v="144"/>
    <x v="813"/>
    <x v="4"/>
    <s v="GBP"/>
    <n v="1500958800"/>
    <x v="145"/>
    <n v="1501995600"/>
    <d v="2017-08-06T05:00:00"/>
    <x v="0"/>
    <x v="0"/>
    <s v="film &amp; video/shorts"/>
    <x v="4"/>
    <x v="12"/>
  </r>
  <r>
    <n v="826"/>
    <s v="Miller-Hubbard"/>
    <s v="Digitized 6thgeneration Local Area Network"/>
    <x v="54"/>
    <x v="800"/>
    <x v="815"/>
    <x v="1"/>
    <x v="346"/>
    <x v="814"/>
    <x v="1"/>
    <s v="USD"/>
    <n v="1292220000"/>
    <x v="741"/>
    <n v="1294639200"/>
    <d v="2011-01-10T06:00:00"/>
    <x v="0"/>
    <x v="1"/>
    <s v="theater/plays"/>
    <x v="3"/>
    <x v="3"/>
  </r>
  <r>
    <n v="827"/>
    <s v="Miranda, Martinez and Lowery"/>
    <s v="Innovative actuating artificial intelligence"/>
    <x v="173"/>
    <x v="801"/>
    <x v="816"/>
    <x v="1"/>
    <x v="172"/>
    <x v="815"/>
    <x v="2"/>
    <s v="AUD"/>
    <n v="1304398800"/>
    <x v="742"/>
    <n v="1305435600"/>
    <d v="2011-05-15T05:00:00"/>
    <x v="0"/>
    <x v="1"/>
    <s v="film &amp; video/drama"/>
    <x v="4"/>
    <x v="6"/>
  </r>
  <r>
    <n v="828"/>
    <s v="Munoz, Cherry and Bell"/>
    <s v="Cross-platform reciprocal budgetary management"/>
    <x v="143"/>
    <x v="802"/>
    <x v="817"/>
    <x v="0"/>
    <x v="131"/>
    <x v="816"/>
    <x v="1"/>
    <s v="USD"/>
    <n v="1535432400"/>
    <x v="202"/>
    <n v="1537592400"/>
    <d v="2018-09-22T05:00:00"/>
    <x v="0"/>
    <x v="0"/>
    <s v="theater/plays"/>
    <x v="3"/>
    <x v="3"/>
  </r>
  <r>
    <n v="829"/>
    <s v="Baker-Higgins"/>
    <s v="Vision-oriented scalable portal"/>
    <x v="103"/>
    <x v="803"/>
    <x v="818"/>
    <x v="0"/>
    <x v="110"/>
    <x v="817"/>
    <x v="1"/>
    <s v="USD"/>
    <n v="1433826000"/>
    <x v="743"/>
    <n v="1435122000"/>
    <d v="2015-06-24T05:00:00"/>
    <x v="0"/>
    <x v="0"/>
    <s v="theater/plays"/>
    <x v="3"/>
    <x v="3"/>
  </r>
  <r>
    <n v="830"/>
    <s v="Johnson, Turner and Carroll"/>
    <s v="Persevering zero administration knowledge user"/>
    <x v="319"/>
    <x v="804"/>
    <x v="819"/>
    <x v="0"/>
    <x v="528"/>
    <x v="818"/>
    <x v="1"/>
    <s v="USD"/>
    <n v="1514959200"/>
    <x v="744"/>
    <n v="1520056800"/>
    <d v="2018-03-03T06:00:00"/>
    <x v="0"/>
    <x v="0"/>
    <s v="theater/plays"/>
    <x v="3"/>
    <x v="3"/>
  </r>
  <r>
    <n v="831"/>
    <s v="Ward PLC"/>
    <s v="Front-line bottom-line Graphic Interface"/>
    <x v="402"/>
    <x v="805"/>
    <x v="820"/>
    <x v="1"/>
    <x v="529"/>
    <x v="819"/>
    <x v="1"/>
    <s v="USD"/>
    <n v="1332738000"/>
    <x v="745"/>
    <n v="1335675600"/>
    <d v="2012-04-29T05:00:00"/>
    <x v="0"/>
    <x v="0"/>
    <s v="photography/photography books"/>
    <x v="7"/>
    <x v="14"/>
  </r>
  <r>
    <n v="832"/>
    <s v="Bradley, Beck and Mayo"/>
    <s v="Synergized fault-tolerant hierarchy"/>
    <x v="403"/>
    <x v="806"/>
    <x v="821"/>
    <x v="1"/>
    <x v="265"/>
    <x v="820"/>
    <x v="3"/>
    <s v="DKK"/>
    <n v="1445490000"/>
    <x v="746"/>
    <n v="1448431200"/>
    <d v="2015-11-25T06:00:00"/>
    <x v="1"/>
    <x v="0"/>
    <s v="publishing/translations"/>
    <x v="5"/>
    <x v="18"/>
  </r>
  <r>
    <n v="833"/>
    <s v="Levine, Martin and Hernandez"/>
    <s v="Expanded asynchronous groupware"/>
    <x v="85"/>
    <x v="807"/>
    <x v="822"/>
    <x v="1"/>
    <x v="34"/>
    <x v="821"/>
    <x v="3"/>
    <s v="DKK"/>
    <n v="1297663200"/>
    <x v="747"/>
    <n v="1298613600"/>
    <d v="2011-02-25T06:00:00"/>
    <x v="0"/>
    <x v="0"/>
    <s v="publishing/translations"/>
    <x v="5"/>
    <x v="18"/>
  </r>
  <r>
    <n v="834"/>
    <s v="Gallegos, Wagner and Gaines"/>
    <s v="Expanded fault-tolerant emulation"/>
    <x v="190"/>
    <x v="808"/>
    <x v="823"/>
    <x v="1"/>
    <x v="530"/>
    <x v="822"/>
    <x v="1"/>
    <s v="USD"/>
    <n v="1371963600"/>
    <x v="362"/>
    <n v="1372482000"/>
    <d v="2013-06-29T05:00:00"/>
    <x v="0"/>
    <x v="0"/>
    <s v="theater/plays"/>
    <x v="3"/>
    <x v="3"/>
  </r>
  <r>
    <n v="835"/>
    <s v="Hodges, Smith and Kelly"/>
    <s v="Future-proofed 24hour model"/>
    <x v="404"/>
    <x v="809"/>
    <x v="824"/>
    <x v="0"/>
    <x v="531"/>
    <x v="823"/>
    <x v="1"/>
    <s v="USD"/>
    <n v="1425103200"/>
    <x v="748"/>
    <n v="1425621600"/>
    <d v="2015-03-06T06:00:00"/>
    <x v="0"/>
    <x v="0"/>
    <s v="technology/web"/>
    <x v="2"/>
    <x v="2"/>
  </r>
  <r>
    <n v="836"/>
    <s v="Macias Inc"/>
    <s v="Optimized didactic intranet"/>
    <x v="32"/>
    <x v="810"/>
    <x v="825"/>
    <x v="0"/>
    <x v="115"/>
    <x v="824"/>
    <x v="1"/>
    <s v="USD"/>
    <n v="1265349600"/>
    <x v="749"/>
    <n v="1266300000"/>
    <d v="2010-02-16T06:00:00"/>
    <x v="0"/>
    <x v="0"/>
    <s v="music/indie rock"/>
    <x v="1"/>
    <x v="7"/>
  </r>
  <r>
    <n v="837"/>
    <s v="Cook-Ortiz"/>
    <s v="Right-sized dedicated standardization"/>
    <x v="405"/>
    <x v="811"/>
    <x v="826"/>
    <x v="1"/>
    <x v="532"/>
    <x v="825"/>
    <x v="1"/>
    <s v="USD"/>
    <n v="1301202000"/>
    <x v="643"/>
    <n v="1305867600"/>
    <d v="2011-05-20T05:00:00"/>
    <x v="0"/>
    <x v="0"/>
    <s v="music/jazz"/>
    <x v="1"/>
    <x v="17"/>
  </r>
  <r>
    <n v="838"/>
    <s v="Jordan-Fischer"/>
    <s v="Vision-oriented high-level extranet"/>
    <x v="330"/>
    <x v="812"/>
    <x v="827"/>
    <x v="1"/>
    <x v="210"/>
    <x v="826"/>
    <x v="1"/>
    <s v="USD"/>
    <n v="1538024400"/>
    <x v="750"/>
    <n v="1538802000"/>
    <d v="2018-10-06T05:00:00"/>
    <x v="0"/>
    <x v="0"/>
    <s v="theater/plays"/>
    <x v="3"/>
    <x v="3"/>
  </r>
  <r>
    <n v="839"/>
    <s v="Pierce-Ramirez"/>
    <s v="Organized scalable initiative"/>
    <x v="106"/>
    <x v="813"/>
    <x v="828"/>
    <x v="1"/>
    <x v="144"/>
    <x v="827"/>
    <x v="1"/>
    <s v="USD"/>
    <n v="1395032400"/>
    <x v="751"/>
    <n v="1398920400"/>
    <d v="2014-05-01T05:00:00"/>
    <x v="0"/>
    <x v="1"/>
    <s v="film &amp; video/documentary"/>
    <x v="4"/>
    <x v="4"/>
  </r>
  <r>
    <n v="840"/>
    <s v="Howell and Sons"/>
    <s v="Enhanced regional moderator"/>
    <x v="406"/>
    <x v="814"/>
    <x v="829"/>
    <x v="1"/>
    <x v="533"/>
    <x v="828"/>
    <x v="1"/>
    <s v="USD"/>
    <n v="1405486800"/>
    <x v="752"/>
    <n v="1405659600"/>
    <d v="2014-07-18T05:00:00"/>
    <x v="0"/>
    <x v="1"/>
    <s v="theater/plays"/>
    <x v="3"/>
    <x v="3"/>
  </r>
  <r>
    <n v="841"/>
    <s v="Garcia, Dunn and Richardson"/>
    <s v="Automated even-keeled emulation"/>
    <x v="14"/>
    <x v="815"/>
    <x v="830"/>
    <x v="1"/>
    <x v="287"/>
    <x v="829"/>
    <x v="1"/>
    <s v="USD"/>
    <n v="1455861600"/>
    <x v="753"/>
    <n v="1457244000"/>
    <d v="2016-03-06T06:00:00"/>
    <x v="0"/>
    <x v="0"/>
    <s v="technology/web"/>
    <x v="2"/>
    <x v="2"/>
  </r>
  <r>
    <n v="842"/>
    <s v="Lawson and Sons"/>
    <s v="Reverse-engineered multi-tasking product"/>
    <x v="42"/>
    <x v="816"/>
    <x v="831"/>
    <x v="1"/>
    <x v="227"/>
    <x v="830"/>
    <x v="6"/>
    <s v="EUR"/>
    <n v="1529038800"/>
    <x v="754"/>
    <n v="1529298000"/>
    <d v="2018-06-18T05:00:00"/>
    <x v="0"/>
    <x v="0"/>
    <s v="technology/wearables"/>
    <x v="2"/>
    <x v="8"/>
  </r>
  <r>
    <n v="843"/>
    <s v="Porter-Hicks"/>
    <s v="De-engineered next generation parallelism"/>
    <x v="35"/>
    <x v="817"/>
    <x v="832"/>
    <x v="0"/>
    <x v="254"/>
    <x v="831"/>
    <x v="1"/>
    <s v="USD"/>
    <n v="1535259600"/>
    <x v="755"/>
    <n v="1535778000"/>
    <d v="2018-09-01T05:00:00"/>
    <x v="0"/>
    <x v="0"/>
    <s v="photography/photography books"/>
    <x v="7"/>
    <x v="14"/>
  </r>
  <r>
    <n v="844"/>
    <s v="Rodriguez-Hansen"/>
    <s v="Intuitive cohesive groupware"/>
    <x v="35"/>
    <x v="818"/>
    <x v="833"/>
    <x v="3"/>
    <x v="115"/>
    <x v="832"/>
    <x v="1"/>
    <s v="USD"/>
    <n v="1327212000"/>
    <x v="756"/>
    <n v="1327471200"/>
    <d v="2012-01-25T06:00:00"/>
    <x v="0"/>
    <x v="0"/>
    <s v="film &amp; video/documentary"/>
    <x v="4"/>
    <x v="4"/>
  </r>
  <r>
    <n v="845"/>
    <s v="Williams LLC"/>
    <s v="Up-sized high-level access"/>
    <x v="407"/>
    <x v="819"/>
    <x v="834"/>
    <x v="1"/>
    <x v="534"/>
    <x v="833"/>
    <x v="4"/>
    <s v="GBP"/>
    <n v="1526360400"/>
    <x v="757"/>
    <n v="1529557200"/>
    <d v="2018-06-21T05:00:00"/>
    <x v="0"/>
    <x v="0"/>
    <s v="technology/web"/>
    <x v="2"/>
    <x v="2"/>
  </r>
  <r>
    <n v="846"/>
    <s v="Cooper, Stanley and Bryant"/>
    <s v="Phased empowering success"/>
    <x v="67"/>
    <x v="820"/>
    <x v="835"/>
    <x v="1"/>
    <x v="44"/>
    <x v="834"/>
    <x v="1"/>
    <s v="USD"/>
    <n v="1532149200"/>
    <x v="758"/>
    <n v="1535259600"/>
    <d v="2018-08-26T05:00:00"/>
    <x v="1"/>
    <x v="1"/>
    <s v="technology/web"/>
    <x v="2"/>
    <x v="2"/>
  </r>
  <r>
    <n v="847"/>
    <s v="Miller, Glenn and Adams"/>
    <s v="Distributed actuating project"/>
    <x v="53"/>
    <x v="695"/>
    <x v="836"/>
    <x v="1"/>
    <x v="460"/>
    <x v="835"/>
    <x v="1"/>
    <s v="USD"/>
    <n v="1515304800"/>
    <x v="759"/>
    <n v="1515564000"/>
    <d v="2018-01-10T06:00:00"/>
    <x v="0"/>
    <x v="0"/>
    <s v="food/food trucks"/>
    <x v="0"/>
    <x v="0"/>
  </r>
  <r>
    <n v="848"/>
    <s v="Cole, Salazar and Moreno"/>
    <s v="Robust motivating orchestration"/>
    <x v="170"/>
    <x v="821"/>
    <x v="837"/>
    <x v="1"/>
    <x v="535"/>
    <x v="836"/>
    <x v="1"/>
    <s v="USD"/>
    <n v="1276318800"/>
    <x v="760"/>
    <n v="1277096400"/>
    <d v="2010-06-21T05:00:00"/>
    <x v="0"/>
    <x v="0"/>
    <s v="film &amp; video/drama"/>
    <x v="4"/>
    <x v="6"/>
  </r>
  <r>
    <n v="849"/>
    <s v="Jones-Ryan"/>
    <s v="Vision-oriented uniform instruction set"/>
    <x v="313"/>
    <x v="822"/>
    <x v="838"/>
    <x v="1"/>
    <x v="253"/>
    <x v="837"/>
    <x v="1"/>
    <s v="USD"/>
    <n v="1328767200"/>
    <x v="761"/>
    <n v="1329026400"/>
    <d v="2012-02-12T06:00:00"/>
    <x v="0"/>
    <x v="1"/>
    <s v="music/indie rock"/>
    <x v="1"/>
    <x v="7"/>
  </r>
  <r>
    <n v="850"/>
    <s v="Hood, Perez and Meadows"/>
    <s v="Cross-group upward-trending hierarchy"/>
    <x v="0"/>
    <x v="99"/>
    <x v="100"/>
    <x v="0"/>
    <x v="49"/>
    <x v="100"/>
    <x v="1"/>
    <s v="USD"/>
    <n v="1321682400"/>
    <x v="762"/>
    <n v="1322978400"/>
    <d v="2011-12-04T06:00:00"/>
    <x v="1"/>
    <x v="0"/>
    <s v="music/rock"/>
    <x v="1"/>
    <x v="1"/>
  </r>
  <r>
    <n v="851"/>
    <s v="Bright and Sons"/>
    <s v="Object-based needs-based info-mediaries"/>
    <x v="46"/>
    <x v="823"/>
    <x v="839"/>
    <x v="1"/>
    <x v="415"/>
    <x v="838"/>
    <x v="1"/>
    <s v="USD"/>
    <n v="1335934800"/>
    <x v="444"/>
    <n v="1338786000"/>
    <d v="2012-06-04T05:00:00"/>
    <x v="0"/>
    <x v="0"/>
    <s v="music/electric music"/>
    <x v="1"/>
    <x v="5"/>
  </r>
  <r>
    <n v="852"/>
    <s v="Brady Ltd"/>
    <s v="Open-source reciprocal standardization"/>
    <x v="70"/>
    <x v="824"/>
    <x v="840"/>
    <x v="0"/>
    <x v="249"/>
    <x v="839"/>
    <x v="1"/>
    <s v="USD"/>
    <n v="1310792400"/>
    <x v="763"/>
    <n v="1311656400"/>
    <d v="2011-07-26T05:00:00"/>
    <x v="0"/>
    <x v="1"/>
    <s v="games/video games"/>
    <x v="6"/>
    <x v="11"/>
  </r>
  <r>
    <n v="853"/>
    <s v="Collier LLC"/>
    <s v="Secured well-modulated projection"/>
    <x v="408"/>
    <x v="825"/>
    <x v="841"/>
    <x v="1"/>
    <x v="50"/>
    <x v="840"/>
    <x v="0"/>
    <s v="CAD"/>
    <n v="1308546000"/>
    <x v="764"/>
    <n v="1308978000"/>
    <d v="2011-06-25T05:00:00"/>
    <x v="0"/>
    <x v="1"/>
    <s v="music/indie rock"/>
    <x v="1"/>
    <x v="7"/>
  </r>
  <r>
    <n v="854"/>
    <s v="Campbell, Thomas and Obrien"/>
    <s v="Multi-channeled secondary middleware"/>
    <x v="409"/>
    <x v="826"/>
    <x v="842"/>
    <x v="1"/>
    <x v="536"/>
    <x v="841"/>
    <x v="0"/>
    <s v="CAD"/>
    <n v="1574056800"/>
    <x v="765"/>
    <n v="1576389600"/>
    <d v="2019-12-15T06:00:00"/>
    <x v="0"/>
    <x v="0"/>
    <s v="publishing/fiction"/>
    <x v="5"/>
    <x v="13"/>
  </r>
  <r>
    <n v="855"/>
    <s v="Moses-Terry"/>
    <s v="Horizontal clear-thinking framework"/>
    <x v="410"/>
    <x v="827"/>
    <x v="843"/>
    <x v="1"/>
    <x v="15"/>
    <x v="842"/>
    <x v="2"/>
    <s v="AUD"/>
    <n v="1308373200"/>
    <x v="766"/>
    <n v="1311051600"/>
    <d v="2011-07-19T05:00:00"/>
    <x v="0"/>
    <x v="0"/>
    <s v="theater/plays"/>
    <x v="3"/>
    <x v="3"/>
  </r>
  <r>
    <n v="856"/>
    <s v="Williams and Sons"/>
    <s v="Profound composite core"/>
    <x v="166"/>
    <x v="828"/>
    <x v="844"/>
    <x v="1"/>
    <x v="1"/>
    <x v="843"/>
    <x v="1"/>
    <s v="USD"/>
    <n v="1335243600"/>
    <x v="767"/>
    <n v="1336712400"/>
    <d v="2012-05-11T05:00:00"/>
    <x v="0"/>
    <x v="0"/>
    <s v="food/food trucks"/>
    <x v="0"/>
    <x v="0"/>
  </r>
  <r>
    <n v="857"/>
    <s v="Miranda, Gray and Hale"/>
    <s v="Programmable disintermediate matrices"/>
    <x v="98"/>
    <x v="829"/>
    <x v="845"/>
    <x v="1"/>
    <x v="537"/>
    <x v="844"/>
    <x v="5"/>
    <s v="CHF"/>
    <n v="1328421600"/>
    <x v="768"/>
    <n v="1330408800"/>
    <d v="2012-02-28T06:00:00"/>
    <x v="1"/>
    <x v="0"/>
    <s v="film &amp; video/shorts"/>
    <x v="4"/>
    <x v="12"/>
  </r>
  <r>
    <n v="858"/>
    <s v="Ayala, Crawford and Taylor"/>
    <s v="Realigned 5thgeneration knowledge user"/>
    <x v="220"/>
    <x v="830"/>
    <x v="846"/>
    <x v="0"/>
    <x v="164"/>
    <x v="845"/>
    <x v="1"/>
    <s v="USD"/>
    <n v="1524286800"/>
    <x v="769"/>
    <n v="1524891600"/>
    <d v="2018-04-28T05:00:00"/>
    <x v="1"/>
    <x v="0"/>
    <s v="food/food trucks"/>
    <x v="0"/>
    <x v="0"/>
  </r>
  <r>
    <n v="859"/>
    <s v="Martinez Ltd"/>
    <s v="Multi-layered upward-trending groupware"/>
    <x v="190"/>
    <x v="831"/>
    <x v="847"/>
    <x v="0"/>
    <x v="377"/>
    <x v="846"/>
    <x v="1"/>
    <s v="USD"/>
    <n v="1362117600"/>
    <x v="770"/>
    <n v="1363669200"/>
    <d v="2013-03-19T05:00:00"/>
    <x v="0"/>
    <x v="1"/>
    <s v="theater/plays"/>
    <x v="3"/>
    <x v="3"/>
  </r>
  <r>
    <n v="860"/>
    <s v="Lee PLC"/>
    <s v="Re-contextualized leadingedge firmware"/>
    <x v="22"/>
    <x v="832"/>
    <x v="848"/>
    <x v="1"/>
    <x v="167"/>
    <x v="847"/>
    <x v="1"/>
    <s v="USD"/>
    <n v="1550556000"/>
    <x v="771"/>
    <n v="1551420000"/>
    <d v="2019-03-01T06:00:00"/>
    <x v="0"/>
    <x v="1"/>
    <s v="technology/wearables"/>
    <x v="2"/>
    <x v="8"/>
  </r>
  <r>
    <n v="861"/>
    <s v="Young, Ramsey and Powell"/>
    <s v="Devolved disintermediate analyzer"/>
    <x v="35"/>
    <x v="833"/>
    <x v="849"/>
    <x v="1"/>
    <x v="25"/>
    <x v="848"/>
    <x v="1"/>
    <s v="USD"/>
    <n v="1269147600"/>
    <x v="772"/>
    <n v="1269838800"/>
    <d v="2010-03-29T05:00:00"/>
    <x v="0"/>
    <x v="0"/>
    <s v="theater/plays"/>
    <x v="3"/>
    <x v="3"/>
  </r>
  <r>
    <n v="862"/>
    <s v="Lewis and Sons"/>
    <s v="Profound disintermediate open system"/>
    <x v="26"/>
    <x v="834"/>
    <x v="850"/>
    <x v="1"/>
    <x v="72"/>
    <x v="849"/>
    <x v="1"/>
    <s v="USD"/>
    <n v="1312174800"/>
    <x v="773"/>
    <n v="1312520400"/>
    <d v="2011-08-05T05:00:00"/>
    <x v="0"/>
    <x v="0"/>
    <s v="theater/plays"/>
    <x v="3"/>
    <x v="3"/>
  </r>
  <r>
    <n v="863"/>
    <s v="Davis-Johnson"/>
    <s v="Automated reciprocal protocol"/>
    <x v="1"/>
    <x v="835"/>
    <x v="851"/>
    <x v="1"/>
    <x v="538"/>
    <x v="850"/>
    <x v="1"/>
    <s v="USD"/>
    <n v="1434517200"/>
    <x v="774"/>
    <n v="1436504400"/>
    <d v="2015-07-10T05:00:00"/>
    <x v="0"/>
    <x v="1"/>
    <s v="film &amp; video/television"/>
    <x v="4"/>
    <x v="19"/>
  </r>
  <r>
    <n v="864"/>
    <s v="Stevenson-Thompson"/>
    <s v="Automated static workforce"/>
    <x v="3"/>
    <x v="836"/>
    <x v="852"/>
    <x v="1"/>
    <x v="503"/>
    <x v="851"/>
    <x v="1"/>
    <s v="USD"/>
    <n v="1471582800"/>
    <x v="775"/>
    <n v="1472014800"/>
    <d v="2016-08-24T05:00:00"/>
    <x v="0"/>
    <x v="0"/>
    <s v="film &amp; video/shorts"/>
    <x v="4"/>
    <x v="12"/>
  </r>
  <r>
    <n v="865"/>
    <s v="Ellis, Smith and Armstrong"/>
    <s v="Horizontal attitude-oriented help-desk"/>
    <x v="411"/>
    <x v="837"/>
    <x v="853"/>
    <x v="1"/>
    <x v="539"/>
    <x v="852"/>
    <x v="1"/>
    <s v="USD"/>
    <n v="1410757200"/>
    <x v="776"/>
    <n v="1411534800"/>
    <d v="2014-09-24T05:00:00"/>
    <x v="0"/>
    <x v="0"/>
    <s v="theater/plays"/>
    <x v="3"/>
    <x v="3"/>
  </r>
  <r>
    <n v="866"/>
    <s v="Jackson-Brown"/>
    <s v="Versatile 5thgeneration matrices"/>
    <x v="412"/>
    <x v="838"/>
    <x v="854"/>
    <x v="3"/>
    <x v="540"/>
    <x v="853"/>
    <x v="1"/>
    <s v="USD"/>
    <n v="1304830800"/>
    <x v="777"/>
    <n v="1304917200"/>
    <d v="2011-05-09T05:00:00"/>
    <x v="0"/>
    <x v="0"/>
    <s v="photography/photography books"/>
    <x v="7"/>
    <x v="14"/>
  </r>
  <r>
    <n v="867"/>
    <s v="Kane, Pruitt and Rivera"/>
    <s v="Cross-platform next generation service-desk"/>
    <x v="73"/>
    <x v="839"/>
    <x v="855"/>
    <x v="1"/>
    <x v="402"/>
    <x v="854"/>
    <x v="1"/>
    <s v="USD"/>
    <n v="1539061200"/>
    <x v="778"/>
    <n v="1539579600"/>
    <d v="2018-10-15T05:00:00"/>
    <x v="0"/>
    <x v="0"/>
    <s v="food/food trucks"/>
    <x v="0"/>
    <x v="0"/>
  </r>
  <r>
    <n v="868"/>
    <s v="Wood, Buckley and Meza"/>
    <s v="Front-line web-enabled installation"/>
    <x v="260"/>
    <x v="762"/>
    <x v="856"/>
    <x v="1"/>
    <x v="105"/>
    <x v="855"/>
    <x v="1"/>
    <s v="USD"/>
    <n v="1381554000"/>
    <x v="779"/>
    <n v="1382504400"/>
    <d v="2013-10-23T05:00:00"/>
    <x v="0"/>
    <x v="0"/>
    <s v="theater/plays"/>
    <x v="3"/>
    <x v="3"/>
  </r>
  <r>
    <n v="869"/>
    <s v="Brown-Williams"/>
    <s v="Multi-channeled responsive product"/>
    <x v="413"/>
    <x v="840"/>
    <x v="857"/>
    <x v="0"/>
    <x v="541"/>
    <x v="856"/>
    <x v="1"/>
    <s v="USD"/>
    <n v="1277096400"/>
    <x v="780"/>
    <n v="1278306000"/>
    <d v="2010-07-05T05:00:00"/>
    <x v="0"/>
    <x v="0"/>
    <s v="film &amp; video/drama"/>
    <x v="4"/>
    <x v="6"/>
  </r>
  <r>
    <n v="870"/>
    <s v="Hansen-Austin"/>
    <s v="Adaptive demand-driven encryption"/>
    <x v="106"/>
    <x v="841"/>
    <x v="858"/>
    <x v="0"/>
    <x v="246"/>
    <x v="857"/>
    <x v="1"/>
    <s v="USD"/>
    <n v="1440392400"/>
    <x v="335"/>
    <n v="1442552400"/>
    <d v="2015-09-18T05:00:00"/>
    <x v="0"/>
    <x v="0"/>
    <s v="theater/plays"/>
    <x v="3"/>
    <x v="3"/>
  </r>
  <r>
    <n v="871"/>
    <s v="Santana-George"/>
    <s v="Re-engineered client-driven knowledge user"/>
    <x v="414"/>
    <x v="842"/>
    <x v="859"/>
    <x v="1"/>
    <x v="542"/>
    <x v="858"/>
    <x v="1"/>
    <s v="USD"/>
    <n v="1509512400"/>
    <x v="535"/>
    <n v="1511071200"/>
    <d v="2017-11-19T06:00:00"/>
    <x v="0"/>
    <x v="1"/>
    <s v="theater/plays"/>
    <x v="3"/>
    <x v="3"/>
  </r>
  <r>
    <n v="872"/>
    <s v="Davis LLC"/>
    <s v="Compatible logistical paradigm"/>
    <x v="53"/>
    <x v="843"/>
    <x v="860"/>
    <x v="1"/>
    <x v="543"/>
    <x v="859"/>
    <x v="2"/>
    <s v="AUD"/>
    <n v="1535950800"/>
    <x v="270"/>
    <n v="1536382800"/>
    <d v="2018-09-08T05:00:00"/>
    <x v="0"/>
    <x v="0"/>
    <s v="film &amp; video/science fiction"/>
    <x v="4"/>
    <x v="22"/>
  </r>
  <r>
    <n v="873"/>
    <s v="Vazquez, Ochoa and Clark"/>
    <s v="Intuitive value-added installation"/>
    <x v="369"/>
    <x v="844"/>
    <x v="861"/>
    <x v="1"/>
    <x v="544"/>
    <x v="860"/>
    <x v="1"/>
    <s v="USD"/>
    <n v="1389160800"/>
    <x v="781"/>
    <n v="1389592800"/>
    <d v="2014-01-13T06:00:00"/>
    <x v="0"/>
    <x v="0"/>
    <s v="photography/photography books"/>
    <x v="7"/>
    <x v="14"/>
  </r>
  <r>
    <n v="874"/>
    <s v="Chung-Nguyen"/>
    <s v="Managed discrete parallelism"/>
    <x v="415"/>
    <x v="845"/>
    <x v="862"/>
    <x v="1"/>
    <x v="545"/>
    <x v="861"/>
    <x v="1"/>
    <s v="USD"/>
    <n v="1271998800"/>
    <x v="782"/>
    <n v="1275282000"/>
    <d v="2010-05-31T05:00:00"/>
    <x v="0"/>
    <x v="1"/>
    <s v="photography/photography books"/>
    <x v="7"/>
    <x v="14"/>
  </r>
  <r>
    <n v="875"/>
    <s v="Mueller-Harmon"/>
    <s v="Implemented tangible approach"/>
    <x v="58"/>
    <x v="846"/>
    <x v="863"/>
    <x v="0"/>
    <x v="109"/>
    <x v="862"/>
    <x v="1"/>
    <s v="USD"/>
    <n v="1294898400"/>
    <x v="783"/>
    <n v="1294984800"/>
    <d v="2011-01-14T06:00:00"/>
    <x v="0"/>
    <x v="0"/>
    <s v="music/rock"/>
    <x v="1"/>
    <x v="1"/>
  </r>
  <r>
    <n v="876"/>
    <s v="Dixon, Perez and Banks"/>
    <s v="Re-engineered encompassing definition"/>
    <x v="111"/>
    <x v="847"/>
    <x v="864"/>
    <x v="0"/>
    <x v="176"/>
    <x v="863"/>
    <x v="0"/>
    <s v="CAD"/>
    <n v="1559970000"/>
    <x v="784"/>
    <n v="1562043600"/>
    <d v="2019-07-02T05:00:00"/>
    <x v="0"/>
    <x v="0"/>
    <s v="photography/photography books"/>
    <x v="7"/>
    <x v="14"/>
  </r>
  <r>
    <n v="877"/>
    <s v="Estrada Group"/>
    <s v="Multi-lateral uniform collaboration"/>
    <x v="416"/>
    <x v="848"/>
    <x v="865"/>
    <x v="0"/>
    <x v="546"/>
    <x v="864"/>
    <x v="1"/>
    <s v="USD"/>
    <n v="1469509200"/>
    <x v="785"/>
    <n v="1469595600"/>
    <d v="2016-07-27T05:00:00"/>
    <x v="0"/>
    <x v="0"/>
    <s v="food/food trucks"/>
    <x v="0"/>
    <x v="0"/>
  </r>
  <r>
    <n v="878"/>
    <s v="Lutz Group"/>
    <s v="Enterprise-wide foreground paradigm"/>
    <x v="50"/>
    <x v="849"/>
    <x v="866"/>
    <x v="0"/>
    <x v="65"/>
    <x v="865"/>
    <x v="6"/>
    <s v="EUR"/>
    <n v="1579068000"/>
    <x v="786"/>
    <n v="1581141600"/>
    <d v="2020-02-08T06:00:00"/>
    <x v="0"/>
    <x v="0"/>
    <s v="music/metal"/>
    <x v="1"/>
    <x v="16"/>
  </r>
  <r>
    <n v="879"/>
    <s v="Ortiz Inc"/>
    <s v="Stand-alone incremental parallelism"/>
    <x v="67"/>
    <x v="675"/>
    <x v="867"/>
    <x v="1"/>
    <x v="4"/>
    <x v="866"/>
    <x v="1"/>
    <s v="USD"/>
    <n v="1487743200"/>
    <x v="787"/>
    <n v="1488520800"/>
    <d v="2017-03-03T06:00:00"/>
    <x v="0"/>
    <x v="0"/>
    <s v="publishing/nonfiction"/>
    <x v="5"/>
    <x v="9"/>
  </r>
  <r>
    <n v="880"/>
    <s v="Craig, Ellis and Miller"/>
    <s v="Persevering 5thgeneration throughput"/>
    <x v="396"/>
    <x v="850"/>
    <x v="868"/>
    <x v="1"/>
    <x v="547"/>
    <x v="867"/>
    <x v="1"/>
    <s v="USD"/>
    <n v="1563685200"/>
    <x v="788"/>
    <n v="1563858000"/>
    <d v="2019-07-23T05:00:00"/>
    <x v="0"/>
    <x v="0"/>
    <s v="music/electric music"/>
    <x v="1"/>
    <x v="5"/>
  </r>
  <r>
    <n v="881"/>
    <s v="Charles Inc"/>
    <s v="Implemented object-oriented synergy"/>
    <x v="417"/>
    <x v="851"/>
    <x v="869"/>
    <x v="0"/>
    <x v="15"/>
    <x v="868"/>
    <x v="1"/>
    <s v="USD"/>
    <n v="1436418000"/>
    <x v="330"/>
    <n v="1438923600"/>
    <d v="2015-08-07T05:00:00"/>
    <x v="0"/>
    <x v="1"/>
    <s v="theater/plays"/>
    <x v="3"/>
    <x v="3"/>
  </r>
  <r>
    <n v="882"/>
    <s v="White-Rosario"/>
    <s v="Balanced demand-driven definition"/>
    <x v="126"/>
    <x v="852"/>
    <x v="870"/>
    <x v="1"/>
    <x v="175"/>
    <x v="869"/>
    <x v="1"/>
    <s v="USD"/>
    <n v="1421820000"/>
    <x v="789"/>
    <n v="1422165600"/>
    <d v="2015-01-25T06:00:00"/>
    <x v="0"/>
    <x v="0"/>
    <s v="theater/plays"/>
    <x v="3"/>
    <x v="3"/>
  </r>
  <r>
    <n v="883"/>
    <s v="Simmons-Villarreal"/>
    <s v="Customer-focused mobile Graphic Interface"/>
    <x v="74"/>
    <x v="853"/>
    <x v="871"/>
    <x v="1"/>
    <x v="548"/>
    <x v="870"/>
    <x v="1"/>
    <s v="USD"/>
    <n v="1274763600"/>
    <x v="790"/>
    <n v="1277874000"/>
    <d v="2010-06-30T05:00:00"/>
    <x v="0"/>
    <x v="0"/>
    <s v="film &amp; video/shorts"/>
    <x v="4"/>
    <x v="12"/>
  </r>
  <r>
    <n v="884"/>
    <s v="Strickland Group"/>
    <s v="Horizontal secondary interface"/>
    <x v="418"/>
    <x v="854"/>
    <x v="872"/>
    <x v="0"/>
    <x v="549"/>
    <x v="871"/>
    <x v="1"/>
    <s v="USD"/>
    <n v="1399179600"/>
    <x v="791"/>
    <n v="1399352400"/>
    <d v="2014-05-06T05:00:00"/>
    <x v="0"/>
    <x v="1"/>
    <s v="theater/plays"/>
    <x v="3"/>
    <x v="3"/>
  </r>
  <r>
    <n v="885"/>
    <s v="Lynch Ltd"/>
    <s v="Virtual analyzing collaboration"/>
    <x v="37"/>
    <x v="855"/>
    <x v="873"/>
    <x v="1"/>
    <x v="550"/>
    <x v="872"/>
    <x v="1"/>
    <s v="USD"/>
    <n v="1275800400"/>
    <x v="792"/>
    <n v="1279083600"/>
    <d v="2010-07-14T05:00:00"/>
    <x v="0"/>
    <x v="0"/>
    <s v="theater/plays"/>
    <x v="3"/>
    <x v="3"/>
  </r>
  <r>
    <n v="886"/>
    <s v="Sanders LLC"/>
    <s v="Multi-tiered explicit focus group"/>
    <x v="419"/>
    <x v="856"/>
    <x v="874"/>
    <x v="0"/>
    <x v="551"/>
    <x v="873"/>
    <x v="1"/>
    <s v="USD"/>
    <n v="1282798800"/>
    <x v="793"/>
    <n v="1284354000"/>
    <d v="2010-09-13T05:00:00"/>
    <x v="0"/>
    <x v="0"/>
    <s v="music/indie rock"/>
    <x v="1"/>
    <x v="7"/>
  </r>
  <r>
    <n v="887"/>
    <s v="Cooper LLC"/>
    <s v="Multi-layered systematic knowledgebase"/>
    <x v="75"/>
    <x v="857"/>
    <x v="875"/>
    <x v="0"/>
    <x v="249"/>
    <x v="874"/>
    <x v="1"/>
    <s v="USD"/>
    <n v="1437109200"/>
    <x v="794"/>
    <n v="1441170000"/>
    <d v="2015-09-02T05:00:00"/>
    <x v="0"/>
    <x v="1"/>
    <s v="theater/plays"/>
    <x v="3"/>
    <x v="3"/>
  </r>
  <r>
    <n v="888"/>
    <s v="Palmer Ltd"/>
    <s v="Reverse-engineered uniform knowledge user"/>
    <x v="306"/>
    <x v="858"/>
    <x v="876"/>
    <x v="1"/>
    <x v="552"/>
    <x v="875"/>
    <x v="1"/>
    <s v="USD"/>
    <n v="1491886800"/>
    <x v="795"/>
    <n v="1493528400"/>
    <d v="2017-04-30T05:00:00"/>
    <x v="0"/>
    <x v="0"/>
    <s v="theater/plays"/>
    <x v="3"/>
    <x v="3"/>
  </r>
  <r>
    <n v="889"/>
    <s v="Santos Group"/>
    <s v="Secured dynamic capacity"/>
    <x v="36"/>
    <x v="859"/>
    <x v="877"/>
    <x v="1"/>
    <x v="393"/>
    <x v="876"/>
    <x v="1"/>
    <s v="USD"/>
    <n v="1394600400"/>
    <x v="796"/>
    <n v="1395205200"/>
    <d v="2014-03-19T05:00:00"/>
    <x v="0"/>
    <x v="1"/>
    <s v="music/electric music"/>
    <x v="1"/>
    <x v="5"/>
  </r>
  <r>
    <n v="890"/>
    <s v="Christian, Kim and Jimenez"/>
    <s v="Devolved foreground throughput"/>
    <x v="420"/>
    <x v="860"/>
    <x v="878"/>
    <x v="1"/>
    <x v="553"/>
    <x v="877"/>
    <x v="1"/>
    <s v="USD"/>
    <n v="1561352400"/>
    <x v="797"/>
    <n v="1561438800"/>
    <d v="2019-06-25T05:00:00"/>
    <x v="0"/>
    <x v="0"/>
    <s v="music/indie rock"/>
    <x v="1"/>
    <x v="7"/>
  </r>
  <r>
    <n v="891"/>
    <s v="Williams, Price and Hurley"/>
    <s v="Synchronized demand-driven infrastructure"/>
    <x v="162"/>
    <x v="861"/>
    <x v="879"/>
    <x v="1"/>
    <x v="34"/>
    <x v="878"/>
    <x v="0"/>
    <s v="CAD"/>
    <n v="1322892000"/>
    <x v="798"/>
    <n v="1326693600"/>
    <d v="2012-01-16T06:00:00"/>
    <x v="0"/>
    <x v="0"/>
    <s v="film &amp; video/documentary"/>
    <x v="4"/>
    <x v="4"/>
  </r>
  <r>
    <n v="892"/>
    <s v="Anderson, Parks and Estrada"/>
    <s v="Realigned discrete structure"/>
    <x v="46"/>
    <x v="862"/>
    <x v="880"/>
    <x v="1"/>
    <x v="554"/>
    <x v="879"/>
    <x v="1"/>
    <s v="USD"/>
    <n v="1274418000"/>
    <x v="799"/>
    <n v="1277960400"/>
    <d v="2010-07-01T05:00:00"/>
    <x v="0"/>
    <x v="0"/>
    <s v="publishing/translations"/>
    <x v="5"/>
    <x v="18"/>
  </r>
  <r>
    <n v="893"/>
    <s v="Collins-Martinez"/>
    <s v="Progressive grid-enabled website"/>
    <x v="141"/>
    <x v="863"/>
    <x v="881"/>
    <x v="1"/>
    <x v="134"/>
    <x v="880"/>
    <x v="6"/>
    <s v="EUR"/>
    <n v="1434344400"/>
    <x v="800"/>
    <n v="1434690000"/>
    <d v="2015-06-19T05:00:00"/>
    <x v="0"/>
    <x v="1"/>
    <s v="film &amp; video/documentary"/>
    <x v="4"/>
    <x v="4"/>
  </r>
  <r>
    <n v="894"/>
    <s v="Barrett Inc"/>
    <s v="Organic cohesive neural-net"/>
    <x v="12"/>
    <x v="9"/>
    <x v="882"/>
    <x v="1"/>
    <x v="75"/>
    <x v="881"/>
    <x v="4"/>
    <s v="GBP"/>
    <n v="1373518800"/>
    <x v="801"/>
    <n v="1376110800"/>
    <d v="2013-08-10T05:00:00"/>
    <x v="0"/>
    <x v="1"/>
    <s v="film &amp; video/television"/>
    <x v="4"/>
    <x v="19"/>
  </r>
  <r>
    <n v="895"/>
    <s v="Adams-Rollins"/>
    <s v="Integrated demand-driven info-mediaries"/>
    <x v="421"/>
    <x v="611"/>
    <x v="883"/>
    <x v="0"/>
    <x v="37"/>
    <x v="882"/>
    <x v="1"/>
    <s v="USD"/>
    <n v="1517637600"/>
    <x v="802"/>
    <n v="1518415200"/>
    <d v="2018-02-12T06:00:00"/>
    <x v="0"/>
    <x v="0"/>
    <s v="theater/plays"/>
    <x v="3"/>
    <x v="3"/>
  </r>
  <r>
    <n v="896"/>
    <s v="Wright-Bryant"/>
    <s v="Reverse-engineered client-server extranet"/>
    <x v="174"/>
    <x v="864"/>
    <x v="884"/>
    <x v="1"/>
    <x v="555"/>
    <x v="883"/>
    <x v="2"/>
    <s v="AUD"/>
    <n v="1310619600"/>
    <x v="803"/>
    <n v="1310878800"/>
    <d v="2011-07-17T05:00:00"/>
    <x v="0"/>
    <x v="1"/>
    <s v="food/food trucks"/>
    <x v="0"/>
    <x v="0"/>
  </r>
  <r>
    <n v="897"/>
    <s v="Berry-Cannon"/>
    <s v="Organized discrete encoding"/>
    <x v="35"/>
    <x v="865"/>
    <x v="885"/>
    <x v="0"/>
    <x v="11"/>
    <x v="884"/>
    <x v="1"/>
    <s v="USD"/>
    <n v="1556427600"/>
    <x v="212"/>
    <n v="1556600400"/>
    <d v="2019-04-30T05:00:00"/>
    <x v="0"/>
    <x v="0"/>
    <s v="theater/plays"/>
    <x v="3"/>
    <x v="3"/>
  </r>
  <r>
    <n v="898"/>
    <s v="Davis-Gonzalez"/>
    <s v="Balanced regional flexibility"/>
    <x v="422"/>
    <x v="866"/>
    <x v="886"/>
    <x v="0"/>
    <x v="556"/>
    <x v="885"/>
    <x v="1"/>
    <s v="USD"/>
    <n v="1576476000"/>
    <x v="804"/>
    <n v="1576994400"/>
    <d v="2019-12-22T06:00:00"/>
    <x v="0"/>
    <x v="0"/>
    <s v="film &amp; video/documentary"/>
    <x v="4"/>
    <x v="4"/>
  </r>
  <r>
    <n v="899"/>
    <s v="Best-Young"/>
    <s v="Implemented multimedia time-frame"/>
    <x v="33"/>
    <x v="867"/>
    <x v="887"/>
    <x v="1"/>
    <x v="300"/>
    <x v="886"/>
    <x v="5"/>
    <s v="CHF"/>
    <n v="1381122000"/>
    <x v="805"/>
    <n v="1382677200"/>
    <d v="2013-10-25T05:00:00"/>
    <x v="0"/>
    <x v="0"/>
    <s v="music/jazz"/>
    <x v="1"/>
    <x v="17"/>
  </r>
  <r>
    <n v="900"/>
    <s v="Powers, Smith and Deleon"/>
    <s v="Enhanced uniform service-desk"/>
    <x v="0"/>
    <x v="50"/>
    <x v="50"/>
    <x v="0"/>
    <x v="49"/>
    <x v="50"/>
    <x v="1"/>
    <s v="USD"/>
    <n v="1411102800"/>
    <x v="806"/>
    <n v="1411189200"/>
    <d v="2014-09-20T05:00:00"/>
    <x v="0"/>
    <x v="1"/>
    <s v="technology/web"/>
    <x v="2"/>
    <x v="2"/>
  </r>
  <r>
    <n v="901"/>
    <s v="Hogan Group"/>
    <s v="Versatile bottom-line definition"/>
    <x v="36"/>
    <x v="868"/>
    <x v="888"/>
    <x v="1"/>
    <x v="122"/>
    <x v="887"/>
    <x v="1"/>
    <s v="USD"/>
    <n v="1531803600"/>
    <x v="807"/>
    <n v="1534654800"/>
    <d v="2018-08-19T05:00:00"/>
    <x v="0"/>
    <x v="1"/>
    <s v="music/rock"/>
    <x v="1"/>
    <x v="1"/>
  </r>
  <r>
    <n v="902"/>
    <s v="Wang, Silva and Byrd"/>
    <s v="Integrated bifurcated software"/>
    <x v="1"/>
    <x v="869"/>
    <x v="889"/>
    <x v="1"/>
    <x v="460"/>
    <x v="888"/>
    <x v="1"/>
    <s v="USD"/>
    <n v="1454133600"/>
    <x v="722"/>
    <n v="1457762400"/>
    <d v="2016-03-12T06:00:00"/>
    <x v="0"/>
    <x v="0"/>
    <s v="technology/web"/>
    <x v="2"/>
    <x v="2"/>
  </r>
  <r>
    <n v="903"/>
    <s v="Parker-Morris"/>
    <s v="Assimilated next generation instruction set"/>
    <x v="423"/>
    <x v="870"/>
    <x v="890"/>
    <x v="2"/>
    <x v="443"/>
    <x v="889"/>
    <x v="1"/>
    <s v="USD"/>
    <n v="1336194000"/>
    <x v="477"/>
    <n v="1337490000"/>
    <d v="2012-05-20T05:00:00"/>
    <x v="0"/>
    <x v="1"/>
    <s v="publishing/nonfiction"/>
    <x v="5"/>
    <x v="9"/>
  </r>
  <r>
    <n v="904"/>
    <s v="Rodriguez, Johnson and Jackson"/>
    <s v="Digitized foreground array"/>
    <x v="191"/>
    <x v="871"/>
    <x v="891"/>
    <x v="0"/>
    <x v="36"/>
    <x v="890"/>
    <x v="1"/>
    <s v="USD"/>
    <n v="1349326800"/>
    <x v="259"/>
    <n v="1349672400"/>
    <d v="2012-10-08T05:00:00"/>
    <x v="0"/>
    <x v="0"/>
    <s v="publishing/radio &amp; podcasts"/>
    <x v="5"/>
    <x v="15"/>
  </r>
  <r>
    <n v="905"/>
    <s v="Haynes PLC"/>
    <s v="Re-engineered clear-thinking project"/>
    <x v="58"/>
    <x v="872"/>
    <x v="892"/>
    <x v="1"/>
    <x v="64"/>
    <x v="891"/>
    <x v="1"/>
    <s v="USD"/>
    <n v="1379566800"/>
    <x v="9"/>
    <n v="1379826000"/>
    <d v="2013-09-22T05:00:00"/>
    <x v="0"/>
    <x v="0"/>
    <s v="theater/plays"/>
    <x v="3"/>
    <x v="3"/>
  </r>
  <r>
    <n v="906"/>
    <s v="Hayes Group"/>
    <s v="Implemented even-keeled standardization"/>
    <x v="20"/>
    <x v="873"/>
    <x v="893"/>
    <x v="1"/>
    <x v="271"/>
    <x v="892"/>
    <x v="1"/>
    <s v="USD"/>
    <n v="1494651600"/>
    <x v="808"/>
    <n v="1497762000"/>
    <d v="2017-06-18T05:00:00"/>
    <x v="1"/>
    <x v="1"/>
    <s v="film &amp; video/documentary"/>
    <x v="4"/>
    <x v="4"/>
  </r>
  <r>
    <n v="907"/>
    <s v="White, Pena and Calhoun"/>
    <s v="Quality-focused asymmetric adapter"/>
    <x v="14"/>
    <x v="874"/>
    <x v="894"/>
    <x v="0"/>
    <x v="142"/>
    <x v="893"/>
    <x v="1"/>
    <s v="USD"/>
    <n v="1303880400"/>
    <x v="809"/>
    <n v="1304485200"/>
    <d v="2011-05-04T05:00:00"/>
    <x v="0"/>
    <x v="0"/>
    <s v="theater/plays"/>
    <x v="3"/>
    <x v="3"/>
  </r>
  <r>
    <n v="908"/>
    <s v="Bryant-Pope"/>
    <s v="Networked intangible help-desk"/>
    <x v="424"/>
    <x v="875"/>
    <x v="895"/>
    <x v="1"/>
    <x v="557"/>
    <x v="894"/>
    <x v="1"/>
    <s v="USD"/>
    <n v="1335934800"/>
    <x v="444"/>
    <n v="1336885200"/>
    <d v="2012-05-13T05:00:00"/>
    <x v="0"/>
    <x v="0"/>
    <s v="games/video games"/>
    <x v="6"/>
    <x v="11"/>
  </r>
  <r>
    <n v="909"/>
    <s v="Gates, Li and Thompson"/>
    <s v="Synchronized attitude-oriented frame"/>
    <x v="37"/>
    <x v="876"/>
    <x v="896"/>
    <x v="1"/>
    <x v="175"/>
    <x v="895"/>
    <x v="0"/>
    <s v="CAD"/>
    <n v="1528088400"/>
    <x v="384"/>
    <n v="1530421200"/>
    <d v="2018-07-01T05:00:00"/>
    <x v="0"/>
    <x v="1"/>
    <s v="theater/plays"/>
    <x v="3"/>
    <x v="3"/>
  </r>
  <r>
    <n v="910"/>
    <s v="King-Morris"/>
    <s v="Proactive incremental architecture"/>
    <x v="425"/>
    <x v="877"/>
    <x v="897"/>
    <x v="3"/>
    <x v="102"/>
    <x v="896"/>
    <x v="1"/>
    <s v="USD"/>
    <n v="1421906400"/>
    <x v="810"/>
    <n v="1421992800"/>
    <d v="2015-01-23T06:00:00"/>
    <x v="0"/>
    <x v="0"/>
    <s v="theater/plays"/>
    <x v="3"/>
    <x v="3"/>
  </r>
  <r>
    <n v="911"/>
    <s v="Carter, Cole and Curtis"/>
    <s v="Cloned responsive standardization"/>
    <x v="306"/>
    <x v="878"/>
    <x v="898"/>
    <x v="1"/>
    <x v="558"/>
    <x v="897"/>
    <x v="1"/>
    <s v="USD"/>
    <n v="1568005200"/>
    <x v="811"/>
    <n v="1568178000"/>
    <d v="2019-09-11T05:00:00"/>
    <x v="1"/>
    <x v="0"/>
    <s v="technology/web"/>
    <x v="2"/>
    <x v="2"/>
  </r>
  <r>
    <n v="912"/>
    <s v="Sanchez-Parsons"/>
    <s v="Reduced bifurcated pricing structure"/>
    <x v="37"/>
    <x v="879"/>
    <x v="899"/>
    <x v="1"/>
    <x v="559"/>
    <x v="898"/>
    <x v="1"/>
    <s v="USD"/>
    <n v="1346821200"/>
    <x v="812"/>
    <n v="1347944400"/>
    <d v="2012-09-18T05:00:00"/>
    <x v="1"/>
    <x v="0"/>
    <s v="film &amp; video/drama"/>
    <x v="4"/>
    <x v="6"/>
  </r>
  <r>
    <n v="913"/>
    <s v="Rivera-Pearson"/>
    <s v="Re-engineered asymmetric challenge"/>
    <x v="426"/>
    <x v="880"/>
    <x v="900"/>
    <x v="0"/>
    <x v="560"/>
    <x v="899"/>
    <x v="2"/>
    <s v="AUD"/>
    <n v="1557637200"/>
    <x v="813"/>
    <n v="1558760400"/>
    <d v="2019-05-25T05:00:00"/>
    <x v="0"/>
    <x v="0"/>
    <s v="film &amp; video/drama"/>
    <x v="4"/>
    <x v="6"/>
  </r>
  <r>
    <n v="914"/>
    <s v="Ramirez, Padilla and Barrera"/>
    <s v="Diverse client-driven conglomeration"/>
    <x v="330"/>
    <x v="881"/>
    <x v="901"/>
    <x v="0"/>
    <x v="561"/>
    <x v="900"/>
    <x v="4"/>
    <s v="GBP"/>
    <n v="1375592400"/>
    <x v="814"/>
    <n v="1376629200"/>
    <d v="2013-08-16T05:00:00"/>
    <x v="0"/>
    <x v="0"/>
    <s v="theater/plays"/>
    <x v="3"/>
    <x v="3"/>
  </r>
  <r>
    <n v="915"/>
    <s v="Riggs Group"/>
    <s v="Configurable upward-trending solution"/>
    <x v="427"/>
    <x v="882"/>
    <x v="902"/>
    <x v="1"/>
    <x v="562"/>
    <x v="901"/>
    <x v="4"/>
    <s v="GBP"/>
    <n v="1503982800"/>
    <x v="80"/>
    <n v="1504760400"/>
    <d v="2017-09-07T05:00:00"/>
    <x v="0"/>
    <x v="0"/>
    <s v="film &amp; video/television"/>
    <x v="4"/>
    <x v="19"/>
  </r>
  <r>
    <n v="916"/>
    <s v="Clements Ltd"/>
    <s v="Persistent bandwidth-monitored framework"/>
    <x v="41"/>
    <x v="883"/>
    <x v="903"/>
    <x v="0"/>
    <x v="550"/>
    <x v="902"/>
    <x v="1"/>
    <s v="USD"/>
    <n v="1418882400"/>
    <x v="815"/>
    <n v="1419660000"/>
    <d v="2014-12-27T06:00:00"/>
    <x v="0"/>
    <x v="0"/>
    <s v="photography/photography books"/>
    <x v="7"/>
    <x v="14"/>
  </r>
  <r>
    <n v="917"/>
    <s v="Cooper Inc"/>
    <s v="Polarized discrete product"/>
    <x v="136"/>
    <x v="884"/>
    <x v="904"/>
    <x v="2"/>
    <x v="11"/>
    <x v="903"/>
    <x v="4"/>
    <s v="GBP"/>
    <n v="1309237200"/>
    <x v="816"/>
    <n v="1311310800"/>
    <d v="2011-07-22T05:00:00"/>
    <x v="0"/>
    <x v="1"/>
    <s v="film &amp; video/shorts"/>
    <x v="4"/>
    <x v="12"/>
  </r>
  <r>
    <n v="918"/>
    <s v="Jones-Gonzalez"/>
    <s v="Seamless dynamic website"/>
    <x v="167"/>
    <x v="885"/>
    <x v="905"/>
    <x v="1"/>
    <x v="388"/>
    <x v="904"/>
    <x v="5"/>
    <s v="CHF"/>
    <n v="1343365200"/>
    <x v="474"/>
    <n v="1344315600"/>
    <d v="2012-08-07T05:00:00"/>
    <x v="0"/>
    <x v="0"/>
    <s v="publishing/radio &amp; podcasts"/>
    <x v="5"/>
    <x v="15"/>
  </r>
  <r>
    <n v="919"/>
    <s v="Fox Ltd"/>
    <s v="Extended multimedia firmware"/>
    <x v="428"/>
    <x v="886"/>
    <x v="906"/>
    <x v="0"/>
    <x v="537"/>
    <x v="905"/>
    <x v="2"/>
    <s v="AUD"/>
    <n v="1507957200"/>
    <x v="817"/>
    <n v="1510725600"/>
    <d v="2017-11-15T06:00:00"/>
    <x v="0"/>
    <x v="1"/>
    <s v="theater/plays"/>
    <x v="3"/>
    <x v="3"/>
  </r>
  <r>
    <n v="920"/>
    <s v="Green, Murphy and Webb"/>
    <s v="Versatile directional project"/>
    <x v="98"/>
    <x v="887"/>
    <x v="907"/>
    <x v="1"/>
    <x v="563"/>
    <x v="906"/>
    <x v="1"/>
    <s v="USD"/>
    <n v="1549519200"/>
    <x v="818"/>
    <n v="1551247200"/>
    <d v="2019-02-27T06:00:00"/>
    <x v="1"/>
    <x v="0"/>
    <s v="film &amp; video/animation"/>
    <x v="4"/>
    <x v="10"/>
  </r>
  <r>
    <n v="921"/>
    <s v="Stevenson PLC"/>
    <s v="Profound directional knowledge user"/>
    <x v="429"/>
    <x v="888"/>
    <x v="908"/>
    <x v="0"/>
    <x v="63"/>
    <x v="907"/>
    <x v="1"/>
    <s v="USD"/>
    <n v="1329026400"/>
    <x v="819"/>
    <n v="1330236000"/>
    <d v="2012-02-26T06:00:00"/>
    <x v="0"/>
    <x v="0"/>
    <s v="technology/web"/>
    <x v="2"/>
    <x v="2"/>
  </r>
  <r>
    <n v="922"/>
    <s v="Soto-Anthony"/>
    <s v="Ameliorated logistical capability"/>
    <x v="430"/>
    <x v="889"/>
    <x v="909"/>
    <x v="1"/>
    <x v="564"/>
    <x v="908"/>
    <x v="1"/>
    <s v="USD"/>
    <n v="1544335200"/>
    <x v="609"/>
    <n v="1545112800"/>
    <d v="2018-12-18T06:00:00"/>
    <x v="0"/>
    <x v="1"/>
    <s v="music/world music"/>
    <x v="1"/>
    <x v="21"/>
  </r>
  <r>
    <n v="923"/>
    <s v="Wise and Sons"/>
    <s v="Sharable discrete definition"/>
    <x v="12"/>
    <x v="890"/>
    <x v="910"/>
    <x v="1"/>
    <x v="174"/>
    <x v="909"/>
    <x v="1"/>
    <s v="USD"/>
    <n v="1279083600"/>
    <x v="547"/>
    <n v="1279170000"/>
    <d v="2010-07-15T05:00:00"/>
    <x v="0"/>
    <x v="0"/>
    <s v="theater/plays"/>
    <x v="3"/>
    <x v="3"/>
  </r>
  <r>
    <n v="924"/>
    <s v="Butler-Barr"/>
    <s v="User-friendly next generation core"/>
    <x v="431"/>
    <x v="891"/>
    <x v="911"/>
    <x v="1"/>
    <x v="565"/>
    <x v="910"/>
    <x v="6"/>
    <s v="EUR"/>
    <n v="1572498000"/>
    <x v="820"/>
    <n v="1573452000"/>
    <d v="2019-11-11T06:00:00"/>
    <x v="0"/>
    <x v="0"/>
    <s v="theater/plays"/>
    <x v="3"/>
    <x v="3"/>
  </r>
  <r>
    <n v="925"/>
    <s v="Wilson, Jefferson and Anderson"/>
    <s v="Profit-focused empowering system engine"/>
    <x v="162"/>
    <x v="892"/>
    <x v="912"/>
    <x v="1"/>
    <x v="167"/>
    <x v="911"/>
    <x v="1"/>
    <s v="USD"/>
    <n v="1506056400"/>
    <x v="821"/>
    <n v="1507093200"/>
    <d v="2017-10-04T05:00:00"/>
    <x v="0"/>
    <x v="0"/>
    <s v="theater/plays"/>
    <x v="3"/>
    <x v="3"/>
  </r>
  <r>
    <n v="926"/>
    <s v="Brown-Oliver"/>
    <s v="Synchronized cohesive encoding"/>
    <x v="251"/>
    <x v="893"/>
    <x v="913"/>
    <x v="0"/>
    <x v="27"/>
    <x v="912"/>
    <x v="1"/>
    <s v="USD"/>
    <n v="1463029200"/>
    <x v="151"/>
    <n v="1463374800"/>
    <d v="2016-05-16T05:00:00"/>
    <x v="0"/>
    <x v="0"/>
    <s v="food/food trucks"/>
    <x v="0"/>
    <x v="0"/>
  </r>
  <r>
    <n v="927"/>
    <s v="Davis-Gardner"/>
    <s v="Synergistic dynamic utilization"/>
    <x v="44"/>
    <x v="894"/>
    <x v="914"/>
    <x v="0"/>
    <x v="95"/>
    <x v="913"/>
    <x v="1"/>
    <s v="USD"/>
    <n v="1342069200"/>
    <x v="822"/>
    <n v="1344574800"/>
    <d v="2012-08-10T05:00:00"/>
    <x v="0"/>
    <x v="0"/>
    <s v="theater/plays"/>
    <x v="3"/>
    <x v="3"/>
  </r>
  <r>
    <n v="928"/>
    <s v="Dawson Group"/>
    <s v="Triple-buffered bi-directional model"/>
    <x v="225"/>
    <x v="895"/>
    <x v="915"/>
    <x v="1"/>
    <x v="566"/>
    <x v="914"/>
    <x v="6"/>
    <s v="EUR"/>
    <n v="1388296800"/>
    <x v="823"/>
    <n v="1389074400"/>
    <d v="2014-01-07T06:00:00"/>
    <x v="0"/>
    <x v="0"/>
    <s v="technology/web"/>
    <x v="2"/>
    <x v="2"/>
  </r>
  <r>
    <n v="929"/>
    <s v="Turner-Terrell"/>
    <s v="Polarized tertiary function"/>
    <x v="20"/>
    <x v="896"/>
    <x v="916"/>
    <x v="1"/>
    <x v="229"/>
    <x v="915"/>
    <x v="4"/>
    <s v="GBP"/>
    <n v="1493787600"/>
    <x v="824"/>
    <n v="1494997200"/>
    <d v="2017-05-17T05:00:00"/>
    <x v="0"/>
    <x v="0"/>
    <s v="theater/plays"/>
    <x v="3"/>
    <x v="3"/>
  </r>
  <r>
    <n v="930"/>
    <s v="Hall, Buchanan and Benton"/>
    <s v="Configurable fault-tolerant structure"/>
    <x v="26"/>
    <x v="897"/>
    <x v="917"/>
    <x v="1"/>
    <x v="72"/>
    <x v="916"/>
    <x v="1"/>
    <s v="USD"/>
    <n v="1424844000"/>
    <x v="825"/>
    <n v="1425448800"/>
    <d v="2015-03-04T06:00:00"/>
    <x v="0"/>
    <x v="1"/>
    <s v="theater/plays"/>
    <x v="3"/>
    <x v="3"/>
  </r>
  <r>
    <n v="931"/>
    <s v="Lowery, Hayden and Cruz"/>
    <s v="Digitized 24/7 budgetary management"/>
    <x v="58"/>
    <x v="898"/>
    <x v="918"/>
    <x v="0"/>
    <x v="192"/>
    <x v="917"/>
    <x v="1"/>
    <s v="USD"/>
    <n v="1403931600"/>
    <x v="826"/>
    <n v="1404104400"/>
    <d v="2014-06-30T05:00:00"/>
    <x v="0"/>
    <x v="1"/>
    <s v="theater/plays"/>
    <x v="3"/>
    <x v="3"/>
  </r>
  <r>
    <n v="932"/>
    <s v="Mora, Miller and Harper"/>
    <s v="Stand-alone zero tolerance algorithm"/>
    <x v="173"/>
    <x v="899"/>
    <x v="919"/>
    <x v="1"/>
    <x v="358"/>
    <x v="918"/>
    <x v="1"/>
    <s v="USD"/>
    <n v="1394514000"/>
    <x v="827"/>
    <n v="1394773200"/>
    <d v="2014-03-14T05:00:00"/>
    <x v="0"/>
    <x v="0"/>
    <s v="music/rock"/>
    <x v="1"/>
    <x v="1"/>
  </r>
  <r>
    <n v="933"/>
    <s v="Espinoza Group"/>
    <s v="Implemented tangible support"/>
    <x v="432"/>
    <x v="900"/>
    <x v="920"/>
    <x v="1"/>
    <x v="567"/>
    <x v="919"/>
    <x v="1"/>
    <s v="USD"/>
    <n v="1365397200"/>
    <x v="828"/>
    <n v="1366520400"/>
    <d v="2013-04-21T05:00:00"/>
    <x v="0"/>
    <x v="0"/>
    <s v="theater/plays"/>
    <x v="3"/>
    <x v="3"/>
  </r>
  <r>
    <n v="934"/>
    <s v="Davis, Crawford and Lopez"/>
    <s v="Reactive radical framework"/>
    <x v="8"/>
    <x v="901"/>
    <x v="921"/>
    <x v="1"/>
    <x v="339"/>
    <x v="920"/>
    <x v="1"/>
    <s v="USD"/>
    <n v="1456120800"/>
    <x v="829"/>
    <n v="1456639200"/>
    <d v="2016-02-28T06:00:00"/>
    <x v="0"/>
    <x v="0"/>
    <s v="theater/plays"/>
    <x v="3"/>
    <x v="3"/>
  </r>
  <r>
    <n v="935"/>
    <s v="Richards, Stevens and Fleming"/>
    <s v="Object-based full-range knowledge user"/>
    <x v="55"/>
    <x v="902"/>
    <x v="922"/>
    <x v="1"/>
    <x v="227"/>
    <x v="921"/>
    <x v="1"/>
    <s v="USD"/>
    <n v="1437714000"/>
    <x v="830"/>
    <n v="1438318800"/>
    <d v="2015-07-31T05:00:00"/>
    <x v="0"/>
    <x v="0"/>
    <s v="theater/plays"/>
    <x v="3"/>
    <x v="3"/>
  </r>
  <r>
    <n v="936"/>
    <s v="Brown Ltd"/>
    <s v="Enhanced composite contingency"/>
    <x v="100"/>
    <x v="903"/>
    <x v="923"/>
    <x v="0"/>
    <x v="356"/>
    <x v="922"/>
    <x v="1"/>
    <s v="USD"/>
    <n v="1563771600"/>
    <x v="831"/>
    <n v="1564030800"/>
    <d v="2019-07-25T05:00:00"/>
    <x v="1"/>
    <x v="0"/>
    <s v="theater/plays"/>
    <x v="3"/>
    <x v="3"/>
  </r>
  <r>
    <n v="937"/>
    <s v="Tapia, Sandoval and Hurley"/>
    <s v="Cloned fresh-thinking model"/>
    <x v="409"/>
    <x v="904"/>
    <x v="924"/>
    <x v="3"/>
    <x v="568"/>
    <x v="923"/>
    <x v="1"/>
    <s v="USD"/>
    <n v="1448517600"/>
    <x v="832"/>
    <n v="1449295200"/>
    <d v="2015-12-05T06:00:00"/>
    <x v="0"/>
    <x v="0"/>
    <s v="film &amp; video/documentary"/>
    <x v="4"/>
    <x v="4"/>
  </r>
  <r>
    <n v="938"/>
    <s v="Allen Inc"/>
    <s v="Total dedicated benchmark"/>
    <x v="243"/>
    <x v="905"/>
    <x v="925"/>
    <x v="1"/>
    <x v="87"/>
    <x v="924"/>
    <x v="1"/>
    <s v="USD"/>
    <n v="1528779600"/>
    <x v="833"/>
    <n v="1531890000"/>
    <d v="2018-07-18T05:00:00"/>
    <x v="0"/>
    <x v="1"/>
    <s v="publishing/fiction"/>
    <x v="5"/>
    <x v="13"/>
  </r>
  <r>
    <n v="939"/>
    <s v="Williams, Johnson and Campbell"/>
    <s v="Streamlined human-resource Graphic Interface"/>
    <x v="75"/>
    <x v="906"/>
    <x v="926"/>
    <x v="0"/>
    <x v="109"/>
    <x v="925"/>
    <x v="1"/>
    <s v="USD"/>
    <n v="1304744400"/>
    <x v="834"/>
    <n v="1306213200"/>
    <d v="2011-05-24T05:00:00"/>
    <x v="0"/>
    <x v="1"/>
    <s v="games/video games"/>
    <x v="6"/>
    <x v="11"/>
  </r>
  <r>
    <n v="940"/>
    <s v="Wiggins Ltd"/>
    <s v="Upgradable analyzing core"/>
    <x v="34"/>
    <x v="907"/>
    <x v="927"/>
    <x v="2"/>
    <x v="569"/>
    <x v="926"/>
    <x v="0"/>
    <s v="CAD"/>
    <n v="1354341600"/>
    <x v="835"/>
    <n v="1356242400"/>
    <d v="2012-12-23T06:00:00"/>
    <x v="0"/>
    <x v="0"/>
    <s v="technology/web"/>
    <x v="2"/>
    <x v="2"/>
  </r>
  <r>
    <n v="941"/>
    <s v="Luna-Horne"/>
    <s v="Profound exuding pricing structure"/>
    <x v="433"/>
    <x v="908"/>
    <x v="928"/>
    <x v="0"/>
    <x v="373"/>
    <x v="927"/>
    <x v="1"/>
    <s v="USD"/>
    <n v="1294552800"/>
    <x v="836"/>
    <n v="1297576800"/>
    <d v="2011-02-13T06:00:00"/>
    <x v="1"/>
    <x v="0"/>
    <s v="theater/plays"/>
    <x v="3"/>
    <x v="3"/>
  </r>
  <r>
    <n v="942"/>
    <s v="Allen Inc"/>
    <s v="Horizontal optimizing model"/>
    <x v="103"/>
    <x v="909"/>
    <x v="929"/>
    <x v="0"/>
    <x v="109"/>
    <x v="928"/>
    <x v="2"/>
    <s v="AUD"/>
    <n v="1295935200"/>
    <x v="837"/>
    <n v="1296194400"/>
    <d v="2011-01-28T06:00:00"/>
    <x v="0"/>
    <x v="0"/>
    <s v="theater/plays"/>
    <x v="3"/>
    <x v="3"/>
  </r>
  <r>
    <n v="943"/>
    <s v="Peterson, Gonzalez and Spencer"/>
    <s v="Synchronized fault-tolerant algorithm"/>
    <x v="168"/>
    <x v="910"/>
    <x v="930"/>
    <x v="1"/>
    <x v="493"/>
    <x v="929"/>
    <x v="1"/>
    <s v="USD"/>
    <n v="1411534800"/>
    <x v="219"/>
    <n v="1414558800"/>
    <d v="2014-10-29T05:00:00"/>
    <x v="0"/>
    <x v="0"/>
    <s v="food/food trucks"/>
    <x v="0"/>
    <x v="0"/>
  </r>
  <r>
    <n v="944"/>
    <s v="Walter Inc"/>
    <s v="Streamlined 5thgeneration intranet"/>
    <x v="83"/>
    <x v="911"/>
    <x v="931"/>
    <x v="0"/>
    <x v="570"/>
    <x v="930"/>
    <x v="2"/>
    <s v="AUD"/>
    <n v="1486706400"/>
    <x v="365"/>
    <n v="1488348000"/>
    <d v="2017-03-01T06:00:00"/>
    <x v="0"/>
    <x v="0"/>
    <s v="photography/photography books"/>
    <x v="7"/>
    <x v="14"/>
  </r>
  <r>
    <n v="945"/>
    <s v="Sanders, Farley and Huffman"/>
    <s v="Cross-group clear-thinking task-force"/>
    <x v="434"/>
    <x v="912"/>
    <x v="932"/>
    <x v="0"/>
    <x v="571"/>
    <x v="931"/>
    <x v="1"/>
    <s v="USD"/>
    <n v="1333602000"/>
    <x v="838"/>
    <n v="1334898000"/>
    <d v="2012-04-20T05:00:00"/>
    <x v="1"/>
    <x v="0"/>
    <s v="photography/photography books"/>
    <x v="7"/>
    <x v="14"/>
  </r>
  <r>
    <n v="946"/>
    <s v="Hall, Holmes and Walker"/>
    <s v="Public-key bandwidth-monitored intranet"/>
    <x v="184"/>
    <x v="913"/>
    <x v="933"/>
    <x v="0"/>
    <x v="483"/>
    <x v="932"/>
    <x v="1"/>
    <s v="USD"/>
    <n v="1308200400"/>
    <x v="839"/>
    <n v="1308373200"/>
    <d v="2011-06-18T05:00:00"/>
    <x v="0"/>
    <x v="0"/>
    <s v="theater/plays"/>
    <x v="3"/>
    <x v="3"/>
  </r>
  <r>
    <n v="947"/>
    <s v="Smith-Powell"/>
    <s v="Upgradable clear-thinking hardware"/>
    <x v="136"/>
    <x v="914"/>
    <x v="934"/>
    <x v="0"/>
    <x v="171"/>
    <x v="933"/>
    <x v="1"/>
    <s v="USD"/>
    <n v="1411707600"/>
    <x v="840"/>
    <n v="1412312400"/>
    <d v="2014-10-03T05:00:00"/>
    <x v="0"/>
    <x v="0"/>
    <s v="theater/plays"/>
    <x v="3"/>
    <x v="3"/>
  </r>
  <r>
    <n v="948"/>
    <s v="Smith-Hill"/>
    <s v="Integrated holistic paradigm"/>
    <x v="151"/>
    <x v="915"/>
    <x v="935"/>
    <x v="3"/>
    <x v="415"/>
    <x v="934"/>
    <x v="1"/>
    <s v="USD"/>
    <n v="1418364000"/>
    <x v="841"/>
    <n v="1419228000"/>
    <d v="2014-12-22T06:00:00"/>
    <x v="1"/>
    <x v="1"/>
    <s v="film &amp; video/documentary"/>
    <x v="4"/>
    <x v="4"/>
  </r>
  <r>
    <n v="949"/>
    <s v="Wright LLC"/>
    <s v="Seamless clear-thinking conglomeration"/>
    <x v="291"/>
    <x v="916"/>
    <x v="936"/>
    <x v="1"/>
    <x v="84"/>
    <x v="935"/>
    <x v="1"/>
    <s v="USD"/>
    <n v="1429333200"/>
    <x v="842"/>
    <n v="1430974800"/>
    <d v="2015-05-07T05:00:00"/>
    <x v="0"/>
    <x v="0"/>
    <s v="technology/web"/>
    <x v="2"/>
    <x v="2"/>
  </r>
  <r>
    <n v="950"/>
    <s v="Williams, Orozco and Gomez"/>
    <s v="Persistent content-based methodology"/>
    <x v="0"/>
    <x v="297"/>
    <x v="298"/>
    <x v="0"/>
    <x v="49"/>
    <x v="298"/>
    <x v="1"/>
    <s v="USD"/>
    <n v="1555390800"/>
    <x v="843"/>
    <n v="1555822800"/>
    <d v="2019-04-21T05:00:00"/>
    <x v="0"/>
    <x v="1"/>
    <s v="theater/plays"/>
    <x v="3"/>
    <x v="3"/>
  </r>
  <r>
    <n v="951"/>
    <s v="Peterson Ltd"/>
    <s v="Re-engineered 24hour matrix"/>
    <x v="435"/>
    <x v="917"/>
    <x v="937"/>
    <x v="1"/>
    <x v="572"/>
    <x v="936"/>
    <x v="1"/>
    <s v="USD"/>
    <n v="1482732000"/>
    <x v="844"/>
    <n v="1482818400"/>
    <d v="2016-12-27T06:00:00"/>
    <x v="0"/>
    <x v="1"/>
    <s v="music/rock"/>
    <x v="1"/>
    <x v="1"/>
  </r>
  <r>
    <n v="952"/>
    <s v="Cummings-Hayes"/>
    <s v="Virtual multi-tasking core"/>
    <x v="436"/>
    <x v="918"/>
    <x v="938"/>
    <x v="3"/>
    <x v="428"/>
    <x v="937"/>
    <x v="1"/>
    <s v="USD"/>
    <n v="1470718800"/>
    <x v="845"/>
    <n v="1471928400"/>
    <d v="2016-08-23T05:00:00"/>
    <x v="0"/>
    <x v="0"/>
    <s v="film &amp; video/documentary"/>
    <x v="4"/>
    <x v="4"/>
  </r>
  <r>
    <n v="953"/>
    <s v="Boyle Ltd"/>
    <s v="Streamlined fault-tolerant conglomeration"/>
    <x v="88"/>
    <x v="919"/>
    <x v="939"/>
    <x v="0"/>
    <x v="356"/>
    <x v="938"/>
    <x v="1"/>
    <s v="USD"/>
    <n v="1450591200"/>
    <x v="846"/>
    <n v="1453701600"/>
    <d v="2016-01-25T06:00:00"/>
    <x v="0"/>
    <x v="1"/>
    <s v="film &amp; video/science fiction"/>
    <x v="4"/>
    <x v="22"/>
  </r>
  <r>
    <n v="954"/>
    <s v="Henderson, Parker and Diaz"/>
    <s v="Enterprise-wide client-driven policy"/>
    <x v="142"/>
    <x v="920"/>
    <x v="940"/>
    <x v="1"/>
    <x v="573"/>
    <x v="939"/>
    <x v="2"/>
    <s v="AUD"/>
    <n v="1348290000"/>
    <x v="110"/>
    <n v="1350363600"/>
    <d v="2012-10-16T05:00:00"/>
    <x v="0"/>
    <x v="0"/>
    <s v="technology/web"/>
    <x v="2"/>
    <x v="2"/>
  </r>
  <r>
    <n v="955"/>
    <s v="Moss-Obrien"/>
    <s v="Function-based next generation emulation"/>
    <x v="31"/>
    <x v="921"/>
    <x v="941"/>
    <x v="1"/>
    <x v="175"/>
    <x v="940"/>
    <x v="1"/>
    <s v="USD"/>
    <n v="1353823200"/>
    <x v="847"/>
    <n v="1353996000"/>
    <d v="2012-11-27T06:00:00"/>
    <x v="0"/>
    <x v="0"/>
    <s v="theater/plays"/>
    <x v="3"/>
    <x v="3"/>
  </r>
  <r>
    <n v="956"/>
    <s v="Wood Inc"/>
    <s v="Re-engineered composite focus group"/>
    <x v="437"/>
    <x v="922"/>
    <x v="942"/>
    <x v="0"/>
    <x v="268"/>
    <x v="941"/>
    <x v="1"/>
    <s v="USD"/>
    <n v="1450764000"/>
    <x v="848"/>
    <n v="1451109600"/>
    <d v="2015-12-26T06:00:00"/>
    <x v="0"/>
    <x v="0"/>
    <s v="film &amp; video/science fiction"/>
    <x v="4"/>
    <x v="22"/>
  </r>
  <r>
    <n v="957"/>
    <s v="Riley, Cohen and Goodman"/>
    <s v="Profound mission-critical function"/>
    <x v="122"/>
    <x v="923"/>
    <x v="943"/>
    <x v="1"/>
    <x v="54"/>
    <x v="942"/>
    <x v="1"/>
    <s v="USD"/>
    <n v="1329372000"/>
    <x v="849"/>
    <n v="1329631200"/>
    <d v="2012-02-19T06:00:00"/>
    <x v="0"/>
    <x v="0"/>
    <s v="theater/plays"/>
    <x v="3"/>
    <x v="3"/>
  </r>
  <r>
    <n v="958"/>
    <s v="Green, Robinson and Ho"/>
    <s v="De-engineered zero-defect open system"/>
    <x v="65"/>
    <x v="924"/>
    <x v="944"/>
    <x v="1"/>
    <x v="192"/>
    <x v="943"/>
    <x v="1"/>
    <s v="USD"/>
    <n v="1277096400"/>
    <x v="780"/>
    <n v="1278997200"/>
    <d v="2010-07-13T05:00:00"/>
    <x v="0"/>
    <x v="0"/>
    <s v="film &amp; video/animation"/>
    <x v="4"/>
    <x v="10"/>
  </r>
  <r>
    <n v="959"/>
    <s v="Black-Graham"/>
    <s v="Operative hybrid utilization"/>
    <x v="438"/>
    <x v="925"/>
    <x v="945"/>
    <x v="0"/>
    <x v="406"/>
    <x v="944"/>
    <x v="1"/>
    <s v="USD"/>
    <n v="1277701200"/>
    <x v="140"/>
    <n v="1280120400"/>
    <d v="2010-07-26T05:00:00"/>
    <x v="0"/>
    <x v="0"/>
    <s v="publishing/translations"/>
    <x v="5"/>
    <x v="18"/>
  </r>
  <r>
    <n v="960"/>
    <s v="Robbins Group"/>
    <s v="Function-based interactive matrix"/>
    <x v="20"/>
    <x v="926"/>
    <x v="946"/>
    <x v="0"/>
    <x v="12"/>
    <x v="945"/>
    <x v="1"/>
    <s v="USD"/>
    <n v="1454911200"/>
    <x v="850"/>
    <n v="1458104400"/>
    <d v="2016-03-16T05:00:00"/>
    <x v="0"/>
    <x v="0"/>
    <s v="technology/web"/>
    <x v="2"/>
    <x v="2"/>
  </r>
  <r>
    <n v="961"/>
    <s v="Mason, Case and May"/>
    <s v="Optimized content-based collaboration"/>
    <x v="57"/>
    <x v="927"/>
    <x v="947"/>
    <x v="1"/>
    <x v="287"/>
    <x v="946"/>
    <x v="1"/>
    <s v="USD"/>
    <n v="1297922400"/>
    <x v="851"/>
    <n v="1298268000"/>
    <d v="2011-02-21T06:00:00"/>
    <x v="0"/>
    <x v="0"/>
    <s v="publishing/translations"/>
    <x v="5"/>
    <x v="18"/>
  </r>
  <r>
    <n v="962"/>
    <s v="Harris, Russell and Mitchell"/>
    <s v="User-centric cohesive policy"/>
    <x v="136"/>
    <x v="928"/>
    <x v="948"/>
    <x v="1"/>
    <x v="574"/>
    <x v="947"/>
    <x v="1"/>
    <s v="USD"/>
    <n v="1384408800"/>
    <x v="852"/>
    <n v="1386223200"/>
    <d v="2013-12-05T06:00:00"/>
    <x v="0"/>
    <x v="0"/>
    <s v="food/food trucks"/>
    <x v="0"/>
    <x v="0"/>
  </r>
  <r>
    <n v="963"/>
    <s v="Rodriguez-Robinson"/>
    <s v="Ergonomic methodical hub"/>
    <x v="291"/>
    <x v="929"/>
    <x v="949"/>
    <x v="0"/>
    <x v="493"/>
    <x v="948"/>
    <x v="6"/>
    <s v="EUR"/>
    <n v="1299304800"/>
    <x v="853"/>
    <n v="1299823200"/>
    <d v="2011-03-11T06:00:00"/>
    <x v="0"/>
    <x v="1"/>
    <s v="photography/photography books"/>
    <x v="7"/>
    <x v="14"/>
  </r>
  <r>
    <n v="964"/>
    <s v="Peck, Higgins and Smith"/>
    <s v="Devolved disintermediate encryption"/>
    <x v="41"/>
    <x v="930"/>
    <x v="950"/>
    <x v="1"/>
    <x v="287"/>
    <x v="949"/>
    <x v="1"/>
    <s v="USD"/>
    <n v="1431320400"/>
    <x v="854"/>
    <n v="1431752400"/>
    <d v="2015-05-16T05:00:00"/>
    <x v="0"/>
    <x v="0"/>
    <s v="theater/plays"/>
    <x v="3"/>
    <x v="3"/>
  </r>
  <r>
    <n v="965"/>
    <s v="Nunez-King"/>
    <s v="Phased clear-thinking policy"/>
    <x v="196"/>
    <x v="931"/>
    <x v="951"/>
    <x v="1"/>
    <x v="512"/>
    <x v="950"/>
    <x v="4"/>
    <s v="GBP"/>
    <n v="1264399200"/>
    <x v="67"/>
    <n v="1267855200"/>
    <d v="2010-03-06T06:00:00"/>
    <x v="0"/>
    <x v="0"/>
    <s v="music/rock"/>
    <x v="1"/>
    <x v="1"/>
  </r>
  <r>
    <n v="966"/>
    <s v="Davis and Sons"/>
    <s v="Seamless solution-oriented capacity"/>
    <x v="12"/>
    <x v="932"/>
    <x v="952"/>
    <x v="1"/>
    <x v="242"/>
    <x v="951"/>
    <x v="1"/>
    <s v="USD"/>
    <n v="1497502800"/>
    <x v="855"/>
    <n v="1497675600"/>
    <d v="2017-06-17T05:00:00"/>
    <x v="0"/>
    <x v="0"/>
    <s v="theater/plays"/>
    <x v="3"/>
    <x v="3"/>
  </r>
  <r>
    <n v="967"/>
    <s v="Howard-Douglas"/>
    <s v="Organized human-resource attitude"/>
    <x v="439"/>
    <x v="933"/>
    <x v="953"/>
    <x v="1"/>
    <x v="575"/>
    <x v="952"/>
    <x v="1"/>
    <s v="USD"/>
    <n v="1333688400"/>
    <x v="107"/>
    <n v="1336885200"/>
    <d v="2012-05-13T05:00:00"/>
    <x v="0"/>
    <x v="0"/>
    <s v="music/world music"/>
    <x v="1"/>
    <x v="21"/>
  </r>
  <r>
    <n v="968"/>
    <s v="Gonzalez-White"/>
    <s v="Open-architected disintermediate budgetary management"/>
    <x v="166"/>
    <x v="934"/>
    <x v="954"/>
    <x v="1"/>
    <x v="493"/>
    <x v="953"/>
    <x v="1"/>
    <s v="USD"/>
    <n v="1293861600"/>
    <x v="344"/>
    <n v="1295157600"/>
    <d v="2011-01-16T06:00:00"/>
    <x v="0"/>
    <x v="0"/>
    <s v="food/food trucks"/>
    <x v="0"/>
    <x v="0"/>
  </r>
  <r>
    <n v="969"/>
    <s v="Lopez-King"/>
    <s v="Multi-lateral radical solution"/>
    <x v="58"/>
    <x v="935"/>
    <x v="955"/>
    <x v="1"/>
    <x v="576"/>
    <x v="954"/>
    <x v="1"/>
    <s v="USD"/>
    <n v="1576994400"/>
    <x v="856"/>
    <n v="1577599200"/>
    <d v="2019-12-29T06:00:00"/>
    <x v="0"/>
    <x v="0"/>
    <s v="theater/plays"/>
    <x v="3"/>
    <x v="3"/>
  </r>
  <r>
    <n v="970"/>
    <s v="Glover-Nelson"/>
    <s v="Inverse context-sensitive info-mediaries"/>
    <x v="309"/>
    <x v="936"/>
    <x v="956"/>
    <x v="0"/>
    <x v="577"/>
    <x v="955"/>
    <x v="1"/>
    <s v="USD"/>
    <n v="1304917200"/>
    <x v="857"/>
    <n v="1305003600"/>
    <d v="2011-05-10T05:00:00"/>
    <x v="0"/>
    <x v="0"/>
    <s v="theater/plays"/>
    <x v="3"/>
    <x v="3"/>
  </r>
  <r>
    <n v="971"/>
    <s v="Garner and Sons"/>
    <s v="Versatile neutral workforce"/>
    <x v="135"/>
    <x v="937"/>
    <x v="957"/>
    <x v="0"/>
    <x v="3"/>
    <x v="956"/>
    <x v="1"/>
    <s v="USD"/>
    <n v="1381208400"/>
    <x v="858"/>
    <n v="1381726800"/>
    <d v="2013-10-14T05:00:00"/>
    <x v="0"/>
    <x v="0"/>
    <s v="film &amp; video/television"/>
    <x v="4"/>
    <x v="19"/>
  </r>
  <r>
    <n v="972"/>
    <s v="Sellers, Roach and Garrison"/>
    <s v="Multi-tiered systematic knowledge user"/>
    <x v="440"/>
    <x v="938"/>
    <x v="958"/>
    <x v="1"/>
    <x v="578"/>
    <x v="957"/>
    <x v="1"/>
    <s v="USD"/>
    <n v="1401685200"/>
    <x v="859"/>
    <n v="1402462800"/>
    <d v="2014-06-11T05:00:00"/>
    <x v="0"/>
    <x v="1"/>
    <s v="technology/web"/>
    <x v="2"/>
    <x v="2"/>
  </r>
  <r>
    <n v="973"/>
    <s v="Herrera, Bennett and Silva"/>
    <s v="Programmable multi-state algorithm"/>
    <x v="441"/>
    <x v="939"/>
    <x v="959"/>
    <x v="0"/>
    <x v="526"/>
    <x v="958"/>
    <x v="1"/>
    <s v="USD"/>
    <n v="1291960800"/>
    <x v="860"/>
    <n v="1292133600"/>
    <d v="2010-12-12T06:00:00"/>
    <x v="0"/>
    <x v="1"/>
    <s v="theater/plays"/>
    <x v="3"/>
    <x v="3"/>
  </r>
  <r>
    <n v="974"/>
    <s v="Thomas, Clay and Mendoza"/>
    <s v="Multi-channeled reciprocal interface"/>
    <x v="126"/>
    <x v="940"/>
    <x v="960"/>
    <x v="1"/>
    <x v="235"/>
    <x v="959"/>
    <x v="1"/>
    <s v="USD"/>
    <n v="1368853200"/>
    <x v="170"/>
    <n v="1368939600"/>
    <d v="2013-05-19T05:00:00"/>
    <x v="0"/>
    <x v="0"/>
    <s v="music/indie rock"/>
    <x v="1"/>
    <x v="7"/>
  </r>
  <r>
    <n v="975"/>
    <s v="Ayala Group"/>
    <s v="Right-sized maximized migration"/>
    <x v="91"/>
    <x v="941"/>
    <x v="961"/>
    <x v="1"/>
    <x v="18"/>
    <x v="960"/>
    <x v="1"/>
    <s v="USD"/>
    <n v="1448776800"/>
    <x v="861"/>
    <n v="1452146400"/>
    <d v="2016-01-07T06:00:00"/>
    <x v="0"/>
    <x v="1"/>
    <s v="theater/plays"/>
    <x v="3"/>
    <x v="3"/>
  </r>
  <r>
    <n v="976"/>
    <s v="Huerta, Roberts and Dickerson"/>
    <s v="Self-enabling value-added artificial intelligence"/>
    <x v="220"/>
    <x v="942"/>
    <x v="962"/>
    <x v="1"/>
    <x v="382"/>
    <x v="961"/>
    <x v="1"/>
    <s v="USD"/>
    <n v="1296194400"/>
    <x v="862"/>
    <n v="1296712800"/>
    <d v="2011-02-03T06:00:00"/>
    <x v="0"/>
    <x v="1"/>
    <s v="theater/plays"/>
    <x v="3"/>
    <x v="3"/>
  </r>
  <r>
    <n v="977"/>
    <s v="Johnson Group"/>
    <s v="Vision-oriented interactive solution"/>
    <x v="260"/>
    <x v="943"/>
    <x v="963"/>
    <x v="0"/>
    <x v="109"/>
    <x v="962"/>
    <x v="1"/>
    <s v="USD"/>
    <n v="1517983200"/>
    <x v="863"/>
    <n v="1520748000"/>
    <d v="2018-03-11T06:00:00"/>
    <x v="0"/>
    <x v="0"/>
    <s v="food/food trucks"/>
    <x v="0"/>
    <x v="0"/>
  </r>
  <r>
    <n v="978"/>
    <s v="Bailey, Nguyen and Martinez"/>
    <s v="Fundamental user-facing productivity"/>
    <x v="67"/>
    <x v="944"/>
    <x v="964"/>
    <x v="1"/>
    <x v="45"/>
    <x v="963"/>
    <x v="1"/>
    <s v="USD"/>
    <n v="1478930400"/>
    <x v="864"/>
    <n v="1480831200"/>
    <d v="2016-12-04T06:00:00"/>
    <x v="0"/>
    <x v="0"/>
    <s v="games/video games"/>
    <x v="6"/>
    <x v="11"/>
  </r>
  <r>
    <n v="979"/>
    <s v="Williams, Martin and Meyer"/>
    <s v="Innovative well-modulated capability"/>
    <x v="138"/>
    <x v="945"/>
    <x v="965"/>
    <x v="1"/>
    <x v="579"/>
    <x v="964"/>
    <x v="4"/>
    <s v="GBP"/>
    <n v="1426395600"/>
    <x v="527"/>
    <n v="1426914000"/>
    <d v="2015-03-21T05:00:00"/>
    <x v="0"/>
    <x v="0"/>
    <s v="theater/plays"/>
    <x v="3"/>
    <x v="3"/>
  </r>
  <r>
    <n v="980"/>
    <s v="Huff-Johnson"/>
    <s v="Universal fault-tolerant orchestration"/>
    <x v="442"/>
    <x v="946"/>
    <x v="966"/>
    <x v="0"/>
    <x v="580"/>
    <x v="965"/>
    <x v="1"/>
    <s v="USD"/>
    <n v="1446181200"/>
    <x v="865"/>
    <n v="1446616800"/>
    <d v="2015-11-04T06:00:00"/>
    <x v="1"/>
    <x v="0"/>
    <s v="publishing/nonfiction"/>
    <x v="5"/>
    <x v="9"/>
  </r>
  <r>
    <n v="981"/>
    <s v="Diaz-Little"/>
    <s v="Grass-roots executive synergy"/>
    <x v="313"/>
    <x v="947"/>
    <x v="967"/>
    <x v="1"/>
    <x v="581"/>
    <x v="966"/>
    <x v="1"/>
    <s v="USD"/>
    <n v="1514181600"/>
    <x v="866"/>
    <n v="1517032800"/>
    <d v="2018-01-27T06:00:00"/>
    <x v="0"/>
    <x v="0"/>
    <s v="technology/web"/>
    <x v="2"/>
    <x v="2"/>
  </r>
  <r>
    <n v="982"/>
    <s v="Freeman-French"/>
    <s v="Multi-layered optimal application"/>
    <x v="44"/>
    <x v="948"/>
    <x v="968"/>
    <x v="0"/>
    <x v="51"/>
    <x v="967"/>
    <x v="1"/>
    <s v="USD"/>
    <n v="1311051600"/>
    <x v="867"/>
    <n v="1311224400"/>
    <d v="2011-07-21T05:00:00"/>
    <x v="0"/>
    <x v="1"/>
    <s v="film &amp; video/documentary"/>
    <x v="4"/>
    <x v="4"/>
  </r>
  <r>
    <n v="983"/>
    <s v="Beck-Weber"/>
    <s v="Business-focused full-range core"/>
    <x v="443"/>
    <x v="949"/>
    <x v="969"/>
    <x v="1"/>
    <x v="582"/>
    <x v="968"/>
    <x v="1"/>
    <s v="USD"/>
    <n v="1564894800"/>
    <x v="868"/>
    <n v="1566190800"/>
    <d v="2019-08-19T05:00:00"/>
    <x v="0"/>
    <x v="0"/>
    <s v="film &amp; video/documentary"/>
    <x v="4"/>
    <x v="4"/>
  </r>
  <r>
    <n v="984"/>
    <s v="Lewis-Jacobson"/>
    <s v="Exclusive system-worthy Graphic Interface"/>
    <x v="191"/>
    <x v="950"/>
    <x v="970"/>
    <x v="1"/>
    <x v="345"/>
    <x v="969"/>
    <x v="1"/>
    <s v="USD"/>
    <n v="1567918800"/>
    <x v="105"/>
    <n v="1570165200"/>
    <d v="2019-10-04T05:00:00"/>
    <x v="0"/>
    <x v="0"/>
    <s v="theater/plays"/>
    <x v="3"/>
    <x v="3"/>
  </r>
  <r>
    <n v="985"/>
    <s v="Logan-Curtis"/>
    <s v="Enhanced optimal ability"/>
    <x v="305"/>
    <x v="951"/>
    <x v="971"/>
    <x v="0"/>
    <x v="583"/>
    <x v="970"/>
    <x v="1"/>
    <s v="USD"/>
    <n v="1386309600"/>
    <x v="481"/>
    <n v="1388556000"/>
    <d v="2014-01-01T06:00:00"/>
    <x v="0"/>
    <x v="1"/>
    <s v="music/rock"/>
    <x v="1"/>
    <x v="1"/>
  </r>
  <r>
    <n v="986"/>
    <s v="Chan, Washington and Callahan"/>
    <s v="Optional zero administration neural-net"/>
    <x v="75"/>
    <x v="952"/>
    <x v="972"/>
    <x v="0"/>
    <x v="45"/>
    <x v="971"/>
    <x v="1"/>
    <s v="USD"/>
    <n v="1301979600"/>
    <x v="253"/>
    <n v="1303189200"/>
    <d v="2011-04-19T05:00:00"/>
    <x v="0"/>
    <x v="0"/>
    <s v="music/rock"/>
    <x v="1"/>
    <x v="1"/>
  </r>
  <r>
    <n v="987"/>
    <s v="Wilson Group"/>
    <s v="Ameliorated foreground focus group"/>
    <x v="8"/>
    <x v="953"/>
    <x v="973"/>
    <x v="1"/>
    <x v="584"/>
    <x v="972"/>
    <x v="1"/>
    <s v="USD"/>
    <n v="1493269200"/>
    <x v="869"/>
    <n v="1494478800"/>
    <d v="2017-05-11T05:00:00"/>
    <x v="0"/>
    <x v="0"/>
    <s v="film &amp; video/documentary"/>
    <x v="4"/>
    <x v="4"/>
  </r>
  <r>
    <n v="988"/>
    <s v="Gardner, Ryan and Gutierrez"/>
    <s v="Triple-buffered multi-tasking matrices"/>
    <x v="151"/>
    <x v="802"/>
    <x v="974"/>
    <x v="0"/>
    <x v="251"/>
    <x v="973"/>
    <x v="1"/>
    <s v="USD"/>
    <n v="1478930400"/>
    <x v="864"/>
    <n v="1480744800"/>
    <d v="2016-12-03T06:00:00"/>
    <x v="0"/>
    <x v="0"/>
    <s v="publishing/radio &amp; podcasts"/>
    <x v="5"/>
    <x v="15"/>
  </r>
  <r>
    <n v="989"/>
    <s v="Hernandez Inc"/>
    <s v="Versatile dedicated migration"/>
    <x v="166"/>
    <x v="954"/>
    <x v="975"/>
    <x v="1"/>
    <x v="31"/>
    <x v="974"/>
    <x v="1"/>
    <s v="USD"/>
    <n v="1555390800"/>
    <x v="843"/>
    <n v="1555822800"/>
    <d v="2019-04-21T05:00:00"/>
    <x v="0"/>
    <x v="0"/>
    <s v="publishing/translations"/>
    <x v="5"/>
    <x v="18"/>
  </r>
  <r>
    <n v="990"/>
    <s v="Ortiz-Roberts"/>
    <s v="Devolved foreground customer loyalty"/>
    <x v="75"/>
    <x v="955"/>
    <x v="976"/>
    <x v="0"/>
    <x v="251"/>
    <x v="975"/>
    <x v="1"/>
    <s v="USD"/>
    <n v="1456984800"/>
    <x v="289"/>
    <n v="1458882000"/>
    <d v="2016-03-25T05:00:00"/>
    <x v="0"/>
    <x v="1"/>
    <s v="film &amp; video/drama"/>
    <x v="4"/>
    <x v="6"/>
  </r>
  <r>
    <n v="991"/>
    <s v="Ramirez LLC"/>
    <s v="Reduced reciprocal focus group"/>
    <x v="122"/>
    <x v="551"/>
    <x v="977"/>
    <x v="1"/>
    <x v="585"/>
    <x v="976"/>
    <x v="1"/>
    <s v="USD"/>
    <n v="1411621200"/>
    <x v="870"/>
    <n v="1411966800"/>
    <d v="2014-09-29T05:00:00"/>
    <x v="0"/>
    <x v="1"/>
    <s v="music/rock"/>
    <x v="1"/>
    <x v="1"/>
  </r>
  <r>
    <n v="992"/>
    <s v="Morrow Inc"/>
    <s v="Networked global migration"/>
    <x v="33"/>
    <x v="956"/>
    <x v="978"/>
    <x v="1"/>
    <x v="227"/>
    <x v="977"/>
    <x v="1"/>
    <s v="USD"/>
    <n v="1525669200"/>
    <x v="871"/>
    <n v="1526878800"/>
    <d v="2018-05-21T05:00:00"/>
    <x v="0"/>
    <x v="1"/>
    <s v="film &amp; video/drama"/>
    <x v="4"/>
    <x v="6"/>
  </r>
  <r>
    <n v="993"/>
    <s v="Erickson-Rogers"/>
    <s v="De-engineered even-keeled definition"/>
    <x v="122"/>
    <x v="957"/>
    <x v="979"/>
    <x v="3"/>
    <x v="51"/>
    <x v="978"/>
    <x v="6"/>
    <s v="EUR"/>
    <n v="1450936800"/>
    <x v="872"/>
    <n v="1452405600"/>
    <d v="2016-01-10T06:00:00"/>
    <x v="0"/>
    <x v="1"/>
    <s v="photography/photography books"/>
    <x v="7"/>
    <x v="14"/>
  </r>
  <r>
    <n v="994"/>
    <s v="Leach, Rich and Price"/>
    <s v="Implemented bi-directional flexibility"/>
    <x v="444"/>
    <x v="958"/>
    <x v="980"/>
    <x v="0"/>
    <x v="586"/>
    <x v="979"/>
    <x v="1"/>
    <s v="USD"/>
    <n v="1413522000"/>
    <x v="873"/>
    <n v="1414040400"/>
    <d v="2014-10-23T05:00:00"/>
    <x v="0"/>
    <x v="1"/>
    <s v="publishing/translations"/>
    <x v="5"/>
    <x v="18"/>
  </r>
  <r>
    <n v="995"/>
    <s v="Manning-Hamilton"/>
    <s v="Vision-oriented scalable definition"/>
    <x v="238"/>
    <x v="959"/>
    <x v="981"/>
    <x v="1"/>
    <x v="587"/>
    <x v="980"/>
    <x v="1"/>
    <s v="USD"/>
    <n v="1541307600"/>
    <x v="874"/>
    <n v="1543816800"/>
    <d v="2018-12-03T06:00:00"/>
    <x v="0"/>
    <x v="1"/>
    <s v="food/food trucks"/>
    <x v="0"/>
    <x v="0"/>
  </r>
  <r>
    <n v="996"/>
    <s v="Butler LLC"/>
    <s v="Future-proofed upward-trending migration"/>
    <x v="47"/>
    <x v="960"/>
    <x v="982"/>
    <x v="0"/>
    <x v="192"/>
    <x v="981"/>
    <x v="1"/>
    <s v="USD"/>
    <n v="1357106400"/>
    <x v="875"/>
    <n v="1359698400"/>
    <d v="2013-02-01T06:00:00"/>
    <x v="0"/>
    <x v="0"/>
    <s v="theater/plays"/>
    <x v="3"/>
    <x v="3"/>
  </r>
  <r>
    <n v="997"/>
    <s v="Ball LLC"/>
    <s v="Right-sized full-range throughput"/>
    <x v="4"/>
    <x v="961"/>
    <x v="983"/>
    <x v="3"/>
    <x v="279"/>
    <x v="982"/>
    <x v="6"/>
    <s v="EUR"/>
    <n v="1390197600"/>
    <x v="876"/>
    <n v="1390629600"/>
    <d v="2014-01-25T06:00:00"/>
    <x v="0"/>
    <x v="0"/>
    <s v="theater/plays"/>
    <x v="3"/>
    <x v="3"/>
  </r>
  <r>
    <n v="998"/>
    <s v="Taylor, Santiago and Flores"/>
    <s v="Polarized composite customer loyalty"/>
    <x v="445"/>
    <x v="962"/>
    <x v="984"/>
    <x v="0"/>
    <x v="82"/>
    <x v="983"/>
    <x v="1"/>
    <s v="USD"/>
    <n v="1265868000"/>
    <x v="877"/>
    <n v="1267077600"/>
    <d v="2010-02-25T06:00:00"/>
    <x v="0"/>
    <x v="1"/>
    <s v="music/indie rock"/>
    <x v="1"/>
    <x v="7"/>
  </r>
  <r>
    <n v="999"/>
    <s v="Hernandez, Norton and Kelley"/>
    <s v="Expanded eco-centric policy"/>
    <x v="446"/>
    <x v="963"/>
    <x v="985"/>
    <x v="3"/>
    <x v="588"/>
    <x v="984"/>
    <x v="1"/>
    <s v="USD"/>
    <n v="1467176400"/>
    <x v="878"/>
    <n v="1467781200"/>
    <d v="2016-07-06T05:00:00"/>
    <x v="0"/>
    <x v="0"/>
    <s v="food/food trucks"/>
    <x v="0"/>
    <x v="0"/>
  </r>
  <r>
    <m/>
    <m/>
    <m/>
    <x v="447"/>
    <x v="964"/>
    <x v="986"/>
    <x v="4"/>
    <x v="589"/>
    <x v="985"/>
    <x v="7"/>
    <m/>
    <m/>
    <x v="879"/>
    <m/>
    <m/>
    <x v="2"/>
    <x v="2"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3D48E-DE7D-444D-9337-71DECFE4DF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14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">
        <item h="1" x="3"/>
        <item h="1"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E76E2-8725-8E40-989B-377C5EF8B49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G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Row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4F9CD-670D-2340-9D1A-45EA1B70E3E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G3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1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74C35-76D6-0D41-B8D2-5513F7A3911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G19" firstHeaderRow="1" firstDataRow="2" firstDataCol="1" rowPageCount="1" colPageCount="1"/>
  <pivotFields count="22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zoomScale="94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5" customWidth="1"/>
    <col min="6" max="6" width="15.5" customWidth="1"/>
    <col min="8" max="8" width="13" bestFit="1" customWidth="1"/>
    <col min="9" max="9" width="17" style="6" customWidth="1"/>
    <col min="12" max="12" width="13.6640625" customWidth="1"/>
    <col min="13" max="13" width="21.1640625" style="12" customWidth="1"/>
    <col min="14" max="14" width="12.83203125" customWidth="1"/>
    <col min="15" max="15" width="20.6640625" style="12" customWidth="1"/>
    <col min="18" max="18" width="28" bestFit="1" customWidth="1"/>
    <col min="19" max="19" width="19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 s="9">
        <v>1448690400</v>
      </c>
      <c r="M2" s="11">
        <f t="shared" ref="M2:M65" si="1">(L2/86400)+25569</f>
        <v>42336.25</v>
      </c>
      <c r="N2">
        <v>1450159200</v>
      </c>
      <c r="O2" s="11">
        <f t="shared" ref="O2:O65" si="2">(N2/86400)+25569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6">
        <f t="shared" ref="I3:I66" si="3">E3/H3</f>
        <v>92.151898734177209</v>
      </c>
      <c r="J3" t="s">
        <v>21</v>
      </c>
      <c r="K3" t="s">
        <v>22</v>
      </c>
      <c r="L3">
        <v>1408424400</v>
      </c>
      <c r="M3" s="11">
        <f t="shared" si="1"/>
        <v>41870.208333333336</v>
      </c>
      <c r="N3">
        <v>1408597200</v>
      </c>
      <c r="O3" s="11">
        <f t="shared" si="2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3"/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E66/D66</f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ref="M66:M129" si="5">(L66/86400)+25569</f>
        <v>43283.208333333328</v>
      </c>
      <c r="N66">
        <v>1531803600</v>
      </c>
      <c r="O66" s="11">
        <f t="shared" ref="O66:O129" si="6">(N66/86400)+25569</f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6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11">
        <f t="shared" si="5"/>
        <v>40570.25</v>
      </c>
      <c r="N67">
        <v>1296712800</v>
      </c>
      <c r="O67" s="11">
        <f t="shared" si="6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11">
        <f t="shared" si="5"/>
        <v>42102.208333333328</v>
      </c>
      <c r="N68">
        <v>1428901200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5"/>
        <v>40203.25</v>
      </c>
      <c r="N69">
        <v>1264831200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5"/>
        <v>42943.208333333328</v>
      </c>
      <c r="N70">
        <v>1505192400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5"/>
        <v>40531.25</v>
      </c>
      <c r="N71">
        <v>1295676000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5"/>
        <v>40484.208333333336</v>
      </c>
      <c r="N72">
        <v>1292911200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5"/>
        <v>43799.25</v>
      </c>
      <c r="N73">
        <v>1575439200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5"/>
        <v>42186.208333333328</v>
      </c>
      <c r="N74">
        <v>1438837200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5"/>
        <v>42701.25</v>
      </c>
      <c r="N75">
        <v>1480485600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5"/>
        <v>42456.208333333328</v>
      </c>
      <c r="N76">
        <v>1459141200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5"/>
        <v>43296.208333333328</v>
      </c>
      <c r="N77">
        <v>1532322000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5"/>
        <v>42027.25</v>
      </c>
      <c r="N78">
        <v>1426222800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5"/>
        <v>40448.208333333336</v>
      </c>
      <c r="N79">
        <v>1286773200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5"/>
        <v>43206.208333333328</v>
      </c>
      <c r="N80">
        <v>1523941200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5"/>
        <v>43267.208333333328</v>
      </c>
      <c r="N81">
        <v>1529557200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5"/>
        <v>42976.208333333328</v>
      </c>
      <c r="N82">
        <v>1506574800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5"/>
        <v>43062.25</v>
      </c>
      <c r="N83">
        <v>1513576800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5"/>
        <v>43482.25</v>
      </c>
      <c r="N84">
        <v>1548309600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5"/>
        <v>42579.208333333328</v>
      </c>
      <c r="N85">
        <v>1471582800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5"/>
        <v>41118.208333333336</v>
      </c>
      <c r="N86">
        <v>1344315600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5"/>
        <v>40797.208333333336</v>
      </c>
      <c r="N87">
        <v>1316408400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5"/>
        <v>42128.208333333328</v>
      </c>
      <c r="N88">
        <v>1431838800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5"/>
        <v>40610.25</v>
      </c>
      <c r="N89">
        <v>1300510800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5"/>
        <v>42110.208333333328</v>
      </c>
      <c r="N90">
        <v>1431061200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5"/>
        <v>40283.208333333336</v>
      </c>
      <c r="N91">
        <v>1271480400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5"/>
        <v>42425.25</v>
      </c>
      <c r="N92">
        <v>1456380000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5"/>
        <v>42588.208333333328</v>
      </c>
      <c r="N93">
        <v>1472878800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5"/>
        <v>40352.208333333336</v>
      </c>
      <c r="N94">
        <v>1277355600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5"/>
        <v>41202.208333333336</v>
      </c>
      <c r="N95">
        <v>1351054800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5"/>
        <v>43562.208333333328</v>
      </c>
      <c r="N96">
        <v>1555563600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5"/>
        <v>43752.208333333328</v>
      </c>
      <c r="N97">
        <v>1571634000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5"/>
        <v>40612.25</v>
      </c>
      <c r="N98">
        <v>1300856400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5"/>
        <v>42180.208333333328</v>
      </c>
      <c r="N99">
        <v>1439874000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5"/>
        <v>42212.208333333328</v>
      </c>
      <c r="N100">
        <v>1438318800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5"/>
        <v>41968.25</v>
      </c>
      <c r="N101">
        <v>1419400800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11">
        <f t="shared" si="5"/>
        <v>40835.208333333336</v>
      </c>
      <c r="N102">
        <v>1320555600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5"/>
        <v>42056.25</v>
      </c>
      <c r="N103">
        <v>1425103200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5"/>
        <v>43234.208333333328</v>
      </c>
      <c r="N104">
        <v>1526878800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5"/>
        <v>40475.208333333336</v>
      </c>
      <c r="N105">
        <v>1288674000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5"/>
        <v>42878.208333333328</v>
      </c>
      <c r="N106">
        <v>1495602000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5"/>
        <v>41366.208333333336</v>
      </c>
      <c r="N107">
        <v>1366434000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5"/>
        <v>43716.208333333328</v>
      </c>
      <c r="N108">
        <v>1568350800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5"/>
        <v>43213.208333333328</v>
      </c>
      <c r="N109">
        <v>1525928400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5"/>
        <v>41005.208333333336</v>
      </c>
      <c r="N110">
        <v>1336885200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5"/>
        <v>41651.25</v>
      </c>
      <c r="N111">
        <v>1389679200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5"/>
        <v>43354.208333333328</v>
      </c>
      <c r="N112">
        <v>1538283600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5"/>
        <v>41174.208333333336</v>
      </c>
      <c r="N113">
        <v>1348808400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11">
        <f t="shared" si="5"/>
        <v>41875.208333333336</v>
      </c>
      <c r="N114">
        <v>1410152400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5"/>
        <v>42990.208333333328</v>
      </c>
      <c r="N115">
        <v>1505797200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5"/>
        <v>43564.208333333328</v>
      </c>
      <c r="N116">
        <v>1554872400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5"/>
        <v>43056.25</v>
      </c>
      <c r="N117">
        <v>1513922400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5"/>
        <v>42265.208333333328</v>
      </c>
      <c r="N118">
        <v>1442638800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5"/>
        <v>40808.208333333336</v>
      </c>
      <c r="N119">
        <v>1317186000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5"/>
        <v>41665.25</v>
      </c>
      <c r="N120">
        <v>1391234400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5"/>
        <v>41806.208333333336</v>
      </c>
      <c r="N121">
        <v>1404363600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5"/>
        <v>42111.208333333328</v>
      </c>
      <c r="N122">
        <v>1429592400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5"/>
        <v>41917.208333333336</v>
      </c>
      <c r="N123">
        <v>1413608400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5"/>
        <v>41970.25</v>
      </c>
      <c r="N124">
        <v>1419400800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5"/>
        <v>42332.25</v>
      </c>
      <c r="N125">
        <v>1448604000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5"/>
        <v>43598.208333333328</v>
      </c>
      <c r="N126">
        <v>1562302800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5"/>
        <v>43362.208333333328</v>
      </c>
      <c r="N127">
        <v>1537678800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5"/>
        <v>42596.208333333328</v>
      </c>
      <c r="N128">
        <v>1473570000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5"/>
        <v>40310.208333333336</v>
      </c>
      <c r="N129">
        <v>1273899600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E130/D130</f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ref="M130:M193" si="9">(L130/86400)+25569</f>
        <v>40417.208333333336</v>
      </c>
      <c r="N130">
        <v>1284008400</v>
      </c>
      <c r="O130" s="11">
        <f t="shared" ref="O130:O193" si="10">(N130/86400)+25569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s="6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 s="11">
        <f t="shared" si="9"/>
        <v>42038.25</v>
      </c>
      <c r="N131">
        <v>1425103200</v>
      </c>
      <c r="O131" s="11">
        <f t="shared" si="10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11"/>
        <v>28.001876172607879</v>
      </c>
      <c r="J132" t="s">
        <v>36</v>
      </c>
      <c r="K132" t="s">
        <v>37</v>
      </c>
      <c r="L132">
        <v>1319605200</v>
      </c>
      <c r="M132" s="11">
        <f t="shared" si="9"/>
        <v>40842.208333333336</v>
      </c>
      <c r="N132">
        <v>1320991200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 s="11">
        <f t="shared" si="9"/>
        <v>41607.25</v>
      </c>
      <c r="N133">
        <v>1386828000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 s="11">
        <f t="shared" si="9"/>
        <v>43112.25</v>
      </c>
      <c r="N134">
        <v>1517119200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 s="11">
        <f t="shared" si="9"/>
        <v>40767.208333333336</v>
      </c>
      <c r="N135">
        <v>1315026000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 s="11">
        <f t="shared" si="9"/>
        <v>40713.208333333336</v>
      </c>
      <c r="N136">
        <v>1312693200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 s="11">
        <f t="shared" si="9"/>
        <v>41340.25</v>
      </c>
      <c r="N137">
        <v>1363064400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 s="11">
        <f t="shared" si="9"/>
        <v>41797.208333333336</v>
      </c>
      <c r="N138">
        <v>1403154000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 s="11">
        <f t="shared" si="9"/>
        <v>40457.208333333336</v>
      </c>
      <c r="N139">
        <v>1286859600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 s="11">
        <f t="shared" si="9"/>
        <v>41180.208333333336</v>
      </c>
      <c r="N140">
        <v>1349326800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 s="11">
        <f t="shared" si="9"/>
        <v>42115.208333333328</v>
      </c>
      <c r="N141">
        <v>1430974800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 s="11">
        <f t="shared" si="9"/>
        <v>43156.25</v>
      </c>
      <c r="N142">
        <v>1519970400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 s="11">
        <f t="shared" si="9"/>
        <v>42167.208333333328</v>
      </c>
      <c r="N143">
        <v>1434603600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 s="11">
        <f t="shared" si="9"/>
        <v>41005.208333333336</v>
      </c>
      <c r="N144">
        <v>1337230800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 s="11">
        <f t="shared" si="9"/>
        <v>40357.208333333336</v>
      </c>
      <c r="N145">
        <v>1279429200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 s="11">
        <f t="shared" si="9"/>
        <v>43633.208333333328</v>
      </c>
      <c r="N146">
        <v>1561438800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 s="11">
        <f t="shared" si="9"/>
        <v>41889.208333333336</v>
      </c>
      <c r="N147">
        <v>1410498000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 s="11">
        <f t="shared" si="9"/>
        <v>40855.25</v>
      </c>
      <c r="N148">
        <v>1322460000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 s="11">
        <f t="shared" si="9"/>
        <v>42534.208333333328</v>
      </c>
      <c r="N149">
        <v>1466312400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 s="11">
        <f t="shared" si="9"/>
        <v>42941.208333333328</v>
      </c>
      <c r="N150">
        <v>1501736400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 s="11">
        <f t="shared" si="9"/>
        <v>41275.25</v>
      </c>
      <c r="N151">
        <v>1361512800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 s="11">
        <f t="shared" si="9"/>
        <v>43450.25</v>
      </c>
      <c r="N152">
        <v>1545026400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 s="11">
        <f t="shared" si="9"/>
        <v>41799.208333333336</v>
      </c>
      <c r="N153">
        <v>1406696400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 s="11">
        <f t="shared" si="9"/>
        <v>42783.25</v>
      </c>
      <c r="N154">
        <v>1487916000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 s="11">
        <f t="shared" si="9"/>
        <v>41201.208333333336</v>
      </c>
      <c r="N155">
        <v>1351141200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 s="11">
        <f t="shared" si="9"/>
        <v>42502.208333333328</v>
      </c>
      <c r="N156">
        <v>1465016400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 s="11">
        <f t="shared" si="9"/>
        <v>40262.208333333336</v>
      </c>
      <c r="N157">
        <v>1270789200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 s="11">
        <f t="shared" si="9"/>
        <v>43743.208333333328</v>
      </c>
      <c r="N158">
        <v>1572325200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 s="11">
        <f t="shared" si="9"/>
        <v>41638.25</v>
      </c>
      <c r="N159">
        <v>1389420000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 s="11">
        <f t="shared" si="9"/>
        <v>42346.25</v>
      </c>
      <c r="N160">
        <v>1449640800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 s="11">
        <f t="shared" si="9"/>
        <v>43551.208333333328</v>
      </c>
      <c r="N161">
        <v>1555218000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 s="11">
        <f t="shared" si="9"/>
        <v>43582.208333333328</v>
      </c>
      <c r="N162">
        <v>1557723600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 s="11">
        <f t="shared" si="9"/>
        <v>42270.208333333328</v>
      </c>
      <c r="N163">
        <v>1443502800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 s="11">
        <f t="shared" si="9"/>
        <v>43442.25</v>
      </c>
      <c r="N164">
        <v>1546840800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 s="11">
        <f t="shared" si="9"/>
        <v>43028.208333333328</v>
      </c>
      <c r="N165">
        <v>1512712800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 s="11">
        <f t="shared" si="9"/>
        <v>43016.208333333328</v>
      </c>
      <c r="N166">
        <v>1507525200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 s="11">
        <f t="shared" si="9"/>
        <v>42948.208333333328</v>
      </c>
      <c r="N167">
        <v>1504328400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 s="11">
        <f t="shared" si="9"/>
        <v>40534.25</v>
      </c>
      <c r="N168">
        <v>1293343200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 s="11">
        <f t="shared" si="9"/>
        <v>41435.208333333336</v>
      </c>
      <c r="N169">
        <v>1371704400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 s="11">
        <f t="shared" si="9"/>
        <v>43518.25</v>
      </c>
      <c r="N170">
        <v>1552798800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 s="11">
        <f t="shared" si="9"/>
        <v>41077.208333333336</v>
      </c>
      <c r="N171">
        <v>1342328400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 s="11">
        <f t="shared" si="9"/>
        <v>42950.208333333328</v>
      </c>
      <c r="N172">
        <v>1502341200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 s="11">
        <f t="shared" si="9"/>
        <v>41718.208333333336</v>
      </c>
      <c r="N173">
        <v>1397192400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 s="11">
        <f t="shared" si="9"/>
        <v>41839.208333333336</v>
      </c>
      <c r="N174">
        <v>1407042000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 s="11">
        <f t="shared" si="9"/>
        <v>41412.208333333336</v>
      </c>
      <c r="N175">
        <v>1369371600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 s="11">
        <f t="shared" si="9"/>
        <v>42282.208333333328</v>
      </c>
      <c r="N176">
        <v>1444107600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 s="11">
        <f t="shared" si="9"/>
        <v>42613.208333333328</v>
      </c>
      <c r="N177">
        <v>1474261200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 s="11">
        <f t="shared" si="9"/>
        <v>42616.208333333328</v>
      </c>
      <c r="N178">
        <v>1473656400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 s="11">
        <f t="shared" si="9"/>
        <v>40497.25</v>
      </c>
      <c r="N179">
        <v>1291960800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 s="11">
        <f t="shared" si="9"/>
        <v>42999.208333333328</v>
      </c>
      <c r="N180">
        <v>1506747600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 t="shared" si="9"/>
        <v>41350.208333333336</v>
      </c>
      <c r="N181">
        <v>1363582800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 s="11">
        <f t="shared" si="9"/>
        <v>40259.208333333336</v>
      </c>
      <c r="N182">
        <v>1269666000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 s="11">
        <f t="shared" si="9"/>
        <v>43012.208333333328</v>
      </c>
      <c r="N183">
        <v>1508648400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 s="11">
        <f t="shared" si="9"/>
        <v>43631.208333333328</v>
      </c>
      <c r="N184">
        <v>1561957200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 t="shared" si="9"/>
        <v>40430.208333333336</v>
      </c>
      <c r="N185">
        <v>1285131600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 s="11">
        <f t="shared" si="9"/>
        <v>43588.208333333328</v>
      </c>
      <c r="N186">
        <v>1556946000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 s="11">
        <f t="shared" si="9"/>
        <v>43233.208333333328</v>
      </c>
      <c r="N187">
        <v>1527138000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 s="11">
        <f t="shared" si="9"/>
        <v>41782.208333333336</v>
      </c>
      <c r="N188">
        <v>1402117200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 t="shared" si="9"/>
        <v>41328.25</v>
      </c>
      <c r="N189">
        <v>1364014800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 s="11">
        <f t="shared" si="9"/>
        <v>41975.25</v>
      </c>
      <c r="N190">
        <v>1417586400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 s="11">
        <f t="shared" si="9"/>
        <v>42433.25</v>
      </c>
      <c r="N191">
        <v>1457071200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 s="11">
        <f t="shared" si="9"/>
        <v>41429.208333333336</v>
      </c>
      <c r="N192">
        <v>1370408400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 s="11">
        <f t="shared" si="9"/>
        <v>43536.208333333328</v>
      </c>
      <c r="N193">
        <v>1552626000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 s="11">
        <f t="shared" ref="M194:M257" si="13">(L194/86400)+25569</f>
        <v>41817.208333333336</v>
      </c>
      <c r="N194">
        <v>1404190800</v>
      </c>
      <c r="O194" s="11">
        <f t="shared" ref="O194:O257" si="14">(N194/86400)+25569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s="6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 s="11">
        <f t="shared" si="13"/>
        <v>43198.208333333328</v>
      </c>
      <c r="N195">
        <v>1523509200</v>
      </c>
      <c r="O195" s="11">
        <f t="shared" si="14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5"/>
        <v>69.174603174603178</v>
      </c>
      <c r="J196" t="s">
        <v>21</v>
      </c>
      <c r="K196" t="s">
        <v>22</v>
      </c>
      <c r="L196">
        <v>1442206800</v>
      </c>
      <c r="M196" s="11">
        <f t="shared" si="13"/>
        <v>42261.208333333328</v>
      </c>
      <c r="N196">
        <v>1443589200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 s="11">
        <f t="shared" si="13"/>
        <v>43310.208333333328</v>
      </c>
      <c r="N197">
        <v>1533445200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 s="11">
        <f t="shared" si="13"/>
        <v>42616.208333333328</v>
      </c>
      <c r="N198">
        <v>1474520400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 s="11">
        <f t="shared" si="13"/>
        <v>42909.208333333328</v>
      </c>
      <c r="N199">
        <v>1499403600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 s="11">
        <f t="shared" si="13"/>
        <v>40396.208333333336</v>
      </c>
      <c r="N200">
        <v>1283576400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 s="11">
        <f t="shared" si="13"/>
        <v>42192.208333333328</v>
      </c>
      <c r="N201">
        <v>1436590800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 s="11">
        <f t="shared" si="13"/>
        <v>40262.208333333336</v>
      </c>
      <c r="N202">
        <v>1270443600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 s="11">
        <f t="shared" si="13"/>
        <v>41845.208333333336</v>
      </c>
      <c r="N203">
        <v>1407819600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 s="11">
        <f t="shared" si="13"/>
        <v>40818.208333333336</v>
      </c>
      <c r="N204">
        <v>1317877200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 s="11">
        <f t="shared" si="13"/>
        <v>42752.25</v>
      </c>
      <c r="N205">
        <v>1484805600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 s="11">
        <f t="shared" si="13"/>
        <v>40636.208333333336</v>
      </c>
      <c r="N206">
        <v>1302670800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 s="11">
        <f t="shared" si="13"/>
        <v>43390.208333333328</v>
      </c>
      <c r="N207">
        <v>1540789200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 s="11">
        <f t="shared" si="13"/>
        <v>40236.25</v>
      </c>
      <c r="N208">
        <v>1268028000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 s="11">
        <f t="shared" si="13"/>
        <v>43340.208333333328</v>
      </c>
      <c r="N209">
        <v>1537160400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 s="11">
        <f t="shared" si="13"/>
        <v>43048.25</v>
      </c>
      <c r="N210">
        <v>1512280800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 s="11">
        <f t="shared" si="13"/>
        <v>42496.208333333328</v>
      </c>
      <c r="N211">
        <v>1463115600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 s="11">
        <f t="shared" si="13"/>
        <v>42797.25</v>
      </c>
      <c r="N212">
        <v>1490850000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 s="11">
        <f t="shared" si="13"/>
        <v>41513.208333333336</v>
      </c>
      <c r="N213">
        <v>1379653200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 s="11">
        <f t="shared" si="13"/>
        <v>43814.25</v>
      </c>
      <c r="N214">
        <v>1580364000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 s="11">
        <f t="shared" si="13"/>
        <v>40488.208333333336</v>
      </c>
      <c r="N215">
        <v>1289714400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 s="11">
        <f t="shared" si="13"/>
        <v>40409.208333333336</v>
      </c>
      <c r="N216">
        <v>1282712400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 s="11">
        <f t="shared" si="13"/>
        <v>43509.25</v>
      </c>
      <c r="N217">
        <v>1550210400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 s="11">
        <f t="shared" si="13"/>
        <v>40869.25</v>
      </c>
      <c r="N218">
        <v>1322114400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 s="11">
        <f t="shared" si="13"/>
        <v>43583.208333333328</v>
      </c>
      <c r="N219">
        <v>1557205200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 s="11">
        <f t="shared" si="13"/>
        <v>40858.25</v>
      </c>
      <c r="N220">
        <v>1323928800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 s="11">
        <f t="shared" si="13"/>
        <v>41137.208333333336</v>
      </c>
      <c r="N221">
        <v>1346130000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 s="11">
        <f t="shared" si="13"/>
        <v>40725.208333333336</v>
      </c>
      <c r="N222">
        <v>1311051600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 s="11">
        <f t="shared" si="13"/>
        <v>41081.208333333336</v>
      </c>
      <c r="N223">
        <v>1340427600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 s="11">
        <f t="shared" si="13"/>
        <v>41914.208333333336</v>
      </c>
      <c r="N224">
        <v>1412312400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 s="11">
        <f t="shared" si="13"/>
        <v>42445.208333333328</v>
      </c>
      <c r="N225">
        <v>1459314000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 s="11">
        <f t="shared" si="13"/>
        <v>41906.208333333336</v>
      </c>
      <c r="N226">
        <v>1415426400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 s="11">
        <f t="shared" si="13"/>
        <v>41762.208333333336</v>
      </c>
      <c r="N227">
        <v>1399093200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 s="11">
        <f t="shared" si="13"/>
        <v>40276.208333333336</v>
      </c>
      <c r="N228">
        <v>1273899600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 s="11">
        <f t="shared" si="13"/>
        <v>42139.208333333328</v>
      </c>
      <c r="N229">
        <v>1432184400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 s="11">
        <f t="shared" si="13"/>
        <v>42613.208333333328</v>
      </c>
      <c r="N230">
        <v>1474779600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 s="11">
        <f t="shared" si="13"/>
        <v>42887.208333333328</v>
      </c>
      <c r="N231">
        <v>1500440400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 s="11">
        <f t="shared" si="13"/>
        <v>43805.25</v>
      </c>
      <c r="N232">
        <v>1575612000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 s="11">
        <f t="shared" si="13"/>
        <v>41415.208333333336</v>
      </c>
      <c r="N233">
        <v>1374123600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 s="11">
        <f t="shared" si="13"/>
        <v>42576.208333333328</v>
      </c>
      <c r="N234">
        <v>1469509200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 s="11">
        <f t="shared" si="13"/>
        <v>40706.208333333336</v>
      </c>
      <c r="N235">
        <v>1309237200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 s="11">
        <f t="shared" si="13"/>
        <v>42969.208333333328</v>
      </c>
      <c r="N236">
        <v>1503982800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 s="11">
        <f t="shared" si="13"/>
        <v>42779.25</v>
      </c>
      <c r="N237">
        <v>1487397600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 s="11">
        <f t="shared" si="13"/>
        <v>43641.208333333328</v>
      </c>
      <c r="N238">
        <v>1562043600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 s="11">
        <f t="shared" si="13"/>
        <v>41754.208333333336</v>
      </c>
      <c r="N239">
        <v>1398574800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 s="11">
        <f t="shared" si="13"/>
        <v>43083.25</v>
      </c>
      <c r="N240">
        <v>1515391200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 s="11">
        <f t="shared" si="13"/>
        <v>42245.208333333328</v>
      </c>
      <c r="N241">
        <v>1441170000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 s="11">
        <f t="shared" si="13"/>
        <v>40396.208333333336</v>
      </c>
      <c r="N242">
        <v>1281157200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 s="11">
        <f t="shared" si="13"/>
        <v>41742.208333333336</v>
      </c>
      <c r="N243">
        <v>1398229200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 s="11">
        <f t="shared" si="13"/>
        <v>42865.208333333328</v>
      </c>
      <c r="N244">
        <v>1495256400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 s="11">
        <f t="shared" si="13"/>
        <v>43163.25</v>
      </c>
      <c r="N245">
        <v>1520402400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 s="11">
        <f t="shared" si="13"/>
        <v>41834.208333333336</v>
      </c>
      <c r="N246">
        <v>1409806800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 s="11">
        <f t="shared" si="13"/>
        <v>41736.208333333336</v>
      </c>
      <c r="N247">
        <v>1396933200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 s="11">
        <f t="shared" si="13"/>
        <v>41491.208333333336</v>
      </c>
      <c r="N248">
        <v>1376024400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 s="11">
        <f t="shared" si="13"/>
        <v>42726.25</v>
      </c>
      <c r="N249">
        <v>1483682400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 s="11">
        <f t="shared" si="13"/>
        <v>42004.25</v>
      </c>
      <c r="N250">
        <v>1420437600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 s="11">
        <f t="shared" si="13"/>
        <v>42006.25</v>
      </c>
      <c r="N251">
        <v>1420783200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 s="11">
        <f t="shared" si="13"/>
        <v>40203.25</v>
      </c>
      <c r="N252">
        <v>1267423200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 s="11">
        <f t="shared" si="13"/>
        <v>41252.25</v>
      </c>
      <c r="N253">
        <v>1355205600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 s="11">
        <f t="shared" si="13"/>
        <v>41572.208333333336</v>
      </c>
      <c r="N254">
        <v>1383109200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 s="11">
        <f t="shared" si="13"/>
        <v>40641.208333333336</v>
      </c>
      <c r="N255">
        <v>1303275600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 s="11">
        <f t="shared" si="13"/>
        <v>42787.25</v>
      </c>
      <c r="N256">
        <v>1487829600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 s="11">
        <f t="shared" si="13"/>
        <v>40590.25</v>
      </c>
      <c r="N257">
        <v>1298268000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 s="11">
        <f t="shared" ref="M258:M321" si="17">(L258/86400)+25569</f>
        <v>42393.25</v>
      </c>
      <c r="N258">
        <v>1456812000</v>
      </c>
      <c r="O258" s="11">
        <f t="shared" ref="O258:O321" si="18">(N258/86400)+25569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s="6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 s="11">
        <f t="shared" si="17"/>
        <v>41338.25</v>
      </c>
      <c r="N259">
        <v>1363669200</v>
      </c>
      <c r="O259" s="11">
        <f t="shared" si="18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9"/>
        <v>72.172043010752688</v>
      </c>
      <c r="J260" t="s">
        <v>21</v>
      </c>
      <c r="K260" t="s">
        <v>22</v>
      </c>
      <c r="L260">
        <v>1481176800</v>
      </c>
      <c r="M260" s="11">
        <f t="shared" si="17"/>
        <v>42712.25</v>
      </c>
      <c r="N260">
        <v>1482904800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 s="11">
        <f t="shared" si="17"/>
        <v>41251.25</v>
      </c>
      <c r="N261">
        <v>1356588000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 s="11">
        <f t="shared" si="17"/>
        <v>41180.208333333336</v>
      </c>
      <c r="N262">
        <v>1349845200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 s="11">
        <f t="shared" si="17"/>
        <v>40415.208333333336</v>
      </c>
      <c r="N263">
        <v>1283058000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 s="11">
        <f t="shared" si="17"/>
        <v>40638.208333333336</v>
      </c>
      <c r="N264">
        <v>1304226000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 s="11">
        <f t="shared" si="17"/>
        <v>40187.25</v>
      </c>
      <c r="N265">
        <v>1263016800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 s="11">
        <f t="shared" si="17"/>
        <v>41317.25</v>
      </c>
      <c r="N266">
        <v>1362031200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 s="11">
        <f t="shared" si="17"/>
        <v>42372.25</v>
      </c>
      <c r="N267">
        <v>1455602400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 s="11">
        <f t="shared" si="17"/>
        <v>41950.25</v>
      </c>
      <c r="N268">
        <v>1418191200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 s="11">
        <f t="shared" si="17"/>
        <v>41206.208333333336</v>
      </c>
      <c r="N269">
        <v>1352440800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 s="11">
        <f t="shared" si="17"/>
        <v>41186.208333333336</v>
      </c>
      <c r="N270">
        <v>1353304800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 s="11">
        <f t="shared" si="17"/>
        <v>43496.25</v>
      </c>
      <c r="N271">
        <v>1550728800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 s="11">
        <f t="shared" si="17"/>
        <v>40514.25</v>
      </c>
      <c r="N272">
        <v>1291442400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 s="11">
        <f t="shared" si="17"/>
        <v>42345.25</v>
      </c>
      <c r="N273">
        <v>1452146400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 s="11">
        <f t="shared" si="17"/>
        <v>43656.208333333328</v>
      </c>
      <c r="N274">
        <v>1564894800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 s="11">
        <f t="shared" si="17"/>
        <v>42995.208333333328</v>
      </c>
      <c r="N275">
        <v>1505883600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 s="11">
        <f t="shared" si="17"/>
        <v>43045.25</v>
      </c>
      <c r="N276">
        <v>1510380000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 s="11">
        <f t="shared" si="17"/>
        <v>43561.208333333328</v>
      </c>
      <c r="N277">
        <v>1555218000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 s="11">
        <f t="shared" si="17"/>
        <v>41018.208333333336</v>
      </c>
      <c r="N278">
        <v>1335243600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 s="11">
        <f t="shared" si="17"/>
        <v>40378.208333333336</v>
      </c>
      <c r="N279">
        <v>1279688400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 s="11">
        <f t="shared" si="17"/>
        <v>41239.25</v>
      </c>
      <c r="N280">
        <v>1356069600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 s="11">
        <f t="shared" si="17"/>
        <v>43346.208333333328</v>
      </c>
      <c r="N281">
        <v>1536210000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 s="11">
        <f t="shared" si="17"/>
        <v>43060.25</v>
      </c>
      <c r="N282">
        <v>1511762400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 s="11">
        <f t="shared" si="17"/>
        <v>40979.25</v>
      </c>
      <c r="N283">
        <v>1333256400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 s="11">
        <f t="shared" si="17"/>
        <v>42701.25</v>
      </c>
      <c r="N284">
        <v>1480744800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 s="11">
        <f t="shared" si="17"/>
        <v>42520.208333333328</v>
      </c>
      <c r="N285">
        <v>1465016400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 s="11">
        <f t="shared" si="17"/>
        <v>41030.208333333336</v>
      </c>
      <c r="N286">
        <v>1336280400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 s="11">
        <f t="shared" si="17"/>
        <v>42623.208333333328</v>
      </c>
      <c r="N287">
        <v>1476766800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 s="11">
        <f t="shared" si="17"/>
        <v>42697.25</v>
      </c>
      <c r="N288">
        <v>1480485600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 s="11">
        <f t="shared" si="17"/>
        <v>42122.208333333328</v>
      </c>
      <c r="N289">
        <v>1430197200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 s="11">
        <f t="shared" si="17"/>
        <v>40982.208333333336</v>
      </c>
      <c r="N290">
        <v>1331787600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 s="11">
        <f t="shared" si="17"/>
        <v>42219.208333333328</v>
      </c>
      <c r="N291">
        <v>1438837200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 s="11">
        <f t="shared" si="17"/>
        <v>41404.208333333336</v>
      </c>
      <c r="N292">
        <v>1370926800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 s="11">
        <f t="shared" si="17"/>
        <v>40831.208333333336</v>
      </c>
      <c r="N293">
        <v>1319000400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 s="11">
        <f t="shared" si="17"/>
        <v>40984.208333333336</v>
      </c>
      <c r="N294">
        <v>1333429200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 s="11">
        <f t="shared" si="17"/>
        <v>40456.208333333336</v>
      </c>
      <c r="N295">
        <v>1287032400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 s="11">
        <f t="shared" si="17"/>
        <v>43399.208333333328</v>
      </c>
      <c r="N296">
        <v>1541570400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 s="11">
        <f t="shared" si="17"/>
        <v>41562.208333333336</v>
      </c>
      <c r="N297">
        <v>1383976800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 s="11">
        <f t="shared" si="17"/>
        <v>43493.25</v>
      </c>
      <c r="N298">
        <v>1550556000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 s="11">
        <f t="shared" si="17"/>
        <v>41653.25</v>
      </c>
      <c r="N299">
        <v>1390456800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 s="11">
        <f t="shared" si="17"/>
        <v>42426.25</v>
      </c>
      <c r="N300">
        <v>1458018000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 s="11">
        <f t="shared" si="17"/>
        <v>42432.25</v>
      </c>
      <c r="N301">
        <v>1461819600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 s="11">
        <f t="shared" si="17"/>
        <v>42977.208333333328</v>
      </c>
      <c r="N302">
        <v>1504155600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 s="11">
        <f t="shared" si="17"/>
        <v>42061.25</v>
      </c>
      <c r="N303">
        <v>1426395600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 s="11">
        <f t="shared" si="17"/>
        <v>43345.208333333328</v>
      </c>
      <c r="N304">
        <v>1537074000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 s="11">
        <f t="shared" si="17"/>
        <v>42376.25</v>
      </c>
      <c r="N305">
        <v>1452578400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 s="11">
        <f t="shared" si="17"/>
        <v>42589.208333333328</v>
      </c>
      <c r="N306">
        <v>1474088400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 s="11">
        <f t="shared" si="17"/>
        <v>42448.208333333328</v>
      </c>
      <c r="N307">
        <v>1461906000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 s="11">
        <f t="shared" si="17"/>
        <v>42930.208333333328</v>
      </c>
      <c r="N308">
        <v>1500267600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 s="11">
        <f t="shared" si="17"/>
        <v>41066.208333333336</v>
      </c>
      <c r="N309">
        <v>1340686800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 s="11">
        <f t="shared" si="17"/>
        <v>40651.208333333336</v>
      </c>
      <c r="N310">
        <v>1303189200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 s="11">
        <f t="shared" si="17"/>
        <v>40807.208333333336</v>
      </c>
      <c r="N311">
        <v>1318309200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 s="11">
        <f t="shared" si="17"/>
        <v>40277.208333333336</v>
      </c>
      <c r="N312">
        <v>1272171600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 s="11">
        <f t="shared" si="17"/>
        <v>40590.25</v>
      </c>
      <c r="N313">
        <v>1298872800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 s="11">
        <f t="shared" si="17"/>
        <v>41572.208333333336</v>
      </c>
      <c r="N314">
        <v>1383282000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 s="11">
        <f t="shared" si="17"/>
        <v>40966.25</v>
      </c>
      <c r="N315">
        <v>1330495200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 s="11">
        <f t="shared" si="17"/>
        <v>43536.208333333328</v>
      </c>
      <c r="N316">
        <v>1552798800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 s="11">
        <f t="shared" si="17"/>
        <v>41783.208333333336</v>
      </c>
      <c r="N317">
        <v>1403413200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 s="11">
        <f t="shared" si="17"/>
        <v>43788.25</v>
      </c>
      <c r="N318">
        <v>1574229600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 s="11">
        <f t="shared" si="17"/>
        <v>42869.208333333328</v>
      </c>
      <c r="N319">
        <v>1495861200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 s="11">
        <f t="shared" si="17"/>
        <v>41684.25</v>
      </c>
      <c r="N320">
        <v>1392530400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 s="11">
        <f t="shared" si="17"/>
        <v>40402.208333333336</v>
      </c>
      <c r="N321">
        <v>1283662800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 s="11">
        <f t="shared" ref="M322:M385" si="21">(L322/86400)+25569</f>
        <v>40673.208333333336</v>
      </c>
      <c r="N322">
        <v>1305781200</v>
      </c>
      <c r="O322" s="11">
        <f t="shared" ref="O322:O385" si="22">(N322/86400)+25569</f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s="6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 s="11">
        <f t="shared" si="21"/>
        <v>40634.208333333336</v>
      </c>
      <c r="N323">
        <v>1302325200</v>
      </c>
      <c r="O323" s="11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3"/>
        <v>37.998645510835914</v>
      </c>
      <c r="J324" t="s">
        <v>21</v>
      </c>
      <c r="K324" t="s">
        <v>22</v>
      </c>
      <c r="L324">
        <v>1290664800</v>
      </c>
      <c r="M324" s="11">
        <f t="shared" si="21"/>
        <v>40507.25</v>
      </c>
      <c r="N324">
        <v>1291788000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 s="11">
        <f t="shared" si="21"/>
        <v>41725.208333333336</v>
      </c>
      <c r="N325">
        <v>1396069200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 s="11">
        <f t="shared" si="21"/>
        <v>42176.208333333328</v>
      </c>
      <c r="N326">
        <v>1435899600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 s="11">
        <f t="shared" si="21"/>
        <v>43267.208333333328</v>
      </c>
      <c r="N327">
        <v>1531112400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 s="11">
        <f t="shared" si="21"/>
        <v>42364.25</v>
      </c>
      <c r="N328">
        <v>1451628000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 s="11">
        <f t="shared" si="21"/>
        <v>43705.208333333328</v>
      </c>
      <c r="N329">
        <v>1567314000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 s="11">
        <f t="shared" si="21"/>
        <v>43434.25</v>
      </c>
      <c r="N330">
        <v>1544508000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 s="11">
        <f t="shared" si="21"/>
        <v>42716.25</v>
      </c>
      <c r="N331">
        <v>1482472800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 s="11">
        <f t="shared" si="21"/>
        <v>43077.25</v>
      </c>
      <c r="N332">
        <v>1512799200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 s="11">
        <f t="shared" si="21"/>
        <v>40896.25</v>
      </c>
      <c r="N333">
        <v>1324360800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 s="11">
        <f t="shared" si="21"/>
        <v>41361.208333333336</v>
      </c>
      <c r="N334">
        <v>1364533200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 s="11">
        <f t="shared" si="21"/>
        <v>43424.25</v>
      </c>
      <c r="N335">
        <v>1545112800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 s="11">
        <f t="shared" si="21"/>
        <v>43110.25</v>
      </c>
      <c r="N336">
        <v>1516168800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 s="11">
        <f t="shared" si="21"/>
        <v>43784.25</v>
      </c>
      <c r="N337">
        <v>1574920800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 s="11">
        <f t="shared" si="21"/>
        <v>40527.25</v>
      </c>
      <c r="N338">
        <v>1292479200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 s="11">
        <f t="shared" si="21"/>
        <v>43780.25</v>
      </c>
      <c r="N339">
        <v>1573538400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 s="11">
        <f t="shared" si="21"/>
        <v>40821.208333333336</v>
      </c>
      <c r="N340">
        <v>1320382800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 s="11">
        <f t="shared" si="21"/>
        <v>42949.208333333328</v>
      </c>
      <c r="N341">
        <v>1502859600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 s="11">
        <f t="shared" si="21"/>
        <v>40889.25</v>
      </c>
      <c r="N342">
        <v>1323756000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 s="11">
        <f t="shared" si="21"/>
        <v>42244.208333333328</v>
      </c>
      <c r="N343">
        <v>1441342800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 s="11">
        <f t="shared" si="21"/>
        <v>41475.208333333336</v>
      </c>
      <c r="N344">
        <v>1375333200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 s="11">
        <f t="shared" si="21"/>
        <v>41597.25</v>
      </c>
      <c r="N345">
        <v>1389420000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 s="11">
        <f t="shared" si="21"/>
        <v>43122.25</v>
      </c>
      <c r="N346">
        <v>1520056800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 s="11">
        <f t="shared" si="21"/>
        <v>42194.208333333328</v>
      </c>
      <c r="N347">
        <v>1436504400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 s="11">
        <f t="shared" si="21"/>
        <v>42971.208333333328</v>
      </c>
      <c r="N348">
        <v>1508302800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 s="11">
        <f t="shared" si="21"/>
        <v>42046.25</v>
      </c>
      <c r="N349">
        <v>1425708000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 s="11">
        <f t="shared" si="21"/>
        <v>42782.25</v>
      </c>
      <c r="N350">
        <v>1488348000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 s="11">
        <f t="shared" si="21"/>
        <v>42930.208333333328</v>
      </c>
      <c r="N351">
        <v>1502600400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 s="11">
        <f t="shared" si="21"/>
        <v>42144.208333333328</v>
      </c>
      <c r="N352">
        <v>1433653200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 s="11">
        <f t="shared" si="21"/>
        <v>42240.208333333328</v>
      </c>
      <c r="N353">
        <v>1441602000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 s="11">
        <f t="shared" si="21"/>
        <v>42315.25</v>
      </c>
      <c r="N354">
        <v>1447567200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 s="11">
        <f t="shared" si="21"/>
        <v>43651.208333333328</v>
      </c>
      <c r="N355">
        <v>1562389200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 s="11">
        <f t="shared" si="21"/>
        <v>41520.208333333336</v>
      </c>
      <c r="N356">
        <v>1378789200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 s="11">
        <f t="shared" si="21"/>
        <v>42757.25</v>
      </c>
      <c r="N357">
        <v>1488520800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 s="11">
        <f t="shared" si="21"/>
        <v>40922.25</v>
      </c>
      <c r="N358">
        <v>1327298400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 s="11">
        <f t="shared" si="21"/>
        <v>42250.208333333328</v>
      </c>
      <c r="N359">
        <v>1443416400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 s="11">
        <f t="shared" si="21"/>
        <v>43322.208333333328</v>
      </c>
      <c r="N360">
        <v>1534136400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 s="11">
        <f t="shared" si="21"/>
        <v>40782.208333333336</v>
      </c>
      <c r="N361">
        <v>1315026000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 s="11">
        <f t="shared" si="21"/>
        <v>40544.25</v>
      </c>
      <c r="N362">
        <v>1295071200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 s="11">
        <f t="shared" si="21"/>
        <v>43015.208333333328</v>
      </c>
      <c r="N363">
        <v>1509426000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 s="11">
        <f t="shared" si="21"/>
        <v>40570.25</v>
      </c>
      <c r="N364">
        <v>1299391200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 s="11">
        <f t="shared" si="21"/>
        <v>40904.25</v>
      </c>
      <c r="N365">
        <v>1325052000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 s="11">
        <f t="shared" si="21"/>
        <v>43164.25</v>
      </c>
      <c r="N366">
        <v>1522818000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 s="11">
        <f t="shared" si="21"/>
        <v>42733.25</v>
      </c>
      <c r="N367">
        <v>1485324000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 s="11">
        <f t="shared" si="21"/>
        <v>40546.25</v>
      </c>
      <c r="N368">
        <v>1294120800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 s="11">
        <f t="shared" si="21"/>
        <v>41930.208333333336</v>
      </c>
      <c r="N369">
        <v>1415685600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 s="11">
        <f t="shared" si="21"/>
        <v>40464.208333333336</v>
      </c>
      <c r="N370">
        <v>1288933200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 s="11">
        <f t="shared" si="21"/>
        <v>41308.25</v>
      </c>
      <c r="N371">
        <v>1363237200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 s="11">
        <f t="shared" si="21"/>
        <v>43570.208333333328</v>
      </c>
      <c r="N372">
        <v>1555822800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 s="11">
        <f t="shared" si="21"/>
        <v>42043.25</v>
      </c>
      <c r="N373">
        <v>1427778000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 s="11">
        <f t="shared" si="21"/>
        <v>42012.25</v>
      </c>
      <c r="N374">
        <v>1422424800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 s="11">
        <f t="shared" si="21"/>
        <v>42964.208333333328</v>
      </c>
      <c r="N375">
        <v>1503637200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 s="11">
        <f t="shared" si="21"/>
        <v>43476.25</v>
      </c>
      <c r="N376">
        <v>1547618400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 s="11">
        <f t="shared" si="21"/>
        <v>42293.208333333328</v>
      </c>
      <c r="N377">
        <v>1449900000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 s="11">
        <f t="shared" si="21"/>
        <v>41826.208333333336</v>
      </c>
      <c r="N378">
        <v>1405141200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 s="11">
        <f t="shared" si="21"/>
        <v>43760.208333333328</v>
      </c>
      <c r="N379">
        <v>1572933600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 s="11">
        <f t="shared" si="21"/>
        <v>43241.208333333328</v>
      </c>
      <c r="N380">
        <v>1530162000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 s="11">
        <f t="shared" si="21"/>
        <v>40843.208333333336</v>
      </c>
      <c r="N381">
        <v>1320904800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 s="11">
        <f t="shared" si="21"/>
        <v>41448.208333333336</v>
      </c>
      <c r="N382">
        <v>1372395600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 s="11">
        <f t="shared" si="21"/>
        <v>42163.208333333328</v>
      </c>
      <c r="N383">
        <v>1437714000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 s="11">
        <f t="shared" si="21"/>
        <v>43024.208333333328</v>
      </c>
      <c r="N384">
        <v>1509771600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 s="11">
        <f t="shared" si="21"/>
        <v>43509.25</v>
      </c>
      <c r="N385">
        <v>1550556000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E386/D386</f>
        <v>1.7200961538461539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 s="11">
        <f t="shared" ref="M386:M449" si="25">(L386/86400)+25569</f>
        <v>42776.25</v>
      </c>
      <c r="N386">
        <v>1489039200</v>
      </c>
      <c r="O386" s="11">
        <f t="shared" ref="O386:O449" si="26">(N386/86400)+25569</f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s="6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 s="11">
        <f t="shared" si="25"/>
        <v>43553.208333333328</v>
      </c>
      <c r="N387">
        <v>1556600400</v>
      </c>
      <c r="O387" s="11">
        <f t="shared" si="26"/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7"/>
        <v>96.960674157303373</v>
      </c>
      <c r="J388" t="s">
        <v>21</v>
      </c>
      <c r="K388" t="s">
        <v>22</v>
      </c>
      <c r="L388">
        <v>1277528400</v>
      </c>
      <c r="M388" s="11">
        <f t="shared" si="25"/>
        <v>40355.208333333336</v>
      </c>
      <c r="N388">
        <v>1278565200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 s="11">
        <f t="shared" si="25"/>
        <v>41072.208333333336</v>
      </c>
      <c r="N389">
        <v>1339909200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 s="11">
        <f t="shared" si="25"/>
        <v>40912.25</v>
      </c>
      <c r="N390">
        <v>1325829600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 s="11">
        <f t="shared" si="25"/>
        <v>40479.208333333336</v>
      </c>
      <c r="N391">
        <v>1290578400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 s="11">
        <f t="shared" si="25"/>
        <v>41530.208333333336</v>
      </c>
      <c r="N392">
        <v>1380344400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 s="11">
        <f t="shared" si="25"/>
        <v>41653.25</v>
      </c>
      <c r="N393">
        <v>1389852000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 s="11">
        <f t="shared" si="25"/>
        <v>40549.25</v>
      </c>
      <c r="N394">
        <v>1294466400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 s="11">
        <f t="shared" si="25"/>
        <v>42933.208333333328</v>
      </c>
      <c r="N395">
        <v>1500354000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 s="11">
        <f t="shared" si="25"/>
        <v>41484.208333333336</v>
      </c>
      <c r="N396">
        <v>1375938000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 s="11">
        <f t="shared" si="25"/>
        <v>40885.25</v>
      </c>
      <c r="N397">
        <v>1323410400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 s="11">
        <f t="shared" si="25"/>
        <v>43378.208333333328</v>
      </c>
      <c r="N398">
        <v>1539406800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 s="11">
        <f t="shared" si="25"/>
        <v>41417.208333333336</v>
      </c>
      <c r="N399">
        <v>1369803600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 s="11">
        <f t="shared" si="25"/>
        <v>43228.208333333328</v>
      </c>
      <c r="N400">
        <v>1525928400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 s="11">
        <f t="shared" si="25"/>
        <v>40576.25</v>
      </c>
      <c r="N401">
        <v>1297231200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 s="11">
        <f t="shared" si="25"/>
        <v>41502.208333333336</v>
      </c>
      <c r="N402">
        <v>1378530000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 s="11">
        <f t="shared" si="25"/>
        <v>43765.208333333328</v>
      </c>
      <c r="N403">
        <v>1572152400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 s="11">
        <f t="shared" si="25"/>
        <v>40914.25</v>
      </c>
      <c r="N404">
        <v>1329890400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 s="11">
        <f t="shared" si="25"/>
        <v>40310.208333333336</v>
      </c>
      <c r="N405">
        <v>1276750800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 s="11">
        <f t="shared" si="25"/>
        <v>43053.25</v>
      </c>
      <c r="N406">
        <v>1510898400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 s="11">
        <f t="shared" si="25"/>
        <v>43255.208333333328</v>
      </c>
      <c r="N407">
        <v>1532408400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 s="11">
        <f t="shared" si="25"/>
        <v>41304.25</v>
      </c>
      <c r="N408">
        <v>1360562400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 s="11">
        <f t="shared" si="25"/>
        <v>43751.208333333328</v>
      </c>
      <c r="N409">
        <v>1571547600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 s="11">
        <f t="shared" si="25"/>
        <v>42541.208333333328</v>
      </c>
      <c r="N410">
        <v>1468126800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 s="11">
        <f t="shared" si="25"/>
        <v>42843.208333333328</v>
      </c>
      <c r="N411">
        <v>1492837200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 s="11">
        <f t="shared" si="25"/>
        <v>42122.208333333328</v>
      </c>
      <c r="N412">
        <v>1430197200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 s="11">
        <f t="shared" si="25"/>
        <v>42884.208333333328</v>
      </c>
      <c r="N413">
        <v>1496206800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 s="11">
        <f t="shared" si="25"/>
        <v>41642.25</v>
      </c>
      <c r="N414">
        <v>1389592800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 s="11">
        <f t="shared" si="25"/>
        <v>43431.25</v>
      </c>
      <c r="N415">
        <v>1545631200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 s="11">
        <f t="shared" si="25"/>
        <v>40288.208333333336</v>
      </c>
      <c r="N416">
        <v>1272430800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 s="11">
        <f t="shared" si="25"/>
        <v>40921.25</v>
      </c>
      <c r="N417">
        <v>1327903200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 s="11">
        <f t="shared" si="25"/>
        <v>40560.25</v>
      </c>
      <c r="N418">
        <v>1296021600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 s="11">
        <f t="shared" si="25"/>
        <v>43407.208333333328</v>
      </c>
      <c r="N419">
        <v>1543298400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 s="11">
        <f t="shared" si="25"/>
        <v>41035.208333333336</v>
      </c>
      <c r="N420">
        <v>1336366800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 s="11">
        <f t="shared" si="25"/>
        <v>40899.25</v>
      </c>
      <c r="N421">
        <v>1325052000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 s="11">
        <f t="shared" si="25"/>
        <v>42911.208333333328</v>
      </c>
      <c r="N422">
        <v>1499576400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 s="11">
        <f t="shared" si="25"/>
        <v>42915.208333333328</v>
      </c>
      <c r="N423">
        <v>1501304400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 s="11">
        <f t="shared" si="25"/>
        <v>40285.208333333336</v>
      </c>
      <c r="N424">
        <v>1273208400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 s="11">
        <f t="shared" si="25"/>
        <v>40808.208333333336</v>
      </c>
      <c r="N425">
        <v>1316840400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 s="11">
        <f t="shared" si="25"/>
        <v>43208.208333333328</v>
      </c>
      <c r="N426">
        <v>1524546000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 s="11">
        <f t="shared" si="25"/>
        <v>42213.208333333328</v>
      </c>
      <c r="N427">
        <v>1438578000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 s="11">
        <f t="shared" si="25"/>
        <v>41332.25</v>
      </c>
      <c r="N428">
        <v>1362549600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 s="11">
        <f t="shared" si="25"/>
        <v>41895.208333333336</v>
      </c>
      <c r="N429">
        <v>1413349200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 s="11">
        <f t="shared" si="25"/>
        <v>40585.25</v>
      </c>
      <c r="N430">
        <v>1298008800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 s="11">
        <f t="shared" si="25"/>
        <v>41680.25</v>
      </c>
      <c r="N431">
        <v>1394427600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 s="11">
        <f t="shared" si="25"/>
        <v>43737.208333333328</v>
      </c>
      <c r="N432">
        <v>1572670800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 s="11">
        <f t="shared" si="25"/>
        <v>43273.208333333328</v>
      </c>
      <c r="N433">
        <v>1531112400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 s="11">
        <f t="shared" si="25"/>
        <v>41761.208333333336</v>
      </c>
      <c r="N434">
        <v>1400734800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 s="11">
        <f t="shared" si="25"/>
        <v>41603.25</v>
      </c>
      <c r="N435">
        <v>1386741600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 s="11">
        <f t="shared" si="25"/>
        <v>42705.25</v>
      </c>
      <c r="N436">
        <v>1481781600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 s="11">
        <f t="shared" si="25"/>
        <v>41988.25</v>
      </c>
      <c r="N437">
        <v>1419660000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 s="11">
        <f t="shared" si="25"/>
        <v>43575.208333333328</v>
      </c>
      <c r="N438">
        <v>1555822800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 s="11">
        <f t="shared" si="25"/>
        <v>42260.208333333328</v>
      </c>
      <c r="N439">
        <v>1442379600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 s="11">
        <f t="shared" si="25"/>
        <v>41337.25</v>
      </c>
      <c r="N440">
        <v>1364965200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 s="11">
        <f t="shared" si="25"/>
        <v>42680.208333333328</v>
      </c>
      <c r="N441">
        <v>1479016800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 s="11">
        <f t="shared" si="25"/>
        <v>42916.208333333328</v>
      </c>
      <c r="N442">
        <v>1499662800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 s="11">
        <f t="shared" si="25"/>
        <v>41025.208333333336</v>
      </c>
      <c r="N443">
        <v>1337835600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 s="11">
        <f t="shared" si="25"/>
        <v>42980.208333333328</v>
      </c>
      <c r="N444">
        <v>1505710800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 s="11">
        <f t="shared" si="25"/>
        <v>40451.208333333336</v>
      </c>
      <c r="N445">
        <v>1287464400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 s="11">
        <f t="shared" si="25"/>
        <v>40748.208333333336</v>
      </c>
      <c r="N446">
        <v>1311656400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 s="11">
        <f t="shared" si="25"/>
        <v>40515.25</v>
      </c>
      <c r="N447">
        <v>1293170400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 s="11">
        <f t="shared" si="25"/>
        <v>41261.25</v>
      </c>
      <c r="N448">
        <v>1355983200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 s="11">
        <f t="shared" si="25"/>
        <v>43088.25</v>
      </c>
      <c r="N449">
        <v>1515045600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 s="11">
        <f t="shared" ref="M450:M513" si="29">(L450/86400)+25569</f>
        <v>41378.208333333336</v>
      </c>
      <c r="N450">
        <v>1366088400</v>
      </c>
      <c r="O450" s="11">
        <f t="shared" ref="O450:O513" si="30">(N450/86400)+25569</f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s="6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 s="11">
        <f t="shared" si="29"/>
        <v>43530.25</v>
      </c>
      <c r="N451">
        <v>1553317200</v>
      </c>
      <c r="O451" s="11">
        <f t="shared" si="30"/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31"/>
        <v>4</v>
      </c>
      <c r="J452" t="s">
        <v>15</v>
      </c>
      <c r="K452" t="s">
        <v>16</v>
      </c>
      <c r="L452">
        <v>1540098000</v>
      </c>
      <c r="M452" s="11">
        <f t="shared" si="29"/>
        <v>43394.208333333328</v>
      </c>
      <c r="N452">
        <v>1542088800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 s="11">
        <f t="shared" si="29"/>
        <v>42935.208333333328</v>
      </c>
      <c r="N453">
        <v>1503118800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 s="11">
        <f t="shared" si="29"/>
        <v>40365.208333333336</v>
      </c>
      <c r="N454">
        <v>1278478800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 s="11">
        <f t="shared" si="29"/>
        <v>42705.25</v>
      </c>
      <c r="N455">
        <v>1484114400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 s="11">
        <f t="shared" si="29"/>
        <v>41568.208333333336</v>
      </c>
      <c r="N456">
        <v>1385445600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 s="11">
        <f t="shared" si="29"/>
        <v>40809.208333333336</v>
      </c>
      <c r="N457">
        <v>1318741200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 s="11">
        <f t="shared" si="29"/>
        <v>43141.25</v>
      </c>
      <c r="N458">
        <v>1518242400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 s="11">
        <f t="shared" si="29"/>
        <v>42657.208333333328</v>
      </c>
      <c r="N459">
        <v>1476594000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 s="11">
        <f t="shared" si="29"/>
        <v>40265.208333333336</v>
      </c>
      <c r="N460">
        <v>1273554000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 s="11">
        <f t="shared" si="29"/>
        <v>42001.25</v>
      </c>
      <c r="N461">
        <v>1421906400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 s="11">
        <f t="shared" si="29"/>
        <v>40399.208333333336</v>
      </c>
      <c r="N462">
        <v>1281589200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 s="11">
        <f t="shared" si="29"/>
        <v>41757.208333333336</v>
      </c>
      <c r="N463">
        <v>1400389200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 s="11">
        <f t="shared" si="29"/>
        <v>41304.25</v>
      </c>
      <c r="N464">
        <v>1362808800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 s="11">
        <f t="shared" si="29"/>
        <v>41639.25</v>
      </c>
      <c r="N465">
        <v>1388815200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 s="11">
        <f t="shared" si="29"/>
        <v>43142.25</v>
      </c>
      <c r="N466">
        <v>1519538400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 s="11">
        <f t="shared" si="29"/>
        <v>43127.25</v>
      </c>
      <c r="N467">
        <v>1517810400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 s="11">
        <f t="shared" si="29"/>
        <v>41409.208333333336</v>
      </c>
      <c r="N468">
        <v>1370581200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 s="11">
        <f t="shared" si="29"/>
        <v>42331.25</v>
      </c>
      <c r="N469">
        <v>1448863200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 s="11">
        <f t="shared" si="29"/>
        <v>43569.208333333328</v>
      </c>
      <c r="N470">
        <v>1556600400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 s="11">
        <f t="shared" si="29"/>
        <v>42142.208333333328</v>
      </c>
      <c r="N471">
        <v>1432098000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 s="11">
        <f t="shared" si="29"/>
        <v>42716.25</v>
      </c>
      <c r="N472">
        <v>1482127200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 s="11">
        <f t="shared" si="29"/>
        <v>41031.208333333336</v>
      </c>
      <c r="N473">
        <v>1335934800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 s="11">
        <f t="shared" si="29"/>
        <v>43535.208333333328</v>
      </c>
      <c r="N474">
        <v>1556946000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 s="11">
        <f t="shared" si="29"/>
        <v>43277.208333333328</v>
      </c>
      <c r="N475">
        <v>1530075600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 s="11">
        <f t="shared" si="29"/>
        <v>41989.25</v>
      </c>
      <c r="N476">
        <v>1418796000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 s="11">
        <f t="shared" si="29"/>
        <v>41450.208333333336</v>
      </c>
      <c r="N477">
        <v>1372482000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 s="11">
        <f t="shared" si="29"/>
        <v>43322.208333333328</v>
      </c>
      <c r="N478">
        <v>1534395600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 s="11">
        <f t="shared" si="29"/>
        <v>40720.208333333336</v>
      </c>
      <c r="N479">
        <v>1311397200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 s="11">
        <f t="shared" si="29"/>
        <v>42072.208333333328</v>
      </c>
      <c r="N480">
        <v>1426914000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 s="11">
        <f t="shared" si="29"/>
        <v>42945.208333333328</v>
      </c>
      <c r="N481">
        <v>1501477200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 s="11">
        <f t="shared" si="29"/>
        <v>40248.25</v>
      </c>
      <c r="N482">
        <v>1269061200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 s="11">
        <f t="shared" si="29"/>
        <v>41913.208333333336</v>
      </c>
      <c r="N483">
        <v>1415772000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 s="11">
        <f t="shared" si="29"/>
        <v>40963.25</v>
      </c>
      <c r="N484">
        <v>1331013600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 s="11">
        <f t="shared" si="29"/>
        <v>43811.25</v>
      </c>
      <c r="N485">
        <v>1576735200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 s="11">
        <f t="shared" si="29"/>
        <v>41855.208333333336</v>
      </c>
      <c r="N486">
        <v>1411362000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 s="11">
        <f t="shared" si="29"/>
        <v>43626.208333333328</v>
      </c>
      <c r="N487">
        <v>1563685200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 s="11">
        <f t="shared" si="29"/>
        <v>43168.25</v>
      </c>
      <c r="N488">
        <v>1521867600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 s="11">
        <f t="shared" si="29"/>
        <v>42845.208333333328</v>
      </c>
      <c r="N489">
        <v>1495515600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 s="11">
        <f t="shared" si="29"/>
        <v>42403.25</v>
      </c>
      <c r="N490">
        <v>1455948000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 s="11">
        <f t="shared" si="29"/>
        <v>40406.208333333336</v>
      </c>
      <c r="N491">
        <v>1282366800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 s="11">
        <f t="shared" si="29"/>
        <v>43786.25</v>
      </c>
      <c r="N492">
        <v>1574575200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 s="11">
        <f t="shared" si="29"/>
        <v>41456.208333333336</v>
      </c>
      <c r="N493">
        <v>1374901200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 s="11">
        <f t="shared" si="29"/>
        <v>40336.208333333336</v>
      </c>
      <c r="N494">
        <v>1278910800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 s="11">
        <f t="shared" si="29"/>
        <v>43645.208333333328</v>
      </c>
      <c r="N495">
        <v>1562907600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 s="11">
        <f t="shared" si="29"/>
        <v>40990.208333333336</v>
      </c>
      <c r="N496">
        <v>1332478800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 s="11">
        <f t="shared" si="29"/>
        <v>41800.208333333336</v>
      </c>
      <c r="N497">
        <v>1402722000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 s="11">
        <f t="shared" si="29"/>
        <v>42876.208333333328</v>
      </c>
      <c r="N498">
        <v>1496811600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 s="11">
        <f t="shared" si="29"/>
        <v>42724.25</v>
      </c>
      <c r="N499">
        <v>1482213600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 s="11">
        <f t="shared" si="29"/>
        <v>42005.25</v>
      </c>
      <c r="N500">
        <v>1420264800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 s="11">
        <f t="shared" si="29"/>
        <v>42444.208333333328</v>
      </c>
      <c r="N501">
        <v>1458450000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 s="11">
        <f t="shared" si="29"/>
        <v>41395.208333333336</v>
      </c>
      <c r="N502">
        <v>1369803600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 s="11">
        <f t="shared" si="29"/>
        <v>41345.208333333336</v>
      </c>
      <c r="N503">
        <v>1363237200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 s="11">
        <f t="shared" si="29"/>
        <v>41117.208333333336</v>
      </c>
      <c r="N504">
        <v>1345870800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 s="11">
        <f t="shared" si="29"/>
        <v>42186.208333333328</v>
      </c>
      <c r="N505">
        <v>1437454800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 s="11">
        <f t="shared" si="29"/>
        <v>42142.208333333328</v>
      </c>
      <c r="N506">
        <v>1432011600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 s="11">
        <f t="shared" si="29"/>
        <v>41341.25</v>
      </c>
      <c r="N507">
        <v>1366347600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 s="11">
        <f t="shared" si="29"/>
        <v>43062.25</v>
      </c>
      <c r="N508">
        <v>1512885600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 s="11">
        <f t="shared" si="29"/>
        <v>41373.208333333336</v>
      </c>
      <c r="N509">
        <v>1369717200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 s="11">
        <f t="shared" si="29"/>
        <v>43310.208333333328</v>
      </c>
      <c r="N510">
        <v>1534654800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 s="11">
        <f t="shared" si="29"/>
        <v>41034.208333333336</v>
      </c>
      <c r="N511">
        <v>1337058000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 s="11">
        <f t="shared" si="29"/>
        <v>43251.208333333328</v>
      </c>
      <c r="N512">
        <v>1529816400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 s="11">
        <f t="shared" si="29"/>
        <v>43671.208333333328</v>
      </c>
      <c r="N513">
        <v>1564894800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E514/D514</f>
        <v>1.3931868131868133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 s="11">
        <f t="shared" ref="M514:M577" si="33">(L514/86400)+25569</f>
        <v>41825.208333333336</v>
      </c>
      <c r="N514">
        <v>1404622800</v>
      </c>
      <c r="O514" s="11">
        <f t="shared" ref="O514:O577" si="34">(N514/86400)+25569</f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s="6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 s="11">
        <f t="shared" si="33"/>
        <v>40430.208333333336</v>
      </c>
      <c r="N515">
        <v>1284181200</v>
      </c>
      <c r="O515" s="11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5"/>
        <v>58.945075757575758</v>
      </c>
      <c r="J516" t="s">
        <v>98</v>
      </c>
      <c r="K516" t="s">
        <v>99</v>
      </c>
      <c r="L516">
        <v>1386309600</v>
      </c>
      <c r="M516" s="11">
        <f t="shared" si="33"/>
        <v>41614.25</v>
      </c>
      <c r="N516">
        <v>1386741600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 s="11">
        <f t="shared" si="33"/>
        <v>40900.25</v>
      </c>
      <c r="N517">
        <v>1324792800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 s="11">
        <f t="shared" si="33"/>
        <v>40396.208333333336</v>
      </c>
      <c r="N518">
        <v>1284354000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 s="11">
        <f t="shared" si="33"/>
        <v>42860.208333333328</v>
      </c>
      <c r="N519">
        <v>1494392400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 s="11">
        <f t="shared" si="33"/>
        <v>43154.25</v>
      </c>
      <c r="N520">
        <v>1519538400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 s="11">
        <f t="shared" si="33"/>
        <v>42012.25</v>
      </c>
      <c r="N521">
        <v>1421906400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 s="11">
        <f t="shared" si="33"/>
        <v>43574.208333333328</v>
      </c>
      <c r="N522">
        <v>1555909200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 s="11">
        <f t="shared" si="33"/>
        <v>42605.208333333328</v>
      </c>
      <c r="N523">
        <v>1472446800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 s="11">
        <f t="shared" si="33"/>
        <v>41093.208333333336</v>
      </c>
      <c r="N524">
        <v>1342328400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 s="11">
        <f t="shared" si="33"/>
        <v>40241.25</v>
      </c>
      <c r="N525">
        <v>1268114400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 s="11">
        <f t="shared" si="33"/>
        <v>40294.208333333336</v>
      </c>
      <c r="N526">
        <v>1273381200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 s="11">
        <f t="shared" si="33"/>
        <v>40505.25</v>
      </c>
      <c r="N527">
        <v>1290837600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 s="11">
        <f t="shared" si="33"/>
        <v>42364.25</v>
      </c>
      <c r="N528">
        <v>1454306400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 s="11">
        <f t="shared" si="33"/>
        <v>42405.25</v>
      </c>
      <c r="N529">
        <v>1457762400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 s="11">
        <f t="shared" si="33"/>
        <v>41601.25</v>
      </c>
      <c r="N530">
        <v>1389074400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 s="11">
        <f t="shared" si="33"/>
        <v>41769.208333333336</v>
      </c>
      <c r="N531">
        <v>1402117200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 s="11">
        <f t="shared" si="33"/>
        <v>40421.208333333336</v>
      </c>
      <c r="N532">
        <v>1284440400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 s="11">
        <f t="shared" si="33"/>
        <v>41589.25</v>
      </c>
      <c r="N533">
        <v>1388988000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 s="11">
        <f t="shared" si="33"/>
        <v>43125.25</v>
      </c>
      <c r="N534">
        <v>1516946400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 s="11">
        <f t="shared" si="33"/>
        <v>41479.208333333336</v>
      </c>
      <c r="N535">
        <v>1377752400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 s="11">
        <f t="shared" si="33"/>
        <v>43329.208333333328</v>
      </c>
      <c r="N536">
        <v>1534568400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 s="11">
        <f t="shared" si="33"/>
        <v>43259.208333333328</v>
      </c>
      <c r="N537">
        <v>1528606800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 s="11">
        <f t="shared" si="33"/>
        <v>40414.208333333336</v>
      </c>
      <c r="N538">
        <v>1284872400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 s="11">
        <f t="shared" si="33"/>
        <v>43342.208333333328</v>
      </c>
      <c r="N539">
        <v>1537592400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 s="11">
        <f t="shared" si="33"/>
        <v>41539.208333333336</v>
      </c>
      <c r="N540">
        <v>1381208400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 s="11">
        <f t="shared" si="33"/>
        <v>43647.208333333328</v>
      </c>
      <c r="N541">
        <v>1562475600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 s="11">
        <f t="shared" si="33"/>
        <v>43225.208333333328</v>
      </c>
      <c r="N542">
        <v>1527397200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 s="11">
        <f t="shared" si="33"/>
        <v>42165.208333333328</v>
      </c>
      <c r="N543">
        <v>1436158800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 s="11">
        <f t="shared" si="33"/>
        <v>42391.25</v>
      </c>
      <c r="N544">
        <v>1456034400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 s="11">
        <f t="shared" si="33"/>
        <v>41528.208333333336</v>
      </c>
      <c r="N545">
        <v>1380171600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 s="11">
        <f t="shared" si="33"/>
        <v>42377.25</v>
      </c>
      <c r="N546">
        <v>1453356000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 s="11">
        <f t="shared" si="33"/>
        <v>43824.25</v>
      </c>
      <c r="N547">
        <v>1578981600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 s="11">
        <f t="shared" si="33"/>
        <v>43360.208333333328</v>
      </c>
      <c r="N548">
        <v>1537419600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 s="11">
        <f t="shared" si="33"/>
        <v>42029.25</v>
      </c>
      <c r="N549">
        <v>1423202400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 s="11">
        <f t="shared" si="33"/>
        <v>42461.208333333328</v>
      </c>
      <c r="N550">
        <v>1460610000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 s="11">
        <f t="shared" si="33"/>
        <v>41422.208333333336</v>
      </c>
      <c r="N551">
        <v>1370494800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 s="11">
        <f t="shared" si="33"/>
        <v>40968.25</v>
      </c>
      <c r="N552">
        <v>1332306000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 s="11">
        <f t="shared" si="33"/>
        <v>41993.25</v>
      </c>
      <c r="N553">
        <v>1422511200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 s="11">
        <f t="shared" si="33"/>
        <v>42700.25</v>
      </c>
      <c r="N554">
        <v>1480312800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 s="11">
        <f t="shared" si="33"/>
        <v>40545.25</v>
      </c>
      <c r="N555">
        <v>1294034400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 s="11">
        <f t="shared" si="33"/>
        <v>42723.25</v>
      </c>
      <c r="N556">
        <v>1482645600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 s="11">
        <f t="shared" si="33"/>
        <v>41731.208333333336</v>
      </c>
      <c r="N557">
        <v>1399093200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 s="11">
        <f t="shared" si="33"/>
        <v>40792.208333333336</v>
      </c>
      <c r="N558">
        <v>1315890000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 s="11">
        <f t="shared" si="33"/>
        <v>42279.208333333328</v>
      </c>
      <c r="N559">
        <v>1444021200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 s="11">
        <f t="shared" si="33"/>
        <v>42424.25</v>
      </c>
      <c r="N560">
        <v>1460005200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 s="11">
        <f t="shared" si="33"/>
        <v>42584.208333333328</v>
      </c>
      <c r="N561">
        <v>1470718800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 s="11">
        <f t="shared" si="33"/>
        <v>40865.25</v>
      </c>
      <c r="N562">
        <v>1325052000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 s="11">
        <f t="shared" si="33"/>
        <v>40833.208333333336</v>
      </c>
      <c r="N563">
        <v>1319000400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 s="11">
        <f t="shared" si="33"/>
        <v>43536.208333333328</v>
      </c>
      <c r="N564">
        <v>1552539600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 s="11">
        <f t="shared" si="33"/>
        <v>43417.25</v>
      </c>
      <c r="N565">
        <v>1543816800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 s="11">
        <f t="shared" si="33"/>
        <v>42078.208333333328</v>
      </c>
      <c r="N566">
        <v>1427086800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 s="11">
        <f t="shared" si="33"/>
        <v>40862.25</v>
      </c>
      <c r="N567">
        <v>1323064800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 s="11">
        <f t="shared" si="33"/>
        <v>42424.25</v>
      </c>
      <c r="N568">
        <v>1458277200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 s="11">
        <f t="shared" si="33"/>
        <v>41830.208333333336</v>
      </c>
      <c r="N569">
        <v>1405141200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 s="11">
        <f t="shared" si="33"/>
        <v>40374.208333333336</v>
      </c>
      <c r="N570">
        <v>1283058000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 s="11">
        <f t="shared" si="33"/>
        <v>40554.25</v>
      </c>
      <c r="N571">
        <v>1295762400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 s="11">
        <f t="shared" si="33"/>
        <v>41993.25</v>
      </c>
      <c r="N572">
        <v>1419573600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 s="11">
        <f t="shared" si="33"/>
        <v>42174.208333333328</v>
      </c>
      <c r="N573">
        <v>1438750800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 s="11">
        <f t="shared" si="33"/>
        <v>42275.208333333328</v>
      </c>
      <c r="N574">
        <v>1444798800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 s="11">
        <f t="shared" si="33"/>
        <v>41761.208333333336</v>
      </c>
      <c r="N575">
        <v>1399179600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 s="11">
        <f t="shared" si="33"/>
        <v>43806.25</v>
      </c>
      <c r="N576">
        <v>1576562400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 s="11">
        <f t="shared" si="33"/>
        <v>41779.208333333336</v>
      </c>
      <c r="N577">
        <v>1400821200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 s="11">
        <f t="shared" ref="M578:M641" si="37">(L578/86400)+25569</f>
        <v>43040.208333333328</v>
      </c>
      <c r="N578">
        <v>1510984800</v>
      </c>
      <c r="O578" s="11">
        <f t="shared" ref="O578:O641" si="38">(N578/86400)+25569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s="6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 s="11">
        <f t="shared" si="37"/>
        <v>40613.25</v>
      </c>
      <c r="N579">
        <v>1302066000</v>
      </c>
      <c r="O579" s="11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9"/>
        <v>65.991836734693877</v>
      </c>
      <c r="J580" t="s">
        <v>21</v>
      </c>
      <c r="K580" t="s">
        <v>22</v>
      </c>
      <c r="L580">
        <v>1322719200</v>
      </c>
      <c r="M580" s="11">
        <f t="shared" si="37"/>
        <v>40878.25</v>
      </c>
      <c r="N580">
        <v>1322978400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 s="11">
        <f t="shared" si="37"/>
        <v>40762.208333333336</v>
      </c>
      <c r="N581">
        <v>1313730000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 s="11">
        <f t="shared" si="37"/>
        <v>41696.25</v>
      </c>
      <c r="N582">
        <v>1394085600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 s="11">
        <f t="shared" si="37"/>
        <v>40662.208333333336</v>
      </c>
      <c r="N583">
        <v>1305349200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 s="11">
        <f t="shared" si="37"/>
        <v>42165.208333333328</v>
      </c>
      <c r="N584">
        <v>1434344400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 s="11">
        <f t="shared" si="37"/>
        <v>40959.25</v>
      </c>
      <c r="N585">
        <v>1331186400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 s="11">
        <f t="shared" si="37"/>
        <v>41024.208333333336</v>
      </c>
      <c r="N586">
        <v>1336539600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 s="11">
        <f t="shared" si="37"/>
        <v>40255.208333333336</v>
      </c>
      <c r="N587">
        <v>1269752400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 s="11">
        <f t="shared" si="37"/>
        <v>40499.25</v>
      </c>
      <c r="N588">
        <v>1291615200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 s="11">
        <f t="shared" si="37"/>
        <v>43484.25</v>
      </c>
      <c r="N589">
        <v>1552366800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 s="11">
        <f t="shared" si="37"/>
        <v>40262.208333333336</v>
      </c>
      <c r="N590">
        <v>1272171600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 s="11">
        <f t="shared" si="37"/>
        <v>42190.208333333328</v>
      </c>
      <c r="N591">
        <v>1436677200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 s="11">
        <f t="shared" si="37"/>
        <v>41994.25</v>
      </c>
      <c r="N592">
        <v>1420092000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 s="11">
        <f t="shared" si="37"/>
        <v>40373.208333333336</v>
      </c>
      <c r="N593">
        <v>1279947600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 s="11">
        <f t="shared" si="37"/>
        <v>41789.208333333336</v>
      </c>
      <c r="N594">
        <v>1402203600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 s="11">
        <f t="shared" si="37"/>
        <v>41724.208333333336</v>
      </c>
      <c r="N595">
        <v>1396933200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 s="11">
        <f t="shared" si="37"/>
        <v>42548.208333333328</v>
      </c>
      <c r="N596">
        <v>1467262800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 s="11">
        <f t="shared" si="37"/>
        <v>40253.208333333336</v>
      </c>
      <c r="N597">
        <v>1270530000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 s="11">
        <f t="shared" si="37"/>
        <v>42434.25</v>
      </c>
      <c r="N598">
        <v>1457762400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 s="11">
        <f t="shared" si="37"/>
        <v>43786.25</v>
      </c>
      <c r="N599">
        <v>1575525600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 s="11">
        <f t="shared" si="37"/>
        <v>40344.208333333336</v>
      </c>
      <c r="N600">
        <v>1279083600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 s="11">
        <f t="shared" si="37"/>
        <v>42047.25</v>
      </c>
      <c r="N601">
        <v>1424412000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 s="11">
        <f t="shared" si="37"/>
        <v>41485.208333333336</v>
      </c>
      <c r="N602">
        <v>1376197200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 s="11">
        <f t="shared" si="37"/>
        <v>41789.208333333336</v>
      </c>
      <c r="N603">
        <v>1402894800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 s="11">
        <f t="shared" si="37"/>
        <v>42160.208333333328</v>
      </c>
      <c r="N604">
        <v>1434430800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 s="11">
        <f t="shared" si="37"/>
        <v>43573.208333333328</v>
      </c>
      <c r="N605">
        <v>1557896400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 s="11">
        <f t="shared" si="37"/>
        <v>40565.25</v>
      </c>
      <c r="N606">
        <v>1297490400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 s="11">
        <f t="shared" si="37"/>
        <v>42280.208333333328</v>
      </c>
      <c r="N607">
        <v>1447394400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 s="11">
        <f t="shared" si="37"/>
        <v>42436.25</v>
      </c>
      <c r="N608">
        <v>1458277200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 s="11">
        <f t="shared" si="37"/>
        <v>41721.208333333336</v>
      </c>
      <c r="N609">
        <v>1395723600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 s="11">
        <f t="shared" si="37"/>
        <v>43530.25</v>
      </c>
      <c r="N610">
        <v>1552197600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 s="11">
        <f t="shared" si="37"/>
        <v>43481.25</v>
      </c>
      <c r="N611">
        <v>1549087200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 s="11">
        <f t="shared" si="37"/>
        <v>41259.25</v>
      </c>
      <c r="N612">
        <v>1356847200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 s="11">
        <f t="shared" si="37"/>
        <v>41480.208333333336</v>
      </c>
      <c r="N613">
        <v>1375765200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 s="11">
        <f t="shared" si="37"/>
        <v>40474.208333333336</v>
      </c>
      <c r="N614">
        <v>1289800800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 s="11">
        <f t="shared" si="37"/>
        <v>42973.208333333328</v>
      </c>
      <c r="N615">
        <v>1504501200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 s="11">
        <f t="shared" si="37"/>
        <v>42746.25</v>
      </c>
      <c r="N616">
        <v>1485669600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 s="11">
        <f t="shared" si="37"/>
        <v>42489.208333333328</v>
      </c>
      <c r="N617">
        <v>1462770000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 s="11">
        <f t="shared" si="37"/>
        <v>41537.208333333336</v>
      </c>
      <c r="N618">
        <v>1379739600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 s="11">
        <f t="shared" si="37"/>
        <v>41794.208333333336</v>
      </c>
      <c r="N619">
        <v>1402722000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 s="11">
        <f t="shared" si="37"/>
        <v>41396.208333333336</v>
      </c>
      <c r="N620">
        <v>1369285200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 s="11">
        <f t="shared" si="37"/>
        <v>40669.208333333336</v>
      </c>
      <c r="N621">
        <v>1304744400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 s="11">
        <f t="shared" si="37"/>
        <v>42559.208333333328</v>
      </c>
      <c r="N622">
        <v>1468299600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 s="11">
        <f t="shared" si="37"/>
        <v>42626.208333333328</v>
      </c>
      <c r="N623">
        <v>1474174800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 s="11">
        <f t="shared" si="37"/>
        <v>43205.208333333328</v>
      </c>
      <c r="N624">
        <v>1526014800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 s="11">
        <f t="shared" si="37"/>
        <v>42201.208333333328</v>
      </c>
      <c r="N625">
        <v>1437454800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 s="11">
        <f t="shared" si="37"/>
        <v>42029.25</v>
      </c>
      <c r="N626">
        <v>1422684000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 s="11">
        <f t="shared" si="37"/>
        <v>43857.25</v>
      </c>
      <c r="N627">
        <v>1581314400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 s="11">
        <f t="shared" si="37"/>
        <v>40449.208333333336</v>
      </c>
      <c r="N628">
        <v>1286427600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 s="11">
        <f t="shared" si="37"/>
        <v>40345.208333333336</v>
      </c>
      <c r="N629">
        <v>1278738000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 s="11">
        <f t="shared" si="37"/>
        <v>40455.208333333336</v>
      </c>
      <c r="N630">
        <v>1286427600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 s="11">
        <f t="shared" si="37"/>
        <v>42557.208333333328</v>
      </c>
      <c r="N631">
        <v>1467954000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 s="11">
        <f t="shared" si="37"/>
        <v>43586.208333333328</v>
      </c>
      <c r="N632">
        <v>1557637200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 s="11">
        <f t="shared" si="37"/>
        <v>43550.208333333328</v>
      </c>
      <c r="N633">
        <v>1553922000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 s="11">
        <f t="shared" si="37"/>
        <v>41945.208333333336</v>
      </c>
      <c r="N634">
        <v>1416463200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 s="11">
        <f t="shared" si="37"/>
        <v>42315.25</v>
      </c>
      <c r="N635">
        <v>1447221600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 s="11">
        <f t="shared" si="37"/>
        <v>42819.208333333328</v>
      </c>
      <c r="N636">
        <v>1491627600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 s="11">
        <f t="shared" si="37"/>
        <v>41314.25</v>
      </c>
      <c r="N637">
        <v>1363150800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 s="11">
        <f t="shared" si="37"/>
        <v>40926.25</v>
      </c>
      <c r="N638">
        <v>1330754400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 s="11">
        <f t="shared" si="37"/>
        <v>42688.25</v>
      </c>
      <c r="N639">
        <v>1479794400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 s="11">
        <f t="shared" si="37"/>
        <v>40386.208333333336</v>
      </c>
      <c r="N640">
        <v>1281243600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 s="11">
        <f t="shared" si="37"/>
        <v>43309.208333333328</v>
      </c>
      <c r="N641">
        <v>1532754000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 s="11">
        <f t="shared" ref="M642:M705" si="41">(L642/86400)+25569</f>
        <v>42387.25</v>
      </c>
      <c r="N642">
        <v>1453356000</v>
      </c>
      <c r="O642" s="11">
        <f t="shared" ref="O642:O705" si="42">(N642/86400)+25569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s="6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 s="11">
        <f t="shared" si="41"/>
        <v>42786.25</v>
      </c>
      <c r="N643">
        <v>1489986000</v>
      </c>
      <c r="O643" s="11">
        <f t="shared" si="42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3"/>
        <v>103.73643410852713</v>
      </c>
      <c r="J644" t="s">
        <v>15</v>
      </c>
      <c r="K644" t="s">
        <v>16</v>
      </c>
      <c r="L644">
        <v>1545026400</v>
      </c>
      <c r="M644" s="11">
        <f t="shared" si="41"/>
        <v>43451.25</v>
      </c>
      <c r="N644">
        <v>1545804000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 s="11">
        <f t="shared" si="41"/>
        <v>42795.25</v>
      </c>
      <c r="N645">
        <v>1489899600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 s="11">
        <f t="shared" si="41"/>
        <v>43452.25</v>
      </c>
      <c r="N646">
        <v>1546495200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 s="11">
        <f t="shared" si="41"/>
        <v>43369.208333333328</v>
      </c>
      <c r="N647">
        <v>1539752400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 s="11">
        <f t="shared" si="41"/>
        <v>41346.208333333336</v>
      </c>
      <c r="N648">
        <v>1364101200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 s="11">
        <f t="shared" si="41"/>
        <v>43199.208333333328</v>
      </c>
      <c r="N649">
        <v>1525323600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 s="11">
        <f t="shared" si="41"/>
        <v>42922.208333333328</v>
      </c>
      <c r="N650">
        <v>1500872400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 s="11">
        <f t="shared" si="41"/>
        <v>40471.208333333336</v>
      </c>
      <c r="N651">
        <v>1288501200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 s="11">
        <f t="shared" si="41"/>
        <v>41828.208333333336</v>
      </c>
      <c r="N652">
        <v>1407128400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 s="11">
        <f t="shared" si="41"/>
        <v>41692.25</v>
      </c>
      <c r="N653">
        <v>1394344800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 s="11">
        <f t="shared" si="41"/>
        <v>42587.208333333328</v>
      </c>
      <c r="N654">
        <v>1474088400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 s="11">
        <f t="shared" si="41"/>
        <v>42468.208333333328</v>
      </c>
      <c r="N655">
        <v>1460264400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 s="11">
        <f t="shared" si="41"/>
        <v>42240.208333333328</v>
      </c>
      <c r="N656">
        <v>1440824400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 s="11">
        <f t="shared" si="41"/>
        <v>42796.25</v>
      </c>
      <c r="N657">
        <v>1489554000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 s="11">
        <f t="shared" si="41"/>
        <v>43097.25</v>
      </c>
      <c r="N658">
        <v>1514872800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 s="11">
        <f t="shared" si="41"/>
        <v>43096.25</v>
      </c>
      <c r="N659">
        <v>1515736800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 s="11">
        <f t="shared" si="41"/>
        <v>42246.208333333328</v>
      </c>
      <c r="N660">
        <v>1442898000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 s="11">
        <f t="shared" si="41"/>
        <v>40570.25</v>
      </c>
      <c r="N661">
        <v>1296194400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 s="11">
        <f t="shared" si="41"/>
        <v>42237.208333333328</v>
      </c>
      <c r="N662">
        <v>1440910800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 s="11">
        <f t="shared" si="41"/>
        <v>40996.208333333336</v>
      </c>
      <c r="N663">
        <v>1335502800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 s="11">
        <f t="shared" si="41"/>
        <v>43443.25</v>
      </c>
      <c r="N664">
        <v>1544680800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 s="11">
        <f t="shared" si="41"/>
        <v>40458.208333333336</v>
      </c>
      <c r="N665">
        <v>1288414800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 s="11">
        <f t="shared" si="41"/>
        <v>40959.25</v>
      </c>
      <c r="N666">
        <v>1330581600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 s="11">
        <f t="shared" si="41"/>
        <v>40733.208333333336</v>
      </c>
      <c r="N667">
        <v>1311397200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 s="11">
        <f t="shared" si="41"/>
        <v>41516.208333333336</v>
      </c>
      <c r="N668">
        <v>1378357200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 s="11">
        <f t="shared" si="41"/>
        <v>41892.208333333336</v>
      </c>
      <c r="N669">
        <v>1411102800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 s="11">
        <f t="shared" si="41"/>
        <v>41122.208333333336</v>
      </c>
      <c r="N670">
        <v>1344834000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 s="11">
        <f t="shared" si="41"/>
        <v>42912.208333333328</v>
      </c>
      <c r="N671">
        <v>1499230800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 s="11">
        <f t="shared" si="41"/>
        <v>42425.25</v>
      </c>
      <c r="N672">
        <v>1457416800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 s="11">
        <f t="shared" si="41"/>
        <v>40390.208333333336</v>
      </c>
      <c r="N673">
        <v>1280898000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 s="11">
        <f t="shared" si="41"/>
        <v>43180.208333333328</v>
      </c>
      <c r="N674">
        <v>1522472400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 s="11">
        <f t="shared" si="41"/>
        <v>42475.208333333328</v>
      </c>
      <c r="N675">
        <v>1462510800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 s="11">
        <f t="shared" si="41"/>
        <v>40774.208333333336</v>
      </c>
      <c r="N676">
        <v>1317790800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 s="11">
        <f t="shared" si="41"/>
        <v>43719.208333333328</v>
      </c>
      <c r="N677">
        <v>1568782800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 s="11">
        <f t="shared" si="41"/>
        <v>41178.208333333336</v>
      </c>
      <c r="N678">
        <v>1349413200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 s="11">
        <f t="shared" si="41"/>
        <v>42561.208333333328</v>
      </c>
      <c r="N679">
        <v>1472446800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 s="11">
        <f t="shared" si="41"/>
        <v>43484.25</v>
      </c>
      <c r="N680">
        <v>1548050400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 s="11">
        <f t="shared" si="41"/>
        <v>43756.208333333328</v>
      </c>
      <c r="N681">
        <v>1571806800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 s="11">
        <f t="shared" si="41"/>
        <v>43813.25</v>
      </c>
      <c r="N682">
        <v>1576476000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 s="11">
        <f t="shared" si="41"/>
        <v>40898.25</v>
      </c>
      <c r="N683">
        <v>1324965600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 s="11">
        <f t="shared" si="41"/>
        <v>41619.25</v>
      </c>
      <c r="N684">
        <v>1387519200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 s="11">
        <f t="shared" si="41"/>
        <v>43359.208333333328</v>
      </c>
      <c r="N685">
        <v>1537246800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 s="11">
        <f t="shared" si="41"/>
        <v>40358.208333333336</v>
      </c>
      <c r="N686">
        <v>1279515600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 s="11">
        <f t="shared" si="41"/>
        <v>42239.208333333328</v>
      </c>
      <c r="N687">
        <v>1442379600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 s="11">
        <f t="shared" si="41"/>
        <v>43186.208333333328</v>
      </c>
      <c r="N688">
        <v>1523077200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 s="11">
        <f t="shared" si="41"/>
        <v>42806.25</v>
      </c>
      <c r="N689">
        <v>1489554000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 s="11">
        <f t="shared" si="41"/>
        <v>43475.25</v>
      </c>
      <c r="N690">
        <v>1548482400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 s="11">
        <f t="shared" si="41"/>
        <v>41576.208333333336</v>
      </c>
      <c r="N691">
        <v>1384063200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 s="11">
        <f t="shared" si="41"/>
        <v>40874.25</v>
      </c>
      <c r="N692">
        <v>1322892000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 s="11">
        <f t="shared" si="41"/>
        <v>41185.208333333336</v>
      </c>
      <c r="N693">
        <v>1350709200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 s="11">
        <f t="shared" si="41"/>
        <v>43655.208333333328</v>
      </c>
      <c r="N694">
        <v>1564203600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 s="11">
        <f t="shared" si="41"/>
        <v>43025.208333333328</v>
      </c>
      <c r="N695">
        <v>1509685200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 s="11">
        <f t="shared" si="41"/>
        <v>43066.25</v>
      </c>
      <c r="N696">
        <v>1514959200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 s="11">
        <f t="shared" si="41"/>
        <v>42322.25</v>
      </c>
      <c r="N697">
        <v>1448863200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 s="11">
        <f t="shared" si="41"/>
        <v>42114.208333333328</v>
      </c>
      <c r="N698">
        <v>1429592400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 s="11">
        <f t="shared" si="41"/>
        <v>43190.208333333328</v>
      </c>
      <c r="N699">
        <v>1522645200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 s="11">
        <f t="shared" si="41"/>
        <v>40871.25</v>
      </c>
      <c r="N700">
        <v>1323324000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 s="11">
        <f t="shared" si="41"/>
        <v>43641.208333333328</v>
      </c>
      <c r="N701">
        <v>1561525200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 s="11">
        <f t="shared" si="41"/>
        <v>40203.25</v>
      </c>
      <c r="N702">
        <v>1265695200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 s="11">
        <f t="shared" si="41"/>
        <v>40629.208333333336</v>
      </c>
      <c r="N703">
        <v>1301806800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 s="11">
        <f t="shared" si="41"/>
        <v>41477.208333333336</v>
      </c>
      <c r="N704">
        <v>1374901200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 s="11">
        <f t="shared" si="41"/>
        <v>41020.208333333336</v>
      </c>
      <c r="N705">
        <v>1336453200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E706/D706</f>
        <v>1.2278160919540231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 s="11">
        <f t="shared" ref="M706:M769" si="45">(L706/86400)+25569</f>
        <v>42555.208333333328</v>
      </c>
      <c r="N706">
        <v>1468904400</v>
      </c>
      <c r="O706" s="11">
        <f t="shared" ref="O706:O769" si="46">(N706/86400)+25569</f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s="6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 s="11">
        <f t="shared" si="45"/>
        <v>41619.25</v>
      </c>
      <c r="N707">
        <v>1387087200</v>
      </c>
      <c r="O707" s="11">
        <f t="shared" si="46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7"/>
        <v>103.03791821561339</v>
      </c>
      <c r="J708" t="s">
        <v>26</v>
      </c>
      <c r="K708" t="s">
        <v>27</v>
      </c>
      <c r="L708">
        <v>1546754400</v>
      </c>
      <c r="M708" s="11">
        <f t="shared" si="45"/>
        <v>43471.25</v>
      </c>
      <c r="N708">
        <v>1547445600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 s="11">
        <f t="shared" si="45"/>
        <v>43442.25</v>
      </c>
      <c r="N709">
        <v>1547359200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 s="11">
        <f t="shared" si="45"/>
        <v>42877.208333333328</v>
      </c>
      <c r="N710">
        <v>1496293200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 s="11">
        <f t="shared" si="45"/>
        <v>41018.208333333336</v>
      </c>
      <c r="N711">
        <v>1335416400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 s="11">
        <f t="shared" si="45"/>
        <v>43295.208333333328</v>
      </c>
      <c r="N712">
        <v>1532149200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 s="11">
        <f t="shared" si="45"/>
        <v>42393.25</v>
      </c>
      <c r="N713">
        <v>1453788000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 s="11">
        <f t="shared" si="45"/>
        <v>42559.208333333328</v>
      </c>
      <c r="N714">
        <v>1471496400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 s="11">
        <f t="shared" si="45"/>
        <v>42604.208333333328</v>
      </c>
      <c r="N715">
        <v>1472878800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 s="11">
        <f t="shared" si="45"/>
        <v>41870.208333333336</v>
      </c>
      <c r="N716">
        <v>1408510800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 s="11">
        <f t="shared" si="45"/>
        <v>40397.208333333336</v>
      </c>
      <c r="N717">
        <v>1281589200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 s="11">
        <f t="shared" si="45"/>
        <v>41465.208333333336</v>
      </c>
      <c r="N718">
        <v>1375851600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 s="11">
        <f t="shared" si="45"/>
        <v>40777.208333333336</v>
      </c>
      <c r="N719">
        <v>1315803600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 s="11">
        <f t="shared" si="45"/>
        <v>41442.208333333336</v>
      </c>
      <c r="N720">
        <v>1373691600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 s="11">
        <f t="shared" si="45"/>
        <v>41058.208333333336</v>
      </c>
      <c r="N721">
        <v>1339218000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 s="11">
        <f t="shared" si="45"/>
        <v>43152.25</v>
      </c>
      <c r="N722">
        <v>1520402400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 s="11">
        <f t="shared" si="45"/>
        <v>43194.208333333328</v>
      </c>
      <c r="N723">
        <v>1523336400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 s="11">
        <f t="shared" si="45"/>
        <v>43045.25</v>
      </c>
      <c r="N724">
        <v>1512280800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 s="11">
        <f t="shared" si="45"/>
        <v>42431.25</v>
      </c>
      <c r="N725">
        <v>1458709200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 s="11">
        <f t="shared" si="45"/>
        <v>41934.208333333336</v>
      </c>
      <c r="N726">
        <v>1414126800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 s="11">
        <f t="shared" si="45"/>
        <v>41958.25</v>
      </c>
      <c r="N727">
        <v>1416204000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 s="11">
        <f t="shared" si="45"/>
        <v>40476.208333333336</v>
      </c>
      <c r="N728">
        <v>1288501200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 s="11">
        <f t="shared" si="45"/>
        <v>43485.25</v>
      </c>
      <c r="N729">
        <v>1552971600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 s="11">
        <f t="shared" si="45"/>
        <v>42515.208333333328</v>
      </c>
      <c r="N730">
        <v>1465102800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 s="11">
        <f t="shared" si="45"/>
        <v>41309.25</v>
      </c>
      <c r="N731">
        <v>1360130400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 s="11">
        <f t="shared" si="45"/>
        <v>42147.208333333328</v>
      </c>
      <c r="N732">
        <v>1432875600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 s="11">
        <f t="shared" si="45"/>
        <v>42939.208333333328</v>
      </c>
      <c r="N733">
        <v>1500872400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 s="11">
        <f t="shared" si="45"/>
        <v>42816.208333333328</v>
      </c>
      <c r="N734">
        <v>1492146000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 s="11">
        <f t="shared" si="45"/>
        <v>41844.208333333336</v>
      </c>
      <c r="N735">
        <v>1407301200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 s="11">
        <f t="shared" si="45"/>
        <v>42763.25</v>
      </c>
      <c r="N736">
        <v>1486620000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 s="11">
        <f t="shared" si="45"/>
        <v>42459.208333333328</v>
      </c>
      <c r="N737">
        <v>1459918800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 s="11">
        <f t="shared" si="45"/>
        <v>42055.25</v>
      </c>
      <c r="N738">
        <v>1424757600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 s="11">
        <f t="shared" si="45"/>
        <v>42685.25</v>
      </c>
      <c r="N739">
        <v>1479880800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 s="11">
        <f t="shared" si="45"/>
        <v>41959.25</v>
      </c>
      <c r="N740">
        <v>1418018400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 s="11">
        <f t="shared" si="45"/>
        <v>41089.208333333336</v>
      </c>
      <c r="N741">
        <v>1341032400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 s="11">
        <f t="shared" si="45"/>
        <v>42769.25</v>
      </c>
      <c r="N742">
        <v>1486360800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 s="11">
        <f t="shared" si="45"/>
        <v>40321.208333333336</v>
      </c>
      <c r="N743">
        <v>1274677200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 s="11">
        <f t="shared" si="45"/>
        <v>40197.25</v>
      </c>
      <c r="N744">
        <v>1267509600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 s="11">
        <f t="shared" si="45"/>
        <v>42298.208333333328</v>
      </c>
      <c r="N745">
        <v>1445922000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 s="11">
        <f t="shared" si="45"/>
        <v>43322.208333333328</v>
      </c>
      <c r="N746">
        <v>1534050000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 s="11">
        <f t="shared" si="45"/>
        <v>40328.208333333336</v>
      </c>
      <c r="N747">
        <v>1277528400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 s="11">
        <f t="shared" si="45"/>
        <v>40825.208333333336</v>
      </c>
      <c r="N748">
        <v>1318568400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 s="11">
        <f t="shared" si="45"/>
        <v>40423.208333333336</v>
      </c>
      <c r="N749">
        <v>1284354000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 s="11">
        <f t="shared" si="45"/>
        <v>40238.25</v>
      </c>
      <c r="N750">
        <v>1269579600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 s="11">
        <f t="shared" si="45"/>
        <v>41920.208333333336</v>
      </c>
      <c r="N751">
        <v>1413781200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 s="11">
        <f t="shared" si="45"/>
        <v>40360.208333333336</v>
      </c>
      <c r="N752">
        <v>1280120400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 s="11">
        <f t="shared" si="45"/>
        <v>42446.208333333328</v>
      </c>
      <c r="N753">
        <v>1459486800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 s="11">
        <f t="shared" si="45"/>
        <v>40395.208333333336</v>
      </c>
      <c r="N754">
        <v>1282539600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 s="11">
        <f t="shared" si="45"/>
        <v>40321.208333333336</v>
      </c>
      <c r="N755">
        <v>1275886800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 s="11">
        <f t="shared" si="45"/>
        <v>41210.208333333336</v>
      </c>
      <c r="N756">
        <v>1355983200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 s="11">
        <f t="shared" si="45"/>
        <v>43096.25</v>
      </c>
      <c r="N757">
        <v>1515391200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 s="11">
        <f t="shared" si="45"/>
        <v>42024.25</v>
      </c>
      <c r="N758">
        <v>1422252000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 s="11">
        <f t="shared" si="45"/>
        <v>40675.208333333336</v>
      </c>
      <c r="N759">
        <v>1305522000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 s="11">
        <f t="shared" si="45"/>
        <v>41936.208333333336</v>
      </c>
      <c r="N760">
        <v>1414904400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 s="11">
        <f t="shared" si="45"/>
        <v>43136.25</v>
      </c>
      <c r="N761">
        <v>1520402400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 s="11">
        <f t="shared" si="45"/>
        <v>43678.208333333328</v>
      </c>
      <c r="N762">
        <v>1567141200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 s="11">
        <f t="shared" si="45"/>
        <v>42938.208333333328</v>
      </c>
      <c r="N763">
        <v>1501131600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 s="11">
        <f t="shared" si="45"/>
        <v>41241.25</v>
      </c>
      <c r="N764">
        <v>1355032800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 s="11">
        <f t="shared" si="45"/>
        <v>41037.208333333336</v>
      </c>
      <c r="N765">
        <v>1339477200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 s="11">
        <f t="shared" si="45"/>
        <v>40676.208333333336</v>
      </c>
      <c r="N766">
        <v>1305954000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 s="11">
        <f t="shared" si="45"/>
        <v>42840.208333333328</v>
      </c>
      <c r="N767">
        <v>1494392400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 s="11">
        <f t="shared" si="45"/>
        <v>43362.208333333328</v>
      </c>
      <c r="N768">
        <v>1537419600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 s="11">
        <f t="shared" si="45"/>
        <v>42283.208333333328</v>
      </c>
      <c r="N769">
        <v>1447999200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E770/D770</f>
        <v>2.31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 s="11">
        <f t="shared" ref="M770:M833" si="49">(L770/86400)+25569</f>
        <v>41619.25</v>
      </c>
      <c r="N770">
        <v>1388037600</v>
      </c>
      <c r="O770" s="11">
        <f t="shared" ref="O770:O833" si="50">(N770/86400)+25569</f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s="6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 s="11">
        <f t="shared" si="49"/>
        <v>41501.208333333336</v>
      </c>
      <c r="N771">
        <v>1378789200</v>
      </c>
      <c r="O771" s="11">
        <f t="shared" si="50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51"/>
        <v>53.898148148148145</v>
      </c>
      <c r="J772" t="s">
        <v>107</v>
      </c>
      <c r="K772" t="s">
        <v>108</v>
      </c>
      <c r="L772">
        <v>1397451600</v>
      </c>
      <c r="M772" s="11">
        <f t="shared" si="49"/>
        <v>41743.208333333336</v>
      </c>
      <c r="N772">
        <v>1398056400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 s="11">
        <f t="shared" si="49"/>
        <v>43491.25</v>
      </c>
      <c r="N773">
        <v>1550815200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 s="11">
        <f t="shared" si="49"/>
        <v>43505.25</v>
      </c>
      <c r="N774">
        <v>1550037600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 s="11">
        <f t="shared" si="49"/>
        <v>42838.208333333328</v>
      </c>
      <c r="N775">
        <v>1492923600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 s="11">
        <f t="shared" si="49"/>
        <v>42513.208333333328</v>
      </c>
      <c r="N776">
        <v>1467522000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 s="11">
        <f t="shared" si="49"/>
        <v>41949.25</v>
      </c>
      <c r="N777">
        <v>1416117600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 s="11">
        <f t="shared" si="49"/>
        <v>43650.208333333328</v>
      </c>
      <c r="N778">
        <v>1563771600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 s="11">
        <f t="shared" si="49"/>
        <v>40809.208333333336</v>
      </c>
      <c r="N779">
        <v>1319259600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 s="11">
        <f t="shared" si="49"/>
        <v>40768.208333333336</v>
      </c>
      <c r="N780">
        <v>1313643600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 s="11">
        <f t="shared" si="49"/>
        <v>42230.208333333328</v>
      </c>
      <c r="N781">
        <v>1440306000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 s="11">
        <f t="shared" si="49"/>
        <v>42573.208333333328</v>
      </c>
      <c r="N782">
        <v>1470805200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 s="11">
        <f t="shared" si="49"/>
        <v>40482.208333333336</v>
      </c>
      <c r="N783">
        <v>1292911200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 s="11">
        <f t="shared" si="49"/>
        <v>40603.25</v>
      </c>
      <c r="N784">
        <v>1301374800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 s="11">
        <f t="shared" si="49"/>
        <v>41625.25</v>
      </c>
      <c r="N785">
        <v>1387864800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 s="11">
        <f t="shared" si="49"/>
        <v>42435.25</v>
      </c>
      <c r="N786">
        <v>1458190800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 s="11">
        <f t="shared" si="49"/>
        <v>43582.208333333328</v>
      </c>
      <c r="N787">
        <v>1559278800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 s="11">
        <f t="shared" si="49"/>
        <v>43186.208333333328</v>
      </c>
      <c r="N788">
        <v>1522731600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 s="11">
        <f t="shared" si="49"/>
        <v>40684.208333333336</v>
      </c>
      <c r="N789">
        <v>1306731600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 s="11">
        <f t="shared" si="49"/>
        <v>41202.208333333336</v>
      </c>
      <c r="N790">
        <v>1352527200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 s="11">
        <f t="shared" si="49"/>
        <v>41786.208333333336</v>
      </c>
      <c r="N791">
        <v>1404363600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 s="11">
        <f t="shared" si="49"/>
        <v>40223.25</v>
      </c>
      <c r="N792">
        <v>1266645600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 s="11">
        <f t="shared" si="49"/>
        <v>42715.25</v>
      </c>
      <c r="N793">
        <v>1482818400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 s="11">
        <f t="shared" si="49"/>
        <v>41451.208333333336</v>
      </c>
      <c r="N794">
        <v>1374642000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 s="11">
        <f t="shared" si="49"/>
        <v>41450.208333333336</v>
      </c>
      <c r="N795">
        <v>1372482000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 s="11">
        <f t="shared" si="49"/>
        <v>43091.25</v>
      </c>
      <c r="N796">
        <v>1514959200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 s="11">
        <f t="shared" si="49"/>
        <v>42675.208333333328</v>
      </c>
      <c r="N797">
        <v>1478235600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 s="11">
        <f t="shared" si="49"/>
        <v>41859.208333333336</v>
      </c>
      <c r="N798">
        <v>1408078800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 s="11">
        <f t="shared" si="49"/>
        <v>43464.25</v>
      </c>
      <c r="N799">
        <v>1548136800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 s="11">
        <f t="shared" si="49"/>
        <v>41060.208333333336</v>
      </c>
      <c r="N800">
        <v>1340859600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 s="11">
        <f t="shared" si="49"/>
        <v>42399.25</v>
      </c>
      <c r="N801">
        <v>1454479200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 s="11">
        <f t="shared" si="49"/>
        <v>42167.208333333328</v>
      </c>
      <c r="N802">
        <v>1434430800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 s="11">
        <f t="shared" si="49"/>
        <v>43830.25</v>
      </c>
      <c r="N803">
        <v>1579672800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 s="11">
        <f t="shared" si="49"/>
        <v>43650.208333333328</v>
      </c>
      <c r="N804">
        <v>1562389200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 s="11">
        <f t="shared" si="49"/>
        <v>43492.25</v>
      </c>
      <c r="N805">
        <v>1551506400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 s="11">
        <f t="shared" si="49"/>
        <v>43102.25</v>
      </c>
      <c r="N806">
        <v>1516600800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 s="11">
        <f t="shared" si="49"/>
        <v>41958.25</v>
      </c>
      <c r="N807">
        <v>1420437600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 s="11">
        <f t="shared" si="49"/>
        <v>40973.25</v>
      </c>
      <c r="N808">
        <v>1332997200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 s="11">
        <f t="shared" si="49"/>
        <v>43753.208333333328</v>
      </c>
      <c r="N809">
        <v>1574920800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 s="11">
        <f t="shared" si="49"/>
        <v>42507.208333333328</v>
      </c>
      <c r="N810">
        <v>1464930000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 s="11">
        <f t="shared" si="49"/>
        <v>41135.208333333336</v>
      </c>
      <c r="N811">
        <v>1345006800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 s="11">
        <f t="shared" si="49"/>
        <v>43067.25</v>
      </c>
      <c r="N812">
        <v>1512712800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 s="11">
        <f t="shared" si="49"/>
        <v>42378.25</v>
      </c>
      <c r="N813">
        <v>1452492000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 s="11">
        <f t="shared" si="49"/>
        <v>43206.208333333328</v>
      </c>
      <c r="N814">
        <v>1524286800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 s="11">
        <f t="shared" si="49"/>
        <v>41148.208333333336</v>
      </c>
      <c r="N815">
        <v>1346907600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 s="11">
        <f t="shared" si="49"/>
        <v>42517.208333333328</v>
      </c>
      <c r="N816">
        <v>1464498000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 s="11">
        <f t="shared" si="49"/>
        <v>43068.25</v>
      </c>
      <c r="N817">
        <v>1514181600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 s="11">
        <f t="shared" si="49"/>
        <v>41680.25</v>
      </c>
      <c r="N818">
        <v>1392184800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 s="11">
        <f t="shared" si="49"/>
        <v>43589.208333333328</v>
      </c>
      <c r="N819">
        <v>1559365200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 s="11">
        <f t="shared" si="49"/>
        <v>43486.25</v>
      </c>
      <c r="N820">
        <v>1549173600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 s="11">
        <f t="shared" si="49"/>
        <v>41237.25</v>
      </c>
      <c r="N821">
        <v>1355032800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 s="11">
        <f t="shared" si="49"/>
        <v>43310.208333333328</v>
      </c>
      <c r="N822">
        <v>1533963600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 s="11">
        <f t="shared" si="49"/>
        <v>42794.25</v>
      </c>
      <c r="N823">
        <v>1489381200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 s="11">
        <f t="shared" si="49"/>
        <v>41698.25</v>
      </c>
      <c r="N824">
        <v>1395032400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 s="11">
        <f t="shared" si="49"/>
        <v>41892.208333333336</v>
      </c>
      <c r="N825">
        <v>1412485200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 s="11">
        <f t="shared" si="49"/>
        <v>40348.208333333336</v>
      </c>
      <c r="N826">
        <v>1279688400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 s="11">
        <f t="shared" si="49"/>
        <v>42941.208333333328</v>
      </c>
      <c r="N827">
        <v>1501995600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 s="11">
        <f t="shared" si="49"/>
        <v>40525.25</v>
      </c>
      <c r="N828">
        <v>1294639200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 s="11">
        <f t="shared" si="49"/>
        <v>40666.208333333336</v>
      </c>
      <c r="N829">
        <v>1305435600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 s="11">
        <f t="shared" si="49"/>
        <v>43340.208333333328</v>
      </c>
      <c r="N830">
        <v>1537592400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 s="11">
        <f t="shared" si="49"/>
        <v>42164.208333333328</v>
      </c>
      <c r="N831">
        <v>1435122000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 s="11">
        <f t="shared" si="49"/>
        <v>43103.25</v>
      </c>
      <c r="N832">
        <v>1520056800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 s="11">
        <f t="shared" si="49"/>
        <v>40994.208333333336</v>
      </c>
      <c r="N833">
        <v>1335675600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E834/D834</f>
        <v>3.1517592592592591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 s="11">
        <f t="shared" ref="M834:M897" si="53">(L834/86400)+25569</f>
        <v>42299.208333333328</v>
      </c>
      <c r="N834">
        <v>1448431200</v>
      </c>
      <c r="O834" s="11">
        <f t="shared" ref="O834:O897" si="54">(N834/86400)+25569</f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s="6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 s="11">
        <f t="shared" si="53"/>
        <v>40588.25</v>
      </c>
      <c r="N835">
        <v>1298613600</v>
      </c>
      <c r="O835" s="11">
        <f t="shared" si="54"/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5"/>
        <v>94.352941176470594</v>
      </c>
      <c r="J836" t="s">
        <v>21</v>
      </c>
      <c r="K836" t="s">
        <v>22</v>
      </c>
      <c r="L836">
        <v>1371963600</v>
      </c>
      <c r="M836" s="11">
        <f t="shared" si="53"/>
        <v>41448.208333333336</v>
      </c>
      <c r="N836">
        <v>1372482000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 s="11">
        <f t="shared" si="53"/>
        <v>42063.25</v>
      </c>
      <c r="N837">
        <v>1425621600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 s="11">
        <f t="shared" si="53"/>
        <v>40214.25</v>
      </c>
      <c r="N838">
        <v>1266300000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 s="11">
        <f t="shared" si="53"/>
        <v>40629.208333333336</v>
      </c>
      <c r="N839">
        <v>1305867600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 s="11">
        <f t="shared" si="53"/>
        <v>43370.208333333328</v>
      </c>
      <c r="N840">
        <v>1538802000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 s="11">
        <f t="shared" si="53"/>
        <v>41715.208333333336</v>
      </c>
      <c r="N841">
        <v>1398920400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 s="11">
        <f t="shared" si="53"/>
        <v>41836.208333333336</v>
      </c>
      <c r="N842">
        <v>1405659600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 s="11">
        <f t="shared" si="53"/>
        <v>42419.25</v>
      </c>
      <c r="N843">
        <v>1457244000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 s="11">
        <f t="shared" si="53"/>
        <v>43266.208333333328</v>
      </c>
      <c r="N844">
        <v>1529298000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 s="11">
        <f t="shared" si="53"/>
        <v>43338.208333333328</v>
      </c>
      <c r="N845">
        <v>1535778000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 s="11">
        <f t="shared" si="53"/>
        <v>40930.25</v>
      </c>
      <c r="N846">
        <v>1327471200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 s="11">
        <f t="shared" si="53"/>
        <v>43235.208333333328</v>
      </c>
      <c r="N847">
        <v>1529557200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 s="11">
        <f t="shared" si="53"/>
        <v>43302.208333333328</v>
      </c>
      <c r="N848">
        <v>1535259600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 s="11">
        <f t="shared" si="53"/>
        <v>43107.25</v>
      </c>
      <c r="N849">
        <v>1515564000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 s="11">
        <f t="shared" si="53"/>
        <v>40341.208333333336</v>
      </c>
      <c r="N850">
        <v>1277096400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 s="11">
        <f t="shared" si="53"/>
        <v>40948.25</v>
      </c>
      <c r="N851">
        <v>1329026400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 s="11">
        <f t="shared" si="53"/>
        <v>40866.25</v>
      </c>
      <c r="N852">
        <v>1322978400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 s="11">
        <f t="shared" si="53"/>
        <v>41031.208333333336</v>
      </c>
      <c r="N853">
        <v>1338786000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 s="11">
        <f t="shared" si="53"/>
        <v>40740.208333333336</v>
      </c>
      <c r="N854">
        <v>1311656400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 s="11">
        <f t="shared" si="53"/>
        <v>40714.208333333336</v>
      </c>
      <c r="N855">
        <v>1308978000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 s="11">
        <f t="shared" si="53"/>
        <v>43787.25</v>
      </c>
      <c r="N856">
        <v>1576389600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 s="11">
        <f t="shared" si="53"/>
        <v>40712.208333333336</v>
      </c>
      <c r="N857">
        <v>1311051600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 s="11">
        <f t="shared" si="53"/>
        <v>41023.208333333336</v>
      </c>
      <c r="N858">
        <v>1336712400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 s="11">
        <f t="shared" si="53"/>
        <v>40944.25</v>
      </c>
      <c r="N859">
        <v>1330408800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 s="11">
        <f t="shared" si="53"/>
        <v>43211.208333333328</v>
      </c>
      <c r="N860">
        <v>1524891600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 s="11">
        <f t="shared" si="53"/>
        <v>41334.25</v>
      </c>
      <c r="N861">
        <v>1363669200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 s="11">
        <f t="shared" si="53"/>
        <v>43515.25</v>
      </c>
      <c r="N862">
        <v>1551420000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 s="11">
        <f t="shared" si="53"/>
        <v>40258.208333333336</v>
      </c>
      <c r="N863">
        <v>1269838800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 s="11">
        <f t="shared" si="53"/>
        <v>40756.208333333336</v>
      </c>
      <c r="N864">
        <v>1312520400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 s="11">
        <f t="shared" si="53"/>
        <v>42172.208333333328</v>
      </c>
      <c r="N865">
        <v>1436504400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 s="11">
        <f t="shared" si="53"/>
        <v>42601.208333333328</v>
      </c>
      <c r="N866">
        <v>1472014800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 s="11">
        <f t="shared" si="53"/>
        <v>41897.208333333336</v>
      </c>
      <c r="N867">
        <v>1411534800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 s="11">
        <f t="shared" si="53"/>
        <v>40671.208333333336</v>
      </c>
      <c r="N868">
        <v>1304917200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 s="11">
        <f t="shared" si="53"/>
        <v>43382.208333333328</v>
      </c>
      <c r="N869">
        <v>1539579600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 s="11">
        <f t="shared" si="53"/>
        <v>41559.208333333336</v>
      </c>
      <c r="N870">
        <v>1382504400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 s="11">
        <f t="shared" si="53"/>
        <v>40350.208333333336</v>
      </c>
      <c r="N871">
        <v>1278306000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 s="11">
        <f t="shared" si="53"/>
        <v>42240.208333333328</v>
      </c>
      <c r="N872">
        <v>1442552400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 s="11">
        <f t="shared" si="53"/>
        <v>43040.208333333328</v>
      </c>
      <c r="N873">
        <v>1511071200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 s="11">
        <f t="shared" si="53"/>
        <v>43346.208333333328</v>
      </c>
      <c r="N874">
        <v>1536382800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 s="11">
        <f t="shared" si="53"/>
        <v>41647.25</v>
      </c>
      <c r="N875">
        <v>1389592800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 s="11">
        <f t="shared" si="53"/>
        <v>40291.208333333336</v>
      </c>
      <c r="N876">
        <v>1275282000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 s="11">
        <f t="shared" si="53"/>
        <v>40556.25</v>
      </c>
      <c r="N877">
        <v>1294984800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 s="11">
        <f t="shared" si="53"/>
        <v>43624.208333333328</v>
      </c>
      <c r="N878">
        <v>1562043600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 s="11">
        <f t="shared" si="53"/>
        <v>42577.208333333328</v>
      </c>
      <c r="N879">
        <v>1469595600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 s="11">
        <f t="shared" si="53"/>
        <v>43845.25</v>
      </c>
      <c r="N880">
        <v>1581141600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 s="11">
        <f t="shared" si="53"/>
        <v>42788.25</v>
      </c>
      <c r="N881">
        <v>1488520800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 s="11">
        <f t="shared" si="53"/>
        <v>43667.208333333328</v>
      </c>
      <c r="N882">
        <v>1563858000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 s="11">
        <f t="shared" si="53"/>
        <v>42194.208333333328</v>
      </c>
      <c r="N883">
        <v>1438923600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 s="11">
        <f t="shared" si="53"/>
        <v>42025.25</v>
      </c>
      <c r="N884">
        <v>1422165600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 s="11">
        <f t="shared" si="53"/>
        <v>40323.208333333336</v>
      </c>
      <c r="N885">
        <v>1277874000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 s="11">
        <f t="shared" si="53"/>
        <v>41763.208333333336</v>
      </c>
      <c r="N886">
        <v>1399352400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 s="11">
        <f t="shared" si="53"/>
        <v>40335.208333333336</v>
      </c>
      <c r="N887">
        <v>1279083600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 s="11">
        <f t="shared" si="53"/>
        <v>40416.208333333336</v>
      </c>
      <c r="N888">
        <v>1284354000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 s="11">
        <f t="shared" si="53"/>
        <v>42202.208333333328</v>
      </c>
      <c r="N889">
        <v>1441170000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 s="11">
        <f t="shared" si="53"/>
        <v>42836.208333333328</v>
      </c>
      <c r="N890">
        <v>1493528400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 s="11">
        <f t="shared" si="53"/>
        <v>41710.208333333336</v>
      </c>
      <c r="N891">
        <v>1395205200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 s="11">
        <f t="shared" si="53"/>
        <v>43640.208333333328</v>
      </c>
      <c r="N892">
        <v>1561438800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 s="11">
        <f t="shared" si="53"/>
        <v>40880.25</v>
      </c>
      <c r="N893">
        <v>1326693600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 s="11">
        <f t="shared" si="53"/>
        <v>40319.208333333336</v>
      </c>
      <c r="N894">
        <v>1277960400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 s="11">
        <f t="shared" si="53"/>
        <v>42170.208333333328</v>
      </c>
      <c r="N895">
        <v>1434690000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 s="11">
        <f t="shared" si="53"/>
        <v>41466.208333333336</v>
      </c>
      <c r="N896">
        <v>1376110800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 s="11">
        <f t="shared" si="53"/>
        <v>43134.25</v>
      </c>
      <c r="N897">
        <v>1518415200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E898/D898</f>
        <v>7.7443434343434348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 s="11">
        <f t="shared" ref="M898:M961" si="57">(L898/86400)+25569</f>
        <v>40738.208333333336</v>
      </c>
      <c r="N898">
        <v>1310878800</v>
      </c>
      <c r="O898" s="11">
        <f t="shared" ref="O898:O961" si="58">(N898/86400)+25569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s="6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 s="11">
        <f t="shared" si="57"/>
        <v>43583.208333333328</v>
      </c>
      <c r="N899">
        <v>1556600400</v>
      </c>
      <c r="O899" s="11">
        <f t="shared" si="58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9"/>
        <v>76.978705978705975</v>
      </c>
      <c r="J900" t="s">
        <v>21</v>
      </c>
      <c r="K900" t="s">
        <v>22</v>
      </c>
      <c r="L900">
        <v>1576476000</v>
      </c>
      <c r="M900" s="11">
        <f t="shared" si="57"/>
        <v>43815.25</v>
      </c>
      <c r="N900">
        <v>1576994400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 s="11">
        <f t="shared" si="57"/>
        <v>41554.208333333336</v>
      </c>
      <c r="N901">
        <v>1382677200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 s="11">
        <f t="shared" si="57"/>
        <v>41901.208333333336</v>
      </c>
      <c r="N902">
        <v>1411189200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 s="11">
        <f t="shared" si="57"/>
        <v>43298.208333333328</v>
      </c>
      <c r="N903">
        <v>1534654800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 s="11">
        <f t="shared" si="57"/>
        <v>42399.25</v>
      </c>
      <c r="N904">
        <v>1457762400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 s="11">
        <f t="shared" si="57"/>
        <v>41034.208333333336</v>
      </c>
      <c r="N905">
        <v>1337490000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 s="11">
        <f t="shared" si="57"/>
        <v>41186.208333333336</v>
      </c>
      <c r="N906">
        <v>1349672400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 s="11">
        <f t="shared" si="57"/>
        <v>41536.208333333336</v>
      </c>
      <c r="N907">
        <v>1379826000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 s="11">
        <f t="shared" si="57"/>
        <v>42868.208333333328</v>
      </c>
      <c r="N908">
        <v>1497762000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 s="11">
        <f t="shared" si="57"/>
        <v>40660.208333333336</v>
      </c>
      <c r="N909">
        <v>1304485200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 s="11">
        <f t="shared" si="57"/>
        <v>41031.208333333336</v>
      </c>
      <c r="N910">
        <v>1336885200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 s="11">
        <f t="shared" si="57"/>
        <v>43255.208333333328</v>
      </c>
      <c r="N911">
        <v>1530421200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 s="11">
        <f t="shared" si="57"/>
        <v>42026.25</v>
      </c>
      <c r="N912">
        <v>1421992800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 s="11">
        <f t="shared" si="57"/>
        <v>43717.208333333328</v>
      </c>
      <c r="N913">
        <v>1568178000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 s="11">
        <f t="shared" si="57"/>
        <v>41157.208333333336</v>
      </c>
      <c r="N914">
        <v>1347944400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 s="11">
        <f t="shared" si="57"/>
        <v>43597.208333333328</v>
      </c>
      <c r="N915">
        <v>1558760400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 s="11">
        <f t="shared" si="57"/>
        <v>41490.208333333336</v>
      </c>
      <c r="N916">
        <v>1376629200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 s="11">
        <f t="shared" si="57"/>
        <v>42976.208333333328</v>
      </c>
      <c r="N917">
        <v>1504760400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 s="11">
        <f t="shared" si="57"/>
        <v>41991.25</v>
      </c>
      <c r="N918">
        <v>1419660000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 s="11">
        <f t="shared" si="57"/>
        <v>40722.208333333336</v>
      </c>
      <c r="N919">
        <v>1311310800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 s="11">
        <f t="shared" si="57"/>
        <v>41117.208333333336</v>
      </c>
      <c r="N920">
        <v>1344315600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 s="11">
        <f t="shared" si="57"/>
        <v>43022.208333333328</v>
      </c>
      <c r="N921">
        <v>1510725600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 s="11">
        <f t="shared" si="57"/>
        <v>43503.25</v>
      </c>
      <c r="N922">
        <v>1551247200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 s="11">
        <f t="shared" si="57"/>
        <v>40951.25</v>
      </c>
      <c r="N923">
        <v>1330236000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 s="11">
        <f t="shared" si="57"/>
        <v>43443.25</v>
      </c>
      <c r="N924">
        <v>1545112800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 s="11">
        <f t="shared" si="57"/>
        <v>40373.208333333336</v>
      </c>
      <c r="N925">
        <v>1279170000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 s="11">
        <f t="shared" si="57"/>
        <v>43769.208333333328</v>
      </c>
      <c r="N926">
        <v>1573452000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 s="11">
        <f t="shared" si="57"/>
        <v>43000.208333333328</v>
      </c>
      <c r="N927">
        <v>1507093200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 s="11">
        <f t="shared" si="57"/>
        <v>42502.208333333328</v>
      </c>
      <c r="N928">
        <v>1463374800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 s="11">
        <f t="shared" si="57"/>
        <v>41102.208333333336</v>
      </c>
      <c r="N929">
        <v>1344574800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 s="11">
        <f t="shared" si="57"/>
        <v>41637.25</v>
      </c>
      <c r="N930">
        <v>1389074400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 s="11">
        <f t="shared" si="57"/>
        <v>42858.208333333328</v>
      </c>
      <c r="N931">
        <v>1494997200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 s="11">
        <f t="shared" si="57"/>
        <v>42060.25</v>
      </c>
      <c r="N932">
        <v>1425448800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 s="11">
        <f t="shared" si="57"/>
        <v>41818.208333333336</v>
      </c>
      <c r="N933">
        <v>1404104400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 s="11">
        <f t="shared" si="57"/>
        <v>41709.208333333336</v>
      </c>
      <c r="N934">
        <v>1394773200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 s="11">
        <f t="shared" si="57"/>
        <v>41372.208333333336</v>
      </c>
      <c r="N935">
        <v>1366520400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 s="11">
        <f t="shared" si="57"/>
        <v>42422.25</v>
      </c>
      <c r="N936">
        <v>1456639200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 s="11">
        <f t="shared" si="57"/>
        <v>42209.208333333328</v>
      </c>
      <c r="N937">
        <v>1438318800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 s="11">
        <f t="shared" si="57"/>
        <v>43668.208333333328</v>
      </c>
      <c r="N938">
        <v>1564030800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 s="11">
        <f t="shared" si="57"/>
        <v>42334.25</v>
      </c>
      <c r="N939">
        <v>1449295200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 s="11">
        <f t="shared" si="57"/>
        <v>43263.208333333328</v>
      </c>
      <c r="N940">
        <v>1531890000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 s="11">
        <f t="shared" si="57"/>
        <v>40670.208333333336</v>
      </c>
      <c r="N941">
        <v>1306213200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 s="11">
        <f t="shared" si="57"/>
        <v>41244.25</v>
      </c>
      <c r="N942">
        <v>1356242400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 s="11">
        <f t="shared" si="57"/>
        <v>40552.25</v>
      </c>
      <c r="N943">
        <v>1297576800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 s="11">
        <f t="shared" si="57"/>
        <v>40568.25</v>
      </c>
      <c r="N944">
        <v>1296194400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 s="11">
        <f t="shared" si="57"/>
        <v>41906.208333333336</v>
      </c>
      <c r="N945">
        <v>1414558800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 s="11">
        <f t="shared" si="57"/>
        <v>42776.25</v>
      </c>
      <c r="N946">
        <v>1488348000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 s="11">
        <f t="shared" si="57"/>
        <v>41004.208333333336</v>
      </c>
      <c r="N947">
        <v>1334898000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 s="11">
        <f t="shared" si="57"/>
        <v>40710.208333333336</v>
      </c>
      <c r="N948">
        <v>1308373200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 s="11">
        <f t="shared" si="57"/>
        <v>41908.208333333336</v>
      </c>
      <c r="N949">
        <v>1412312400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 s="11">
        <f t="shared" si="57"/>
        <v>41985.25</v>
      </c>
      <c r="N950">
        <v>1419228000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 s="11">
        <f t="shared" si="57"/>
        <v>42112.208333333328</v>
      </c>
      <c r="N951">
        <v>1430974800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 s="11">
        <f t="shared" si="57"/>
        <v>43571.208333333328</v>
      </c>
      <c r="N952">
        <v>1555822800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 s="11">
        <f t="shared" si="57"/>
        <v>42730.25</v>
      </c>
      <c r="N953">
        <v>1482818400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 s="11">
        <f t="shared" si="57"/>
        <v>42591.208333333328</v>
      </c>
      <c r="N954">
        <v>1471928400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 s="11">
        <f t="shared" si="57"/>
        <v>42358.25</v>
      </c>
      <c r="N955">
        <v>1453701600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 s="11">
        <f t="shared" si="57"/>
        <v>41174.208333333336</v>
      </c>
      <c r="N956">
        <v>1350363600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 s="11">
        <f t="shared" si="57"/>
        <v>41238.25</v>
      </c>
      <c r="N957">
        <v>1353996000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 s="11">
        <f t="shared" si="57"/>
        <v>42360.25</v>
      </c>
      <c r="N958">
        <v>1451109600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 s="11">
        <f t="shared" si="57"/>
        <v>40955.25</v>
      </c>
      <c r="N959">
        <v>1329631200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 s="11">
        <f t="shared" si="57"/>
        <v>40350.208333333336</v>
      </c>
      <c r="N960">
        <v>1278997200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 s="11">
        <f t="shared" si="57"/>
        <v>40357.208333333336</v>
      </c>
      <c r="N961">
        <v>1280120400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E962/D962</f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 s="11">
        <f t="shared" ref="M962:M1001" si="61">(L962/86400)+25569</f>
        <v>42408.25</v>
      </c>
      <c r="N962">
        <v>1458104400</v>
      </c>
      <c r="O962" s="11">
        <f t="shared" ref="O962:O1001" si="62">(N962/86400)+25569</f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s="6">
        <f t="shared" ref="I963:I1001" si="63">E963/H963</f>
        <v>43.87096774193548</v>
      </c>
      <c r="J963" t="s">
        <v>21</v>
      </c>
      <c r="K963" t="s">
        <v>22</v>
      </c>
      <c r="L963">
        <v>1297922400</v>
      </c>
      <c r="M963" s="11">
        <f t="shared" si="61"/>
        <v>40591.25</v>
      </c>
      <c r="N963">
        <v>1298268000</v>
      </c>
      <c r="O963" s="11">
        <f t="shared" si="62"/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3"/>
        <v>40.063909774436091</v>
      </c>
      <c r="J964" t="s">
        <v>21</v>
      </c>
      <c r="K964" t="s">
        <v>22</v>
      </c>
      <c r="L964">
        <v>1384408800</v>
      </c>
      <c r="M964" s="11">
        <f t="shared" si="61"/>
        <v>41592.25</v>
      </c>
      <c r="N964">
        <v>1386223200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 s="11">
        <f t="shared" si="61"/>
        <v>40607.25</v>
      </c>
      <c r="N965">
        <v>1299823200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 s="11">
        <f t="shared" si="61"/>
        <v>42135.208333333328</v>
      </c>
      <c r="N966">
        <v>1431752400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 s="11">
        <f t="shared" si="61"/>
        <v>40203.25</v>
      </c>
      <c r="N967">
        <v>1267855200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 s="11">
        <f t="shared" si="61"/>
        <v>42901.208333333328</v>
      </c>
      <c r="N968">
        <v>1497675600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 s="11">
        <f t="shared" si="61"/>
        <v>41005.208333333336</v>
      </c>
      <c r="N969">
        <v>1336885200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 s="11">
        <f t="shared" si="61"/>
        <v>40544.25</v>
      </c>
      <c r="N970">
        <v>1295157600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 s="11">
        <f t="shared" si="61"/>
        <v>43821.25</v>
      </c>
      <c r="N971">
        <v>1577599200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 s="11">
        <f t="shared" si="61"/>
        <v>40672.208333333336</v>
      </c>
      <c r="N972">
        <v>1305003600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 s="11">
        <f t="shared" si="61"/>
        <v>41555.208333333336</v>
      </c>
      <c r="N973">
        <v>1381726800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 s="11">
        <f t="shared" si="61"/>
        <v>41792.208333333336</v>
      </c>
      <c r="N974">
        <v>1402462800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 s="11">
        <f t="shared" si="61"/>
        <v>40522.25</v>
      </c>
      <c r="N975">
        <v>1292133600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 s="11">
        <f t="shared" si="61"/>
        <v>41412.208333333336</v>
      </c>
      <c r="N976">
        <v>1368939600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 s="11">
        <f t="shared" si="61"/>
        <v>42337.25</v>
      </c>
      <c r="N977">
        <v>1452146400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 s="11">
        <f t="shared" si="61"/>
        <v>40571.25</v>
      </c>
      <c r="N978">
        <v>1296712800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 s="11">
        <f t="shared" si="61"/>
        <v>43138.25</v>
      </c>
      <c r="N979">
        <v>1520748000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 s="11">
        <f t="shared" si="61"/>
        <v>42686.25</v>
      </c>
      <c r="N980">
        <v>1480831200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 s="11">
        <f t="shared" si="61"/>
        <v>42078.208333333328</v>
      </c>
      <c r="N981">
        <v>1426914000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 s="11">
        <f t="shared" si="61"/>
        <v>42307.208333333328</v>
      </c>
      <c r="N982">
        <v>1446616800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 s="11">
        <f t="shared" si="61"/>
        <v>43094.25</v>
      </c>
      <c r="N983">
        <v>1517032800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 s="11">
        <f t="shared" si="61"/>
        <v>40743.208333333336</v>
      </c>
      <c r="N984">
        <v>1311224400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 s="11">
        <f t="shared" si="61"/>
        <v>43681.208333333328</v>
      </c>
      <c r="N985">
        <v>1566190800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 s="11">
        <f t="shared" si="61"/>
        <v>43716.208333333328</v>
      </c>
      <c r="N986">
        <v>1570165200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 s="11">
        <f t="shared" si="61"/>
        <v>41614.25</v>
      </c>
      <c r="N987">
        <v>1388556000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 s="11">
        <f t="shared" si="61"/>
        <v>40638.208333333336</v>
      </c>
      <c r="N988">
        <v>1303189200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 s="11">
        <f t="shared" si="61"/>
        <v>42852.208333333328</v>
      </c>
      <c r="N989">
        <v>1494478800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 s="11">
        <f t="shared" si="61"/>
        <v>42686.25</v>
      </c>
      <c r="N990">
        <v>1480744800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 s="11">
        <f t="shared" si="61"/>
        <v>43571.208333333328</v>
      </c>
      <c r="N991">
        <v>1555822800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 s="11">
        <f t="shared" si="61"/>
        <v>42432.25</v>
      </c>
      <c r="N992">
        <v>1458882000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 s="11">
        <f t="shared" si="61"/>
        <v>41907.208333333336</v>
      </c>
      <c r="N993">
        <v>1411966800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 s="11">
        <f t="shared" si="61"/>
        <v>43227.208333333328</v>
      </c>
      <c r="N994">
        <v>1526878800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 s="11">
        <f t="shared" si="61"/>
        <v>42362.25</v>
      </c>
      <c r="N995">
        <v>1452405600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 s="11">
        <f t="shared" si="61"/>
        <v>41929.208333333336</v>
      </c>
      <c r="N996">
        <v>1414040400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 s="11">
        <f t="shared" si="61"/>
        <v>43408.208333333328</v>
      </c>
      <c r="N997">
        <v>1543816800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 s="11">
        <f t="shared" si="61"/>
        <v>41276.25</v>
      </c>
      <c r="N998">
        <v>1359698400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 s="11">
        <f t="shared" si="61"/>
        <v>41659.25</v>
      </c>
      <c r="N999">
        <v>1390629600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 s="11">
        <f t="shared" si="61"/>
        <v>40220.25</v>
      </c>
      <c r="N1000">
        <v>1267077600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 s="11">
        <f t="shared" si="61"/>
        <v>42550.208333333328</v>
      </c>
      <c r="N1001">
        <v>1467781200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>
    <filterColumn colId="6">
      <filters>
        <filter val="canceled"/>
        <filter val="failed"/>
      </filters>
    </filterColumn>
  </autoFilter>
  <sortState xmlns:xlrd2="http://schemas.microsoft.com/office/spreadsheetml/2017/richdata2" ref="A2:T1002">
    <sortCondition ref="A1:A1002"/>
  </sortState>
  <conditionalFormatting sqref="F1:F1048576">
    <cfRule type="colorScale" priority="1">
      <colorScale>
        <cfvo type="min"/>
        <cfvo type="percentile" val="50"/>
        <cfvo type="max"/>
        <color rgb="FFFF0000"/>
        <color rgb="FF92D050"/>
        <color theme="4" tint="-0.249977111117893"/>
      </colorScale>
    </cfRule>
  </conditionalFormatting>
  <conditionalFormatting sqref="G1:G1048576">
    <cfRule type="containsText" dxfId="11" priority="8" operator="containsText" text="live">
      <formula>NOT(ISERROR(SEARCH("live",G1)))</formula>
    </cfRule>
    <cfRule type="containsText" dxfId="10" priority="9" operator="containsText" text="canceled">
      <formula>NOT(ISERROR(SEARCH("canceled",G1)))</formula>
    </cfRule>
    <cfRule type="containsText" dxfId="9" priority="10" operator="containsText" text="successful">
      <formula>NOT(ISERROR(SEARCH("successful",G1)))</formula>
    </cfRule>
    <cfRule type="containsText" dxfId="8" priority="11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5F4-253C-5C49-AAD6-85220D5B9AFD}">
  <dimension ref="A2:B14"/>
  <sheetViews>
    <sheetView workbookViewId="0">
      <selection activeCell="B2" sqref="B2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3.33203125" bestFit="1" customWidth="1"/>
    <col min="4" max="4" width="3.5" bestFit="1" customWidth="1"/>
    <col min="5" max="6" width="3.6640625" bestFit="1" customWidth="1"/>
    <col min="7" max="7" width="3.1640625" bestFit="1" customWidth="1"/>
    <col min="8" max="8" width="4.1640625" bestFit="1" customWidth="1"/>
    <col min="9" max="9" width="10.83203125" bestFit="1" customWidth="1"/>
  </cols>
  <sheetData>
    <row r="2" spans="1:2" ht="18" customHeight="1" x14ac:dyDescent="0.2">
      <c r="A2" s="7" t="s">
        <v>4</v>
      </c>
      <c r="B2" t="s">
        <v>20</v>
      </c>
    </row>
    <row r="3" spans="1:2" ht="18" customHeight="1" x14ac:dyDescent="0.2"/>
    <row r="4" spans="1:2" ht="18" customHeight="1" x14ac:dyDescent="0.2">
      <c r="A4" s="7" t="s">
        <v>2067</v>
      </c>
      <c r="B4" t="s">
        <v>2069</v>
      </c>
    </row>
    <row r="5" spans="1:2" ht="18" customHeight="1" x14ac:dyDescent="0.2">
      <c r="A5" s="8" t="s">
        <v>2040</v>
      </c>
      <c r="B5" s="17">
        <v>102</v>
      </c>
    </row>
    <row r="6" spans="1:2" ht="18" customHeight="1" x14ac:dyDescent="0.2">
      <c r="A6" s="8" t="s">
        <v>2032</v>
      </c>
      <c r="B6" s="17">
        <v>22</v>
      </c>
    </row>
    <row r="7" spans="1:2" ht="18" customHeight="1" x14ac:dyDescent="0.2">
      <c r="A7" s="8" t="s">
        <v>2049</v>
      </c>
      <c r="B7" s="17">
        <v>21</v>
      </c>
    </row>
    <row r="8" spans="1:2" ht="18" customHeight="1" x14ac:dyDescent="0.2">
      <c r="A8" s="8" t="s">
        <v>2063</v>
      </c>
      <c r="B8" s="17">
        <v>4</v>
      </c>
    </row>
    <row r="9" spans="1:2" ht="18" customHeight="1" x14ac:dyDescent="0.2">
      <c r="A9" s="8" t="s">
        <v>2034</v>
      </c>
      <c r="B9" s="17">
        <v>99</v>
      </c>
    </row>
    <row r="10" spans="1:2" ht="18" customHeight="1" x14ac:dyDescent="0.2">
      <c r="A10" s="8" t="s">
        <v>2053</v>
      </c>
      <c r="B10" s="17">
        <v>26</v>
      </c>
    </row>
    <row r="11" spans="1:2" ht="18" customHeight="1" x14ac:dyDescent="0.2">
      <c r="A11" s="8" t="s">
        <v>2046</v>
      </c>
      <c r="B11" s="17">
        <v>40</v>
      </c>
    </row>
    <row r="12" spans="1:2" ht="18" customHeight="1" x14ac:dyDescent="0.2">
      <c r="A12" s="8" t="s">
        <v>2036</v>
      </c>
      <c r="B12" s="17">
        <v>64</v>
      </c>
    </row>
    <row r="13" spans="1:2" ht="18" customHeight="1" x14ac:dyDescent="0.2">
      <c r="A13" s="8" t="s">
        <v>2038</v>
      </c>
      <c r="B13" s="17">
        <v>187</v>
      </c>
    </row>
    <row r="14" spans="1:2" ht="18" customHeight="1" x14ac:dyDescent="0.2">
      <c r="A14" s="8" t="s">
        <v>2068</v>
      </c>
      <c r="B14" s="17">
        <v>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36EC-715D-BA42-B99C-9E19984DC909}">
  <dimension ref="A2:G14"/>
  <sheetViews>
    <sheetView workbookViewId="0">
      <selection activeCell="E21" sqref="E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6.6640625" customWidth="1"/>
    <col min="9" max="10" width="10.83203125" bestFit="1" customWidth="1"/>
    <col min="11" max="11" width="7" bestFit="1" customWidth="1"/>
  </cols>
  <sheetData>
    <row r="2" spans="1:7" x14ac:dyDescent="0.2">
      <c r="A2" s="7" t="s">
        <v>2065</v>
      </c>
      <c r="B2" t="s">
        <v>2066</v>
      </c>
    </row>
    <row r="4" spans="1:7" x14ac:dyDescent="0.2">
      <c r="A4" s="7" t="s">
        <v>2069</v>
      </c>
      <c r="B4" s="7" t="s">
        <v>2070</v>
      </c>
    </row>
    <row r="5" spans="1:7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2068</v>
      </c>
    </row>
    <row r="6" spans="1:7" x14ac:dyDescent="0.2">
      <c r="A6" s="8" t="s">
        <v>26</v>
      </c>
      <c r="B6" s="17">
        <v>2</v>
      </c>
      <c r="C6" s="17">
        <v>16</v>
      </c>
      <c r="D6" s="17">
        <v>1</v>
      </c>
      <c r="E6" s="17">
        <v>24</v>
      </c>
      <c r="F6" s="17"/>
      <c r="G6" s="17">
        <v>43</v>
      </c>
    </row>
    <row r="7" spans="1:7" x14ac:dyDescent="0.2">
      <c r="A7" s="8" t="s">
        <v>15</v>
      </c>
      <c r="B7" s="17">
        <v>2</v>
      </c>
      <c r="C7" s="17">
        <v>19</v>
      </c>
      <c r="D7" s="17">
        <v>1</v>
      </c>
      <c r="E7" s="17">
        <v>22</v>
      </c>
      <c r="F7" s="17"/>
      <c r="G7" s="17">
        <v>44</v>
      </c>
    </row>
    <row r="8" spans="1:7" x14ac:dyDescent="0.2">
      <c r="A8" s="8" t="s">
        <v>98</v>
      </c>
      <c r="B8" s="17">
        <v>4</v>
      </c>
      <c r="C8" s="17">
        <v>6</v>
      </c>
      <c r="D8" s="17">
        <v>1</v>
      </c>
      <c r="E8" s="17">
        <v>12</v>
      </c>
      <c r="F8" s="17"/>
      <c r="G8" s="17">
        <v>23</v>
      </c>
    </row>
    <row r="9" spans="1:7" x14ac:dyDescent="0.2">
      <c r="A9" s="8" t="s">
        <v>36</v>
      </c>
      <c r="B9" s="17">
        <v>1</v>
      </c>
      <c r="C9" s="17">
        <v>12</v>
      </c>
      <c r="D9" s="17">
        <v>1</v>
      </c>
      <c r="E9" s="17">
        <v>17</v>
      </c>
      <c r="F9" s="17"/>
      <c r="G9" s="17">
        <v>31</v>
      </c>
    </row>
    <row r="10" spans="1:7" x14ac:dyDescent="0.2">
      <c r="A10" s="8" t="s">
        <v>40</v>
      </c>
      <c r="B10" s="17">
        <v>1</v>
      </c>
      <c r="C10" s="17">
        <v>18</v>
      </c>
      <c r="D10" s="17">
        <v>1</v>
      </c>
      <c r="E10" s="17">
        <v>28</v>
      </c>
      <c r="F10" s="17"/>
      <c r="G10" s="17">
        <v>48</v>
      </c>
    </row>
    <row r="11" spans="1:7" x14ac:dyDescent="0.2">
      <c r="A11" s="8" t="s">
        <v>107</v>
      </c>
      <c r="B11" s="17">
        <v>3</v>
      </c>
      <c r="C11" s="17">
        <v>19</v>
      </c>
      <c r="D11" s="17"/>
      <c r="E11" s="17">
        <v>26</v>
      </c>
      <c r="F11" s="17"/>
      <c r="G11" s="17">
        <v>48</v>
      </c>
    </row>
    <row r="12" spans="1:7" x14ac:dyDescent="0.2">
      <c r="A12" s="8" t="s">
        <v>21</v>
      </c>
      <c r="B12" s="17">
        <v>44</v>
      </c>
      <c r="C12" s="17">
        <v>274</v>
      </c>
      <c r="D12" s="17">
        <v>9</v>
      </c>
      <c r="E12" s="17">
        <v>436</v>
      </c>
      <c r="F12" s="17"/>
      <c r="G12" s="17">
        <v>763</v>
      </c>
    </row>
    <row r="13" spans="1:7" x14ac:dyDescent="0.2">
      <c r="A13" s="8" t="s">
        <v>2073</v>
      </c>
      <c r="B13" s="17"/>
      <c r="C13" s="17"/>
      <c r="D13" s="17"/>
      <c r="E13" s="17"/>
      <c r="F13" s="17"/>
      <c r="G13" s="17"/>
    </row>
    <row r="14" spans="1:7" x14ac:dyDescent="0.2">
      <c r="A14" s="8" t="s">
        <v>2068</v>
      </c>
      <c r="B14" s="17">
        <v>57</v>
      </c>
      <c r="C14" s="17">
        <v>364</v>
      </c>
      <c r="D14" s="17">
        <v>14</v>
      </c>
      <c r="E14" s="17">
        <v>565</v>
      </c>
      <c r="F14" s="17"/>
      <c r="G14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1CAD-7E4E-1D43-AB5C-145FC0E71952}">
  <dimension ref="A2:G32"/>
  <sheetViews>
    <sheetView topLeftCell="A16" workbookViewId="0">
      <selection activeCell="F35" sqref="F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6.1640625" bestFit="1" customWidth="1"/>
    <col min="9" max="9" width="9.1640625" bestFit="1" customWidth="1"/>
    <col min="10" max="10" width="11.6640625" bestFit="1" customWidth="1"/>
    <col min="11" max="11" width="9.6640625" bestFit="1" customWidth="1"/>
    <col min="12" max="12" width="4.6640625" bestFit="1" customWidth="1"/>
  </cols>
  <sheetData>
    <row r="2" spans="1:7" x14ac:dyDescent="0.2">
      <c r="A2" s="7" t="s">
        <v>2065</v>
      </c>
      <c r="B2" t="s">
        <v>2066</v>
      </c>
    </row>
    <row r="3" spans="1:7" x14ac:dyDescent="0.2">
      <c r="A3" s="7" t="s">
        <v>6</v>
      </c>
      <c r="B3" t="s">
        <v>2066</v>
      </c>
    </row>
    <row r="5" spans="1:7" x14ac:dyDescent="0.2">
      <c r="A5" s="7" t="s">
        <v>2069</v>
      </c>
      <c r="B5" s="7" t="s">
        <v>2070</v>
      </c>
    </row>
    <row r="6" spans="1:7" x14ac:dyDescent="0.2">
      <c r="A6" s="7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2073</v>
      </c>
      <c r="G6" t="s">
        <v>2068</v>
      </c>
    </row>
    <row r="7" spans="1:7" x14ac:dyDescent="0.2">
      <c r="A7" s="8" t="s">
        <v>2048</v>
      </c>
      <c r="B7">
        <v>1</v>
      </c>
      <c r="C7">
        <v>10</v>
      </c>
      <c r="D7">
        <v>2</v>
      </c>
      <c r="E7">
        <v>21</v>
      </c>
      <c r="G7">
        <v>34</v>
      </c>
    </row>
    <row r="8" spans="1:7" x14ac:dyDescent="0.2">
      <c r="A8" s="8" t="s">
        <v>2064</v>
      </c>
      <c r="E8">
        <v>4</v>
      </c>
      <c r="G8">
        <v>4</v>
      </c>
    </row>
    <row r="9" spans="1:7" x14ac:dyDescent="0.2">
      <c r="A9" s="8" t="s">
        <v>2041</v>
      </c>
      <c r="B9">
        <v>4</v>
      </c>
      <c r="C9">
        <v>21</v>
      </c>
      <c r="D9">
        <v>1</v>
      </c>
      <c r="E9">
        <v>34</v>
      </c>
      <c r="G9">
        <v>60</v>
      </c>
    </row>
    <row r="10" spans="1:7" x14ac:dyDescent="0.2">
      <c r="A10" s="8" t="s">
        <v>2043</v>
      </c>
      <c r="B10">
        <v>2</v>
      </c>
      <c r="C10">
        <v>12</v>
      </c>
      <c r="D10">
        <v>1</v>
      </c>
      <c r="E10">
        <v>22</v>
      </c>
      <c r="G10">
        <v>37</v>
      </c>
    </row>
    <row r="11" spans="1:7" x14ac:dyDescent="0.2">
      <c r="A11" s="8" t="s">
        <v>2042</v>
      </c>
      <c r="C11">
        <v>8</v>
      </c>
      <c r="E11">
        <v>10</v>
      </c>
      <c r="G11">
        <v>18</v>
      </c>
    </row>
    <row r="12" spans="1:7" x14ac:dyDescent="0.2">
      <c r="A12" s="8" t="s">
        <v>2052</v>
      </c>
      <c r="B12">
        <v>1</v>
      </c>
      <c r="C12">
        <v>7</v>
      </c>
      <c r="E12">
        <v>9</v>
      </c>
      <c r="G12">
        <v>17</v>
      </c>
    </row>
    <row r="13" spans="1:7" x14ac:dyDescent="0.2">
      <c r="A13" s="8" t="s">
        <v>2033</v>
      </c>
      <c r="B13">
        <v>4</v>
      </c>
      <c r="C13">
        <v>20</v>
      </c>
      <c r="E13">
        <v>22</v>
      </c>
      <c r="G13">
        <v>46</v>
      </c>
    </row>
    <row r="14" spans="1:7" x14ac:dyDescent="0.2">
      <c r="A14" s="8" t="s">
        <v>2044</v>
      </c>
      <c r="B14">
        <v>3</v>
      </c>
      <c r="C14">
        <v>19</v>
      </c>
      <c r="E14">
        <v>23</v>
      </c>
      <c r="G14">
        <v>45</v>
      </c>
    </row>
    <row r="15" spans="1:7" x14ac:dyDescent="0.2">
      <c r="A15" s="8" t="s">
        <v>2057</v>
      </c>
      <c r="B15">
        <v>1</v>
      </c>
      <c r="C15">
        <v>6</v>
      </c>
      <c r="E15">
        <v>10</v>
      </c>
      <c r="G15">
        <v>17</v>
      </c>
    </row>
    <row r="16" spans="1:7" x14ac:dyDescent="0.2">
      <c r="A16" s="8" t="s">
        <v>2056</v>
      </c>
      <c r="C16">
        <v>3</v>
      </c>
      <c r="E16">
        <v>4</v>
      </c>
      <c r="G16">
        <v>7</v>
      </c>
    </row>
    <row r="17" spans="1:7" x14ac:dyDescent="0.2">
      <c r="A17" s="8" t="s">
        <v>2060</v>
      </c>
      <c r="C17">
        <v>8</v>
      </c>
      <c r="D17">
        <v>1</v>
      </c>
      <c r="E17">
        <v>4</v>
      </c>
      <c r="G17">
        <v>13</v>
      </c>
    </row>
    <row r="18" spans="1:7" x14ac:dyDescent="0.2">
      <c r="A18" s="8" t="s">
        <v>2047</v>
      </c>
      <c r="B18">
        <v>1</v>
      </c>
      <c r="C18">
        <v>6</v>
      </c>
      <c r="D18">
        <v>1</v>
      </c>
      <c r="E18">
        <v>13</v>
      </c>
      <c r="G18">
        <v>21</v>
      </c>
    </row>
    <row r="19" spans="1:7" x14ac:dyDescent="0.2">
      <c r="A19" s="8" t="s">
        <v>2054</v>
      </c>
      <c r="B19">
        <v>4</v>
      </c>
      <c r="C19">
        <v>11</v>
      </c>
      <c r="D19">
        <v>1</v>
      </c>
      <c r="E19">
        <v>26</v>
      </c>
      <c r="G19">
        <v>42</v>
      </c>
    </row>
    <row r="20" spans="1:7" x14ac:dyDescent="0.2">
      <c r="A20" s="8" t="s">
        <v>2039</v>
      </c>
      <c r="B20">
        <v>23</v>
      </c>
      <c r="C20">
        <v>132</v>
      </c>
      <c r="D20">
        <v>2</v>
      </c>
      <c r="E20">
        <v>187</v>
      </c>
      <c r="G20">
        <v>344</v>
      </c>
    </row>
    <row r="21" spans="1:7" x14ac:dyDescent="0.2">
      <c r="A21" s="8" t="s">
        <v>2055</v>
      </c>
      <c r="C21">
        <v>4</v>
      </c>
      <c r="E21">
        <v>4</v>
      </c>
      <c r="G21">
        <v>8</v>
      </c>
    </row>
    <row r="22" spans="1:7" x14ac:dyDescent="0.2">
      <c r="A22" s="8" t="s">
        <v>2035</v>
      </c>
      <c r="B22">
        <v>6</v>
      </c>
      <c r="C22">
        <v>30</v>
      </c>
      <c r="E22">
        <v>49</v>
      </c>
      <c r="G22">
        <v>85</v>
      </c>
    </row>
    <row r="23" spans="1:7" x14ac:dyDescent="0.2">
      <c r="A23" s="8" t="s">
        <v>2062</v>
      </c>
      <c r="C23">
        <v>9</v>
      </c>
      <c r="E23">
        <v>5</v>
      </c>
      <c r="G23">
        <v>14</v>
      </c>
    </row>
    <row r="24" spans="1:7" x14ac:dyDescent="0.2">
      <c r="A24" s="8" t="s">
        <v>2051</v>
      </c>
      <c r="B24">
        <v>1</v>
      </c>
      <c r="C24">
        <v>5</v>
      </c>
      <c r="D24">
        <v>1</v>
      </c>
      <c r="E24">
        <v>9</v>
      </c>
      <c r="G24">
        <v>16</v>
      </c>
    </row>
    <row r="25" spans="1:7" x14ac:dyDescent="0.2">
      <c r="A25" s="8" t="s">
        <v>2059</v>
      </c>
      <c r="B25">
        <v>3</v>
      </c>
      <c r="C25">
        <v>3</v>
      </c>
      <c r="E25">
        <v>11</v>
      </c>
      <c r="G25">
        <v>17</v>
      </c>
    </row>
    <row r="26" spans="1:7" x14ac:dyDescent="0.2">
      <c r="A26" s="8" t="s">
        <v>2058</v>
      </c>
      <c r="C26">
        <v>7</v>
      </c>
      <c r="E26">
        <v>14</v>
      </c>
      <c r="G26">
        <v>21</v>
      </c>
    </row>
    <row r="27" spans="1:7" x14ac:dyDescent="0.2">
      <c r="A27" s="8" t="s">
        <v>2050</v>
      </c>
      <c r="B27">
        <v>1</v>
      </c>
      <c r="C27">
        <v>15</v>
      </c>
      <c r="D27">
        <v>2</v>
      </c>
      <c r="E27">
        <v>17</v>
      </c>
      <c r="G27">
        <v>35</v>
      </c>
    </row>
    <row r="28" spans="1:7" x14ac:dyDescent="0.2">
      <c r="A28" s="8" t="s">
        <v>2045</v>
      </c>
      <c r="C28">
        <v>16</v>
      </c>
      <c r="D28">
        <v>1</v>
      </c>
      <c r="E28">
        <v>28</v>
      </c>
      <c r="G28">
        <v>45</v>
      </c>
    </row>
    <row r="29" spans="1:7" x14ac:dyDescent="0.2">
      <c r="A29" s="8" t="s">
        <v>2037</v>
      </c>
      <c r="B29">
        <v>2</v>
      </c>
      <c r="C29">
        <v>12</v>
      </c>
      <c r="D29">
        <v>1</v>
      </c>
      <c r="E29">
        <v>36</v>
      </c>
      <c r="G29">
        <v>51</v>
      </c>
    </row>
    <row r="30" spans="1:7" x14ac:dyDescent="0.2">
      <c r="A30" s="8" t="s">
        <v>2061</v>
      </c>
      <c r="E30">
        <v>3</v>
      </c>
      <c r="G30">
        <v>3</v>
      </c>
    </row>
    <row r="31" spans="1:7" x14ac:dyDescent="0.2">
      <c r="A31" s="8" t="s">
        <v>2073</v>
      </c>
    </row>
    <row r="32" spans="1:7" x14ac:dyDescent="0.2">
      <c r="A32" s="8" t="s">
        <v>2068</v>
      </c>
      <c r="B32">
        <v>57</v>
      </c>
      <c r="C32">
        <v>364</v>
      </c>
      <c r="D32">
        <v>14</v>
      </c>
      <c r="E32">
        <v>565</v>
      </c>
      <c r="G3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5798-D202-5844-A90A-96EB0DB2A4CF}">
  <dimension ref="A2:G19"/>
  <sheetViews>
    <sheetView topLeftCell="C15" workbookViewId="0">
      <selection activeCell="C22" sqref="C22:F3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95" width="5.1640625" bestFit="1" customWidth="1"/>
    <col min="96" max="274" width="6.1640625" bestFit="1" customWidth="1"/>
    <col min="275" max="448" width="7.1640625" bestFit="1" customWidth="1"/>
    <col min="449" max="449" width="7" bestFit="1" customWidth="1"/>
    <col min="450" max="450" width="10.83203125" bestFit="1" customWidth="1"/>
    <col min="451" max="781" width="6.1640625" bestFit="1" customWidth="1"/>
    <col min="782" max="965" width="7.1640625" bestFit="1" customWidth="1"/>
    <col min="966" max="966" width="7" bestFit="1" customWidth="1"/>
    <col min="967" max="967" width="10.83203125" bestFit="1" customWidth="1"/>
    <col min="968" max="987" width="15.5" bestFit="1" customWidth="1"/>
  </cols>
  <sheetData>
    <row r="2" spans="1:7" x14ac:dyDescent="0.2">
      <c r="A2" s="7" t="s">
        <v>2065</v>
      </c>
      <c r="B2" t="s">
        <v>2066</v>
      </c>
    </row>
    <row r="4" spans="1:7" x14ac:dyDescent="0.2">
      <c r="A4" s="7" t="s">
        <v>2069</v>
      </c>
      <c r="B4" s="7" t="s">
        <v>2070</v>
      </c>
    </row>
    <row r="5" spans="1:7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2068</v>
      </c>
    </row>
    <row r="6" spans="1:7" x14ac:dyDescent="0.2">
      <c r="A6" s="8" t="s">
        <v>2073</v>
      </c>
    </row>
    <row r="7" spans="1:7" x14ac:dyDescent="0.2">
      <c r="A7" s="8" t="s">
        <v>2074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2">
      <c r="A8" s="8" t="s">
        <v>2075</v>
      </c>
      <c r="B8">
        <v>7</v>
      </c>
      <c r="C8">
        <v>28</v>
      </c>
      <c r="E8">
        <v>44</v>
      </c>
      <c r="G8">
        <v>79</v>
      </c>
    </row>
    <row r="9" spans="1:7" x14ac:dyDescent="0.2">
      <c r="A9" s="8" t="s">
        <v>2076</v>
      </c>
      <c r="B9">
        <v>4</v>
      </c>
      <c r="C9">
        <v>33</v>
      </c>
      <c r="E9">
        <v>49</v>
      </c>
      <c r="G9">
        <v>86</v>
      </c>
    </row>
    <row r="10" spans="1:7" x14ac:dyDescent="0.2">
      <c r="A10" s="8" t="s">
        <v>2077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2">
      <c r="A11" s="8" t="s">
        <v>2078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2">
      <c r="A12" s="8" t="s">
        <v>2079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2">
      <c r="A13" s="8" t="s">
        <v>2080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2">
      <c r="A14" s="8" t="s">
        <v>2081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2">
      <c r="A15" s="8" t="s">
        <v>2082</v>
      </c>
      <c r="B15">
        <v>5</v>
      </c>
      <c r="C15">
        <v>23</v>
      </c>
      <c r="E15">
        <v>45</v>
      </c>
      <c r="G15">
        <v>73</v>
      </c>
    </row>
    <row r="16" spans="1:7" x14ac:dyDescent="0.2">
      <c r="A16" s="8" t="s">
        <v>2083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2">
      <c r="A17" s="8" t="s">
        <v>2084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2">
      <c r="A18" s="8" t="s">
        <v>2085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2">
      <c r="A19" s="8" t="s">
        <v>2068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honeticPr fontId="19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B0C1-BAA0-9E4A-9DA4-8EB09178B946}">
  <dimension ref="A1:H13"/>
  <sheetViews>
    <sheetView workbookViewId="0">
      <selection activeCell="K9" sqref="K9"/>
    </sheetView>
  </sheetViews>
  <sheetFormatPr baseColWidth="10" defaultRowHeight="16" x14ac:dyDescent="0.2"/>
  <cols>
    <col min="1" max="1" width="19.33203125" style="15" customWidth="1"/>
    <col min="2" max="2" width="20.5" customWidth="1"/>
    <col min="3" max="3" width="18" customWidth="1"/>
    <col min="4" max="4" width="20.1640625" customWidth="1"/>
    <col min="5" max="5" width="13.6640625" customWidth="1"/>
    <col min="6" max="6" width="20.33203125" customWidth="1"/>
    <col min="7" max="7" width="16.83203125" customWidth="1"/>
    <col min="8" max="8" width="18.1640625" customWidth="1"/>
  </cols>
  <sheetData>
    <row r="1" spans="1:8" s="14" customFormat="1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s="15" t="s">
        <v>2105</v>
      </c>
      <c r="B2">
        <f>COUNTIFS(Crowdfunding!$D:$D,A2,Crowdfunding!$G:$G,"successful")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15" t="s">
        <v>2094</v>
      </c>
      <c r="B3">
        <f>COUNTIFS(Crowdfunding!$D:$D,"&gt;1000",Crowdfunding!$D:$D,"&lt;4999",Crowdfunding!$G:$G,"successful")</f>
        <v>185</v>
      </c>
      <c r="C3">
        <f>COUNTIFS(Crowdfunding!$D:$D,"&gt;1000",Crowdfunding!$D:$D,"&lt;4999",Crowdfunding!$G:$G,"failed")</f>
        <v>37</v>
      </c>
      <c r="D3">
        <f>COUNTIFS(Crowdfunding!$D:$D,"&gt;1000",Crowdfunding!$D:$D,"&lt;4999",Crowdfunding!$G:$G,"canceled")</f>
        <v>2</v>
      </c>
      <c r="E3">
        <f t="shared" ref="E3:E13" si="0">SUM(B3,C3,D3)</f>
        <v>224</v>
      </c>
      <c r="F3" s="4">
        <f t="shared" ref="F3:F13" si="1">B3/E3</f>
        <v>0.8258928571428571</v>
      </c>
      <c r="G3" s="4">
        <f t="shared" ref="G3:G13" si="2">C3/E3</f>
        <v>0.16517857142857142</v>
      </c>
      <c r="H3" s="4">
        <f t="shared" ref="H3:H13" si="3">D3/E3</f>
        <v>8.9285714285714281E-3</v>
      </c>
    </row>
    <row r="4" spans="1:8" x14ac:dyDescent="0.2">
      <c r="A4" s="15" t="s">
        <v>2095</v>
      </c>
      <c r="B4">
        <f>COUNTIFS(Crowdfunding!$D:$D,"&gt;5000",Crowdfunding!$D:$D,"&lt;9999",Crowdfunding!$G:$G,"successful")</f>
        <v>157</v>
      </c>
      <c r="C4">
        <f>COUNTIFS(Crowdfunding!$D:$D,"&gt;5000",Crowdfunding!$D:$D,"&lt;9999",Crowdfunding!$G:$G,"failed")</f>
        <v>125</v>
      </c>
      <c r="D4">
        <f>COUNTIFS(Crowdfunding!$D:$D,"&gt;5000",Crowdfunding!$D:$D,"&lt;9999",Crowdfunding!$G:$G,"Canceled")</f>
        <v>25</v>
      </c>
      <c r="E4">
        <f t="shared" si="0"/>
        <v>307</v>
      </c>
      <c r="F4" s="4">
        <f t="shared" si="1"/>
        <v>0.51140065146579805</v>
      </c>
      <c r="G4" s="4">
        <f t="shared" si="2"/>
        <v>0.40716612377850164</v>
      </c>
      <c r="H4" s="4">
        <f t="shared" si="3"/>
        <v>8.143322475570032E-2</v>
      </c>
    </row>
    <row r="5" spans="1:8" x14ac:dyDescent="0.2">
      <c r="A5" s="15" t="s">
        <v>2096</v>
      </c>
      <c r="B5">
        <f>COUNTIFS(Crowdfunding!$D:$D,"&gt;10000",Crowdfunding!$D:$D,"&lt;14999",Crowdfunding!$G:$G,"successful")</f>
        <v>2</v>
      </c>
      <c r="C5">
        <f>COUNTIFS(Crowdfunding!$D:$D,"&gt;10000",Crowdfunding!$D:$D,"&lt;14999",Crowdfunding!$G:$G,"failed")</f>
        <v>0</v>
      </c>
      <c r="D5">
        <f>COUNTIFS(Crowdfunding!$D:$D,"&gt;10000",Crowdfunding!$D:$D,"&lt;14999",Crowdfunding!$G:$G,"canceled")</f>
        <v>0</v>
      </c>
      <c r="E5">
        <f t="shared" si="0"/>
        <v>2</v>
      </c>
      <c r="F5" s="4">
        <f t="shared" si="1"/>
        <v>1</v>
      </c>
      <c r="G5" s="4">
        <f t="shared" si="2"/>
        <v>0</v>
      </c>
      <c r="H5" s="4">
        <f t="shared" si="3"/>
        <v>0</v>
      </c>
    </row>
    <row r="6" spans="1:8" x14ac:dyDescent="0.2">
      <c r="A6" s="15" t="s">
        <v>2097</v>
      </c>
      <c r="B6">
        <f>COUNTIFS(Crowdfunding!$D:$D,"&gt;15000",Crowdfunding!$D:$D,"&lt;19999",Crowdfunding!$G:$G,"successful")</f>
        <v>10</v>
      </c>
      <c r="C6">
        <f>COUNTIFS(Crowdfunding!$D:$D,"&gt;15000",Crowdfunding!$D:$D,"&lt;19999",Crowdfunding!$G:$G,"failed")</f>
        <v>0</v>
      </c>
      <c r="D6">
        <f>COUNTIFS(Crowdfunding!$D:$D,"&gt;15000",Crowdfunding!$D:$D,"&lt;19999",Crowdfunding!$G:$G,"canceled")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5" t="s">
        <v>2098</v>
      </c>
      <c r="B7">
        <f>COUNTIFS(Crowdfunding!$D:$D,"&gt;20000",Crowdfunding!D:D,"&lt;24999",Crowdfunding!$G:$G,"successful")</f>
        <v>5</v>
      </c>
      <c r="C7">
        <f>COUNTIFS(Crowdfunding!$D:$D,"&gt;20000",Crowdfunding!E:E,"&lt;24999",Crowdfunding!$G:$G,"failed")</f>
        <v>43</v>
      </c>
      <c r="D7">
        <f>COUNTIFS(Crowdfunding!$D:$D,"&gt;20000",Crowdfunding!F:F,"&lt;24999",Crowdfunding!$G:$G,"canceled")</f>
        <v>29</v>
      </c>
      <c r="E7">
        <f t="shared" si="0"/>
        <v>77</v>
      </c>
      <c r="F7" s="4">
        <f t="shared" si="1"/>
        <v>6.4935064935064929E-2</v>
      </c>
      <c r="G7" s="4">
        <f t="shared" si="2"/>
        <v>0.55844155844155841</v>
      </c>
      <c r="H7" s="4">
        <f t="shared" si="3"/>
        <v>0.37662337662337664</v>
      </c>
    </row>
    <row r="8" spans="1:8" x14ac:dyDescent="0.2">
      <c r="A8" s="15" t="s">
        <v>2099</v>
      </c>
      <c r="B8">
        <f>COUNTIFS(Crowdfunding!$D:$D,"&gt;25000",Crowdfunding!$D:$D,"&lt;29999",Crowdfunding!$G:$G,"successful")</f>
        <v>10</v>
      </c>
      <c r="C8">
        <f>COUNTIFS(Crowdfunding!$D:$D,"&gt;25000",Crowdfunding!$D:$D,"&lt;29999",Crowdfunding!$G:$G,"failed")</f>
        <v>3</v>
      </c>
      <c r="D8">
        <f>COUNTIFS(Crowdfunding!$D:$D,"&gt;25000",Crowdfunding!$D:$D,"&lt;29999",Crowdfunding!$G:$G,"canceled")</f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3"/>
        <v>0</v>
      </c>
    </row>
    <row r="9" spans="1:8" x14ac:dyDescent="0.2">
      <c r="A9" s="15" t="s">
        <v>2100</v>
      </c>
      <c r="B9">
        <f>COUNTIFS(Crowdfunding!$D:$D,"&gt;30000",Crowdfunding!$D:$D,"&lt;34999",Crowdfunding!$G:$G,"successful")</f>
        <v>7</v>
      </c>
      <c r="C9">
        <f>COUNTIFS(Crowdfunding!$D:$D,"&gt;30000",Crowdfunding!$D:$D,"&lt;34999",Crowdfunding!$G:$G,"failed")</f>
        <v>0</v>
      </c>
      <c r="D9">
        <f>COUNTIFS(Crowdfunding!$D:$D,"&gt;30000",Crowdfunding!$D:$D,"&lt;34999",Crowdfunding!$G:$G,"canceled")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5" t="s">
        <v>2101</v>
      </c>
      <c r="B10">
        <f>COUNTIFS(Crowdfunding!$D:$D,"&gt;35000",Crowdfunding!D:D,"&lt;39999",Crowdfunding!$G:$G,"successful")</f>
        <v>7</v>
      </c>
      <c r="C10">
        <f>COUNTIFS(Crowdfunding!$D:$D,"&gt;35000",Crowdfunding!E:E,"&lt;39999",Crowdfunding!$G:$G,"failed")</f>
        <v>61</v>
      </c>
      <c r="D10">
        <f>COUNTIFS(Crowdfunding!$D:$D,"&gt;35000",Crowdfunding!F:F,"&lt;39999",Crowdfunding!$G:$G,"canceled")</f>
        <v>29</v>
      </c>
      <c r="E10">
        <f t="shared" si="0"/>
        <v>97</v>
      </c>
      <c r="F10" s="4">
        <f t="shared" si="1"/>
        <v>7.2164948453608241E-2</v>
      </c>
      <c r="G10" s="4">
        <f t="shared" si="2"/>
        <v>0.62886597938144329</v>
      </c>
      <c r="H10" s="4">
        <f t="shared" si="3"/>
        <v>0.29896907216494845</v>
      </c>
    </row>
    <row r="11" spans="1:8" x14ac:dyDescent="0.2">
      <c r="A11" s="15" t="s">
        <v>2102</v>
      </c>
      <c r="B11">
        <f>COUNTIFS(Crowdfunding!$D:$D,"&gt;40000",Crowdfunding!$D:$D,"&lt;44999",Crowdfunding!$G:$G,"successful")</f>
        <v>11</v>
      </c>
      <c r="C11">
        <f>COUNTIFS(Crowdfunding!$D:$D,"&gt;40000",Crowdfunding!$D:$D,"&lt;44999",Crowdfunding!$G:$G,"failed")</f>
        <v>3</v>
      </c>
      <c r="D11">
        <f>COUNTIFS(Crowdfunding!$D:$D,"&gt;40000",Crowdfunding!$D:$D,"&lt;44999",Crowdfunding!$G:$G,"canceled")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5" t="s">
        <v>2103</v>
      </c>
      <c r="B12">
        <f>COUNTIFS(Crowdfunding!$D:$D,"&gt;45000",Crowdfunding!$D:$D,"&lt;49999",Crowdfunding!$G:$G,"successful")</f>
        <v>8</v>
      </c>
      <c r="C12">
        <f>COUNTIFS(Crowdfunding!$D:$D,"&gt;45000",Crowdfunding!$D:$D,"&lt;49999",Crowdfunding!$G:$G,"failed")</f>
        <v>3</v>
      </c>
      <c r="D12">
        <f>COUNTIFS(Crowdfunding!$D:$D,"&gt;45000",Crowdfunding!$D:$D,"&lt;49999",Crowdfunding!$G:$G,"canceled")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5" t="s">
        <v>2104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15B4-3CA2-E549-9C74-72FBED837019}">
  <dimension ref="A1:H566"/>
  <sheetViews>
    <sheetView workbookViewId="0">
      <selection activeCell="J11" sqref="J11"/>
    </sheetView>
  </sheetViews>
  <sheetFormatPr baseColWidth="10" defaultRowHeight="16" x14ac:dyDescent="0.2"/>
  <cols>
    <col min="1" max="1" width="17.83203125" customWidth="1"/>
    <col min="2" max="2" width="20" customWidth="1"/>
    <col min="3" max="3" width="24.5" customWidth="1"/>
    <col min="4" max="4" width="14" customWidth="1"/>
    <col min="5" max="5" width="16.83203125" customWidth="1"/>
    <col min="6" max="6" width="19.1640625" customWidth="1"/>
    <col min="7" max="7" width="19.83203125" customWidth="1"/>
    <col min="8" max="8" width="20.83203125" customWidth="1"/>
  </cols>
  <sheetData>
    <row r="1" spans="1:8" x14ac:dyDescent="0.2">
      <c r="A1" s="1" t="s">
        <v>4</v>
      </c>
      <c r="B1" s="1" t="s">
        <v>5</v>
      </c>
      <c r="C1" s="1" t="s">
        <v>4</v>
      </c>
      <c r="D1" s="1" t="s">
        <v>5</v>
      </c>
      <c r="G1" s="1" t="s">
        <v>2106</v>
      </c>
      <c r="H1" s="1" t="s">
        <v>2113</v>
      </c>
    </row>
    <row r="2" spans="1:8" x14ac:dyDescent="0.2">
      <c r="A2" t="s">
        <v>20</v>
      </c>
      <c r="B2">
        <v>158</v>
      </c>
      <c r="C2" t="s">
        <v>14</v>
      </c>
      <c r="D2">
        <v>0</v>
      </c>
      <c r="F2" t="s">
        <v>2107</v>
      </c>
      <c r="G2" s="16">
        <f>AVERAGE(B:B)</f>
        <v>851.14690265486729</v>
      </c>
      <c r="H2" s="16">
        <f>AVERAGE(D:D)</f>
        <v>565.1591448931116</v>
      </c>
    </row>
    <row r="3" spans="1:8" x14ac:dyDescent="0.2">
      <c r="A3" t="s">
        <v>20</v>
      </c>
      <c r="B3">
        <v>186</v>
      </c>
      <c r="C3" t="s">
        <v>14</v>
      </c>
      <c r="D3">
        <v>0</v>
      </c>
      <c r="F3" t="s">
        <v>2108</v>
      </c>
      <c r="G3">
        <f>MEDIAN(B:B)</f>
        <v>201</v>
      </c>
      <c r="H3">
        <f>MEDIAN(D:D)</f>
        <v>117</v>
      </c>
    </row>
    <row r="4" spans="1:8" x14ac:dyDescent="0.2">
      <c r="A4" t="s">
        <v>20</v>
      </c>
      <c r="B4">
        <v>48</v>
      </c>
      <c r="C4" t="s">
        <v>14</v>
      </c>
      <c r="D4">
        <v>1</v>
      </c>
      <c r="F4" t="s">
        <v>2109</v>
      </c>
      <c r="G4">
        <v>16</v>
      </c>
      <c r="H4">
        <v>0</v>
      </c>
    </row>
    <row r="5" spans="1:8" x14ac:dyDescent="0.2">
      <c r="A5" t="s">
        <v>20</v>
      </c>
      <c r="B5">
        <v>53</v>
      </c>
      <c r="C5" t="s">
        <v>14</v>
      </c>
      <c r="D5">
        <v>1</v>
      </c>
      <c r="F5" t="s">
        <v>2110</v>
      </c>
      <c r="G5">
        <v>7295</v>
      </c>
      <c r="H5">
        <v>6080</v>
      </c>
    </row>
    <row r="6" spans="1:8" x14ac:dyDescent="0.2">
      <c r="A6" t="s">
        <v>20</v>
      </c>
      <c r="B6">
        <v>85</v>
      </c>
      <c r="C6" t="s">
        <v>14</v>
      </c>
      <c r="D6">
        <v>1</v>
      </c>
      <c r="F6" t="s">
        <v>2111</v>
      </c>
      <c r="G6">
        <f>_xlfn.VAR.P(B:B)</f>
        <v>1603373.7324019109</v>
      </c>
      <c r="H6">
        <f>VAR(D:D)</f>
        <v>845238.52937450528</v>
      </c>
    </row>
    <row r="7" spans="1:8" x14ac:dyDescent="0.2">
      <c r="A7" t="s">
        <v>20</v>
      </c>
      <c r="B7">
        <v>87</v>
      </c>
      <c r="C7" t="s">
        <v>14</v>
      </c>
      <c r="D7">
        <v>1</v>
      </c>
      <c r="F7" t="s">
        <v>2112</v>
      </c>
      <c r="G7">
        <f>STDEV(B:B)</f>
        <v>1267.366006183523</v>
      </c>
      <c r="H7">
        <f>STDEV(D:D)</f>
        <v>919.36854926330022</v>
      </c>
    </row>
    <row r="8" spans="1:8" x14ac:dyDescent="0.2">
      <c r="A8" t="s">
        <v>20</v>
      </c>
      <c r="B8">
        <v>110</v>
      </c>
      <c r="C8" t="s">
        <v>14</v>
      </c>
      <c r="D8">
        <v>1</v>
      </c>
    </row>
    <row r="9" spans="1:8" x14ac:dyDescent="0.2">
      <c r="A9" t="s">
        <v>20</v>
      </c>
      <c r="B9">
        <v>154</v>
      </c>
      <c r="C9" t="s">
        <v>74</v>
      </c>
      <c r="D9">
        <v>1</v>
      </c>
    </row>
    <row r="10" spans="1:8" x14ac:dyDescent="0.2">
      <c r="A10" t="s">
        <v>20</v>
      </c>
      <c r="B10">
        <v>156</v>
      </c>
      <c r="C10" t="s">
        <v>14</v>
      </c>
      <c r="D10">
        <v>1</v>
      </c>
    </row>
    <row r="11" spans="1:8" x14ac:dyDescent="0.2">
      <c r="A11" t="s">
        <v>20</v>
      </c>
      <c r="B11">
        <v>180</v>
      </c>
      <c r="C11" t="s">
        <v>14</v>
      </c>
      <c r="D11">
        <v>1</v>
      </c>
    </row>
    <row r="12" spans="1:8" x14ac:dyDescent="0.2">
      <c r="A12" t="s">
        <v>20</v>
      </c>
      <c r="B12">
        <v>192</v>
      </c>
      <c r="C12" t="s">
        <v>14</v>
      </c>
      <c r="D12">
        <v>1</v>
      </c>
    </row>
    <row r="13" spans="1:8" x14ac:dyDescent="0.2">
      <c r="A13" t="s">
        <v>20</v>
      </c>
      <c r="B13">
        <v>201</v>
      </c>
      <c r="C13" t="s">
        <v>14</v>
      </c>
      <c r="D13">
        <v>1</v>
      </c>
    </row>
    <row r="14" spans="1:8" x14ac:dyDescent="0.2">
      <c r="A14" t="s">
        <v>20</v>
      </c>
      <c r="B14">
        <v>374</v>
      </c>
      <c r="C14" t="s">
        <v>14</v>
      </c>
      <c r="D14">
        <v>1</v>
      </c>
    </row>
    <row r="15" spans="1:8" x14ac:dyDescent="0.2">
      <c r="A15" t="s">
        <v>20</v>
      </c>
      <c r="B15">
        <v>555</v>
      </c>
      <c r="C15" t="s">
        <v>14</v>
      </c>
      <c r="D15">
        <v>1</v>
      </c>
    </row>
    <row r="16" spans="1:8" x14ac:dyDescent="0.2">
      <c r="A16" t="s">
        <v>20</v>
      </c>
      <c r="B16">
        <v>1989</v>
      </c>
      <c r="C16" t="s">
        <v>14</v>
      </c>
      <c r="D16">
        <v>1</v>
      </c>
    </row>
    <row r="17" spans="1:4" x14ac:dyDescent="0.2">
      <c r="A17" t="s">
        <v>20</v>
      </c>
      <c r="B17">
        <v>2120</v>
      </c>
      <c r="C17" t="s">
        <v>14</v>
      </c>
      <c r="D17">
        <v>1</v>
      </c>
    </row>
    <row r="18" spans="1:4" x14ac:dyDescent="0.2">
      <c r="A18" t="s">
        <v>20</v>
      </c>
      <c r="B18">
        <v>2266</v>
      </c>
      <c r="C18" t="s">
        <v>14</v>
      </c>
      <c r="D18">
        <v>1</v>
      </c>
    </row>
    <row r="19" spans="1:4" x14ac:dyDescent="0.2">
      <c r="A19" t="s">
        <v>20</v>
      </c>
      <c r="B19">
        <v>3376</v>
      </c>
      <c r="C19" t="s">
        <v>14</v>
      </c>
      <c r="D19">
        <v>1</v>
      </c>
    </row>
    <row r="20" spans="1:4" x14ac:dyDescent="0.2">
      <c r="A20" t="s">
        <v>20</v>
      </c>
      <c r="B20">
        <v>5168</v>
      </c>
      <c r="C20" t="s">
        <v>14</v>
      </c>
      <c r="D20">
        <v>1</v>
      </c>
    </row>
    <row r="21" spans="1:4" x14ac:dyDescent="0.2">
      <c r="A21" t="s">
        <v>20</v>
      </c>
      <c r="B21">
        <v>5419</v>
      </c>
      <c r="C21" t="s">
        <v>14</v>
      </c>
      <c r="D21">
        <v>1</v>
      </c>
    </row>
    <row r="22" spans="1:4" x14ac:dyDescent="0.2">
      <c r="A22" t="s">
        <v>20</v>
      </c>
      <c r="B22">
        <v>134</v>
      </c>
      <c r="C22" t="s">
        <v>14</v>
      </c>
      <c r="D22">
        <v>5</v>
      </c>
    </row>
    <row r="23" spans="1:4" x14ac:dyDescent="0.2">
      <c r="A23" t="s">
        <v>20</v>
      </c>
      <c r="B23">
        <v>164</v>
      </c>
      <c r="C23" t="s">
        <v>14</v>
      </c>
      <c r="D23">
        <v>5</v>
      </c>
    </row>
    <row r="24" spans="1:4" x14ac:dyDescent="0.2">
      <c r="A24" t="s">
        <v>20</v>
      </c>
      <c r="B24">
        <v>160</v>
      </c>
      <c r="C24" t="s">
        <v>14</v>
      </c>
      <c r="D24">
        <v>6</v>
      </c>
    </row>
    <row r="25" spans="1:4" x14ac:dyDescent="0.2">
      <c r="A25" t="s">
        <v>20</v>
      </c>
      <c r="B25">
        <v>80</v>
      </c>
      <c r="C25" t="s">
        <v>14</v>
      </c>
      <c r="D25">
        <v>7</v>
      </c>
    </row>
    <row r="26" spans="1:4" x14ac:dyDescent="0.2">
      <c r="A26" t="s">
        <v>20</v>
      </c>
      <c r="B26">
        <v>2230</v>
      </c>
      <c r="C26" t="s">
        <v>14</v>
      </c>
      <c r="D26">
        <v>7</v>
      </c>
    </row>
    <row r="27" spans="1:4" x14ac:dyDescent="0.2">
      <c r="A27" t="s">
        <v>20</v>
      </c>
      <c r="B27">
        <v>34</v>
      </c>
      <c r="C27" t="s">
        <v>14</v>
      </c>
      <c r="D27">
        <v>9</v>
      </c>
    </row>
    <row r="28" spans="1:4" x14ac:dyDescent="0.2">
      <c r="A28" t="s">
        <v>20</v>
      </c>
      <c r="B28">
        <v>2013</v>
      </c>
      <c r="C28" t="s">
        <v>14</v>
      </c>
      <c r="D28">
        <v>9</v>
      </c>
    </row>
    <row r="29" spans="1:4" x14ac:dyDescent="0.2">
      <c r="A29" t="s">
        <v>20</v>
      </c>
      <c r="B29">
        <v>85</v>
      </c>
      <c r="C29" t="s">
        <v>74</v>
      </c>
      <c r="D29">
        <v>10</v>
      </c>
    </row>
    <row r="30" spans="1:4" x14ac:dyDescent="0.2">
      <c r="A30" t="s">
        <v>20</v>
      </c>
      <c r="B30">
        <v>189</v>
      </c>
      <c r="C30" t="s">
        <v>14</v>
      </c>
      <c r="D30">
        <v>10</v>
      </c>
    </row>
    <row r="31" spans="1:4" x14ac:dyDescent="0.2">
      <c r="A31" t="s">
        <v>20</v>
      </c>
      <c r="B31">
        <v>1629</v>
      </c>
      <c r="C31" t="s">
        <v>14</v>
      </c>
      <c r="D31">
        <v>10</v>
      </c>
    </row>
    <row r="32" spans="1:4" x14ac:dyDescent="0.2">
      <c r="A32" t="s">
        <v>20</v>
      </c>
      <c r="B32">
        <v>2107</v>
      </c>
      <c r="C32" t="s">
        <v>14</v>
      </c>
      <c r="D32">
        <v>10</v>
      </c>
    </row>
    <row r="33" spans="1:4" x14ac:dyDescent="0.2">
      <c r="A33" t="s">
        <v>20</v>
      </c>
      <c r="B33">
        <v>3177</v>
      </c>
      <c r="C33" t="s">
        <v>14</v>
      </c>
      <c r="D33">
        <v>10</v>
      </c>
    </row>
    <row r="34" spans="1:4" x14ac:dyDescent="0.2">
      <c r="A34" t="s">
        <v>20</v>
      </c>
      <c r="B34">
        <v>111</v>
      </c>
      <c r="C34" t="s">
        <v>14</v>
      </c>
      <c r="D34">
        <v>12</v>
      </c>
    </row>
    <row r="35" spans="1:4" x14ac:dyDescent="0.2">
      <c r="A35" t="s">
        <v>20</v>
      </c>
      <c r="B35">
        <v>1621</v>
      </c>
      <c r="C35" t="s">
        <v>14</v>
      </c>
      <c r="D35">
        <v>12</v>
      </c>
    </row>
    <row r="36" spans="1:4" x14ac:dyDescent="0.2">
      <c r="A36" t="s">
        <v>20</v>
      </c>
      <c r="B36">
        <v>94</v>
      </c>
      <c r="C36" t="s">
        <v>14</v>
      </c>
      <c r="D36">
        <v>13</v>
      </c>
    </row>
    <row r="37" spans="1:4" x14ac:dyDescent="0.2">
      <c r="A37" t="s">
        <v>20</v>
      </c>
      <c r="B37">
        <v>1785</v>
      </c>
      <c r="C37" t="s">
        <v>14</v>
      </c>
      <c r="D37">
        <v>13</v>
      </c>
    </row>
    <row r="38" spans="1:4" x14ac:dyDescent="0.2">
      <c r="A38" t="s">
        <v>20</v>
      </c>
      <c r="B38">
        <v>64</v>
      </c>
      <c r="C38" t="s">
        <v>14</v>
      </c>
      <c r="D38">
        <v>14</v>
      </c>
    </row>
    <row r="39" spans="1:4" x14ac:dyDescent="0.2">
      <c r="A39" t="s">
        <v>20</v>
      </c>
      <c r="B39">
        <v>554</v>
      </c>
      <c r="C39" t="s">
        <v>14</v>
      </c>
      <c r="D39">
        <v>14</v>
      </c>
    </row>
    <row r="40" spans="1:4" x14ac:dyDescent="0.2">
      <c r="A40" t="s">
        <v>20</v>
      </c>
      <c r="B40">
        <v>50</v>
      </c>
      <c r="C40" t="s">
        <v>74</v>
      </c>
      <c r="D40">
        <v>15</v>
      </c>
    </row>
    <row r="41" spans="1:4" x14ac:dyDescent="0.2">
      <c r="A41" t="s">
        <v>20</v>
      </c>
      <c r="B41">
        <v>164</v>
      </c>
      <c r="C41" t="s">
        <v>14</v>
      </c>
      <c r="D41">
        <v>15</v>
      </c>
    </row>
    <row r="42" spans="1:4" x14ac:dyDescent="0.2">
      <c r="A42" t="s">
        <v>20</v>
      </c>
      <c r="B42">
        <v>244</v>
      </c>
      <c r="C42" t="s">
        <v>14</v>
      </c>
      <c r="D42">
        <v>15</v>
      </c>
    </row>
    <row r="43" spans="1:4" x14ac:dyDescent="0.2">
      <c r="A43" t="s">
        <v>20</v>
      </c>
      <c r="B43">
        <v>393</v>
      </c>
      <c r="C43" t="s">
        <v>14</v>
      </c>
      <c r="D43">
        <v>15</v>
      </c>
    </row>
    <row r="44" spans="1:4" x14ac:dyDescent="0.2">
      <c r="A44" t="s">
        <v>20</v>
      </c>
      <c r="B44">
        <v>2220</v>
      </c>
      <c r="C44" t="s">
        <v>14</v>
      </c>
      <c r="D44">
        <v>15</v>
      </c>
    </row>
    <row r="45" spans="1:4" x14ac:dyDescent="0.2">
      <c r="A45" t="s">
        <v>20</v>
      </c>
      <c r="B45">
        <v>2506</v>
      </c>
      <c r="C45" t="s">
        <v>14</v>
      </c>
      <c r="D45">
        <v>15</v>
      </c>
    </row>
    <row r="46" spans="1:4" x14ac:dyDescent="0.2">
      <c r="A46" t="s">
        <v>20</v>
      </c>
      <c r="B46">
        <v>2893</v>
      </c>
      <c r="C46" t="s">
        <v>14</v>
      </c>
      <c r="D46">
        <v>15</v>
      </c>
    </row>
    <row r="47" spans="1:4" x14ac:dyDescent="0.2">
      <c r="A47" t="s">
        <v>20</v>
      </c>
      <c r="B47">
        <v>134</v>
      </c>
      <c r="C47" t="s">
        <v>14</v>
      </c>
      <c r="D47">
        <v>16</v>
      </c>
    </row>
    <row r="48" spans="1:4" x14ac:dyDescent="0.2">
      <c r="A48" t="s">
        <v>20</v>
      </c>
      <c r="B48">
        <v>168</v>
      </c>
      <c r="C48" t="s">
        <v>14</v>
      </c>
      <c r="D48">
        <v>16</v>
      </c>
    </row>
    <row r="49" spans="1:4" x14ac:dyDescent="0.2">
      <c r="A49" t="s">
        <v>20</v>
      </c>
      <c r="B49">
        <v>589</v>
      </c>
      <c r="C49" t="s">
        <v>14</v>
      </c>
      <c r="D49">
        <v>16</v>
      </c>
    </row>
    <row r="50" spans="1:4" x14ac:dyDescent="0.2">
      <c r="A50" t="s">
        <v>20</v>
      </c>
      <c r="B50">
        <v>1113</v>
      </c>
      <c r="C50" t="s">
        <v>14</v>
      </c>
      <c r="D50">
        <v>16</v>
      </c>
    </row>
    <row r="51" spans="1:4" x14ac:dyDescent="0.2">
      <c r="A51" t="s">
        <v>20</v>
      </c>
      <c r="B51">
        <v>117</v>
      </c>
      <c r="C51" t="s">
        <v>14</v>
      </c>
      <c r="D51">
        <v>17</v>
      </c>
    </row>
    <row r="52" spans="1:4" x14ac:dyDescent="0.2">
      <c r="A52" t="s">
        <v>20</v>
      </c>
      <c r="B52">
        <v>222</v>
      </c>
      <c r="C52" t="s">
        <v>74</v>
      </c>
      <c r="D52">
        <v>17</v>
      </c>
    </row>
    <row r="53" spans="1:4" x14ac:dyDescent="0.2">
      <c r="A53" t="s">
        <v>20</v>
      </c>
      <c r="B53">
        <v>397</v>
      </c>
      <c r="C53" t="s">
        <v>14</v>
      </c>
      <c r="D53">
        <v>17</v>
      </c>
    </row>
    <row r="54" spans="1:4" x14ac:dyDescent="0.2">
      <c r="A54" t="s">
        <v>20</v>
      </c>
      <c r="B54">
        <v>2725</v>
      </c>
      <c r="C54" t="s">
        <v>14</v>
      </c>
      <c r="D54">
        <v>17</v>
      </c>
    </row>
    <row r="55" spans="1:4" x14ac:dyDescent="0.2">
      <c r="A55" t="s">
        <v>20</v>
      </c>
      <c r="B55">
        <v>227</v>
      </c>
      <c r="C55" t="s">
        <v>14</v>
      </c>
      <c r="D55">
        <v>18</v>
      </c>
    </row>
    <row r="56" spans="1:4" x14ac:dyDescent="0.2">
      <c r="A56" t="s">
        <v>20</v>
      </c>
      <c r="B56">
        <v>1572</v>
      </c>
      <c r="C56" t="s">
        <v>14</v>
      </c>
      <c r="D56">
        <v>18</v>
      </c>
    </row>
    <row r="57" spans="1:4" x14ac:dyDescent="0.2">
      <c r="A57" t="s">
        <v>20</v>
      </c>
      <c r="B57">
        <v>83</v>
      </c>
      <c r="C57" t="s">
        <v>14</v>
      </c>
      <c r="D57">
        <v>19</v>
      </c>
    </row>
    <row r="58" spans="1:4" x14ac:dyDescent="0.2">
      <c r="A58" t="s">
        <v>20</v>
      </c>
      <c r="B58">
        <v>154</v>
      </c>
      <c r="C58" t="s">
        <v>14</v>
      </c>
      <c r="D58">
        <v>19</v>
      </c>
    </row>
    <row r="59" spans="1:4" x14ac:dyDescent="0.2">
      <c r="A59" t="s">
        <v>20</v>
      </c>
      <c r="B59">
        <v>723</v>
      </c>
      <c r="C59" t="s">
        <v>14</v>
      </c>
      <c r="D59">
        <v>19</v>
      </c>
    </row>
    <row r="60" spans="1:4" x14ac:dyDescent="0.2">
      <c r="A60" t="s">
        <v>20</v>
      </c>
      <c r="B60">
        <v>41</v>
      </c>
      <c r="C60" t="s">
        <v>14</v>
      </c>
      <c r="D60">
        <v>21</v>
      </c>
    </row>
    <row r="61" spans="1:4" x14ac:dyDescent="0.2">
      <c r="A61" t="s">
        <v>20</v>
      </c>
      <c r="B61">
        <v>116</v>
      </c>
      <c r="C61" t="s">
        <v>14</v>
      </c>
      <c r="D61">
        <v>21</v>
      </c>
    </row>
    <row r="62" spans="1:4" x14ac:dyDescent="0.2">
      <c r="A62" t="s">
        <v>20</v>
      </c>
      <c r="B62">
        <v>123</v>
      </c>
      <c r="C62" t="s">
        <v>14</v>
      </c>
      <c r="D62">
        <v>21</v>
      </c>
    </row>
    <row r="63" spans="1:4" x14ac:dyDescent="0.2">
      <c r="A63" t="s">
        <v>20</v>
      </c>
      <c r="B63">
        <v>432</v>
      </c>
      <c r="C63" t="s">
        <v>14</v>
      </c>
      <c r="D63">
        <v>22</v>
      </c>
    </row>
    <row r="64" spans="1:4" x14ac:dyDescent="0.2">
      <c r="A64" t="s">
        <v>20</v>
      </c>
      <c r="B64">
        <v>1884</v>
      </c>
      <c r="C64" t="s">
        <v>14</v>
      </c>
      <c r="D64">
        <v>23</v>
      </c>
    </row>
    <row r="65" spans="1:4" x14ac:dyDescent="0.2">
      <c r="A65" t="s">
        <v>20</v>
      </c>
      <c r="B65">
        <v>126</v>
      </c>
      <c r="C65" t="s">
        <v>14</v>
      </c>
      <c r="D65">
        <v>24</v>
      </c>
    </row>
    <row r="66" spans="1:4" x14ac:dyDescent="0.2">
      <c r="A66" t="s">
        <v>20</v>
      </c>
      <c r="B66">
        <v>1071</v>
      </c>
      <c r="C66" t="s">
        <v>14</v>
      </c>
      <c r="D66">
        <v>24</v>
      </c>
    </row>
    <row r="67" spans="1:4" x14ac:dyDescent="0.2">
      <c r="A67" t="s">
        <v>20</v>
      </c>
      <c r="B67">
        <v>1425</v>
      </c>
      <c r="C67" t="s">
        <v>14</v>
      </c>
      <c r="D67">
        <v>24</v>
      </c>
    </row>
    <row r="68" spans="1:4" x14ac:dyDescent="0.2">
      <c r="A68" t="s">
        <v>20</v>
      </c>
      <c r="B68">
        <v>88</v>
      </c>
      <c r="C68" t="s">
        <v>14</v>
      </c>
      <c r="D68">
        <v>25</v>
      </c>
    </row>
    <row r="69" spans="1:4" x14ac:dyDescent="0.2">
      <c r="A69" t="s">
        <v>20</v>
      </c>
      <c r="B69">
        <v>239</v>
      </c>
      <c r="C69" t="s">
        <v>74</v>
      </c>
      <c r="D69">
        <v>25</v>
      </c>
    </row>
    <row r="70" spans="1:4" x14ac:dyDescent="0.2">
      <c r="A70" t="s">
        <v>20</v>
      </c>
      <c r="B70">
        <v>1684</v>
      </c>
      <c r="C70" t="s">
        <v>14</v>
      </c>
      <c r="D70">
        <v>25</v>
      </c>
    </row>
    <row r="71" spans="1:4" x14ac:dyDescent="0.2">
      <c r="A71" t="s">
        <v>20</v>
      </c>
      <c r="B71">
        <v>94</v>
      </c>
      <c r="C71" t="s">
        <v>14</v>
      </c>
      <c r="D71">
        <v>26</v>
      </c>
    </row>
    <row r="72" spans="1:4" x14ac:dyDescent="0.2">
      <c r="A72" t="s">
        <v>20</v>
      </c>
      <c r="B72">
        <v>164</v>
      </c>
      <c r="C72" t="s">
        <v>14</v>
      </c>
      <c r="D72">
        <v>26</v>
      </c>
    </row>
    <row r="73" spans="1:4" x14ac:dyDescent="0.2">
      <c r="A73" t="s">
        <v>20</v>
      </c>
      <c r="B73">
        <v>4006</v>
      </c>
      <c r="C73" t="s">
        <v>74</v>
      </c>
      <c r="D73">
        <v>26</v>
      </c>
    </row>
    <row r="74" spans="1:4" x14ac:dyDescent="0.2">
      <c r="A74" t="s">
        <v>20</v>
      </c>
      <c r="B74">
        <v>5880</v>
      </c>
      <c r="C74" t="s">
        <v>14</v>
      </c>
      <c r="D74">
        <v>26</v>
      </c>
    </row>
    <row r="75" spans="1:4" x14ac:dyDescent="0.2">
      <c r="A75" t="s">
        <v>20</v>
      </c>
      <c r="B75">
        <v>98</v>
      </c>
      <c r="C75" t="s">
        <v>14</v>
      </c>
      <c r="D75">
        <v>27</v>
      </c>
    </row>
    <row r="76" spans="1:4" x14ac:dyDescent="0.2">
      <c r="A76" t="s">
        <v>20</v>
      </c>
      <c r="B76">
        <v>103</v>
      </c>
      <c r="C76" t="s">
        <v>14</v>
      </c>
      <c r="D76">
        <v>27</v>
      </c>
    </row>
    <row r="77" spans="1:4" x14ac:dyDescent="0.2">
      <c r="A77" t="s">
        <v>20</v>
      </c>
      <c r="B77">
        <v>1267</v>
      </c>
      <c r="C77" t="s">
        <v>14</v>
      </c>
      <c r="D77">
        <v>29</v>
      </c>
    </row>
    <row r="78" spans="1:4" x14ac:dyDescent="0.2">
      <c r="A78" t="s">
        <v>20</v>
      </c>
      <c r="B78">
        <v>3596</v>
      </c>
      <c r="C78" t="s">
        <v>74</v>
      </c>
      <c r="D78">
        <v>29</v>
      </c>
    </row>
    <row r="79" spans="1:4" x14ac:dyDescent="0.2">
      <c r="A79" t="s">
        <v>20</v>
      </c>
      <c r="B79">
        <v>180</v>
      </c>
      <c r="C79" t="s">
        <v>14</v>
      </c>
      <c r="D79">
        <v>30</v>
      </c>
    </row>
    <row r="80" spans="1:4" x14ac:dyDescent="0.2">
      <c r="A80" t="s">
        <v>20</v>
      </c>
      <c r="B80">
        <v>1815</v>
      </c>
      <c r="C80" t="s">
        <v>14</v>
      </c>
      <c r="D80">
        <v>30</v>
      </c>
    </row>
    <row r="81" spans="1:4" x14ac:dyDescent="0.2">
      <c r="A81" t="s">
        <v>20</v>
      </c>
      <c r="B81">
        <v>194</v>
      </c>
      <c r="C81" t="s">
        <v>14</v>
      </c>
      <c r="D81">
        <v>31</v>
      </c>
    </row>
    <row r="82" spans="1:4" x14ac:dyDescent="0.2">
      <c r="A82" t="s">
        <v>20</v>
      </c>
      <c r="B82">
        <v>307</v>
      </c>
      <c r="C82" t="s">
        <v>14</v>
      </c>
      <c r="D82">
        <v>31</v>
      </c>
    </row>
    <row r="83" spans="1:4" x14ac:dyDescent="0.2">
      <c r="A83" t="s">
        <v>20</v>
      </c>
      <c r="B83">
        <v>316</v>
      </c>
      <c r="C83" t="s">
        <v>14</v>
      </c>
      <c r="D83">
        <v>31</v>
      </c>
    </row>
    <row r="84" spans="1:4" x14ac:dyDescent="0.2">
      <c r="A84" t="s">
        <v>20</v>
      </c>
      <c r="B84">
        <v>1170</v>
      </c>
      <c r="C84" t="s">
        <v>14</v>
      </c>
      <c r="D84">
        <v>31</v>
      </c>
    </row>
    <row r="85" spans="1:4" x14ac:dyDescent="0.2">
      <c r="A85" t="s">
        <v>20</v>
      </c>
      <c r="B85">
        <v>4289</v>
      </c>
      <c r="C85" t="s">
        <v>14</v>
      </c>
      <c r="D85">
        <v>31</v>
      </c>
    </row>
    <row r="86" spans="1:4" x14ac:dyDescent="0.2">
      <c r="A86" t="s">
        <v>20</v>
      </c>
      <c r="B86">
        <v>659</v>
      </c>
      <c r="C86" t="s">
        <v>14</v>
      </c>
      <c r="D86">
        <v>32</v>
      </c>
    </row>
    <row r="87" spans="1:4" x14ac:dyDescent="0.2">
      <c r="A87" t="s">
        <v>20</v>
      </c>
      <c r="B87">
        <v>3318</v>
      </c>
      <c r="C87" t="s">
        <v>74</v>
      </c>
      <c r="D87">
        <v>32</v>
      </c>
    </row>
    <row r="88" spans="1:4" x14ac:dyDescent="0.2">
      <c r="A88" t="s">
        <v>20</v>
      </c>
      <c r="B88">
        <v>4498</v>
      </c>
      <c r="C88" t="s">
        <v>14</v>
      </c>
      <c r="D88">
        <v>32</v>
      </c>
    </row>
    <row r="89" spans="1:4" x14ac:dyDescent="0.2">
      <c r="A89" t="s">
        <v>20</v>
      </c>
      <c r="B89">
        <v>96</v>
      </c>
      <c r="C89" t="s">
        <v>14</v>
      </c>
      <c r="D89">
        <v>33</v>
      </c>
    </row>
    <row r="90" spans="1:4" x14ac:dyDescent="0.2">
      <c r="A90" t="s">
        <v>20</v>
      </c>
      <c r="B90">
        <v>214</v>
      </c>
      <c r="C90" t="s">
        <v>14</v>
      </c>
      <c r="D90">
        <v>33</v>
      </c>
    </row>
    <row r="91" spans="1:4" x14ac:dyDescent="0.2">
      <c r="A91" t="s">
        <v>20</v>
      </c>
      <c r="B91">
        <v>2468</v>
      </c>
      <c r="C91" t="s">
        <v>14</v>
      </c>
      <c r="D91">
        <v>33</v>
      </c>
    </row>
    <row r="92" spans="1:4" x14ac:dyDescent="0.2">
      <c r="A92" t="s">
        <v>20</v>
      </c>
      <c r="B92">
        <v>300</v>
      </c>
      <c r="C92" t="s">
        <v>14</v>
      </c>
      <c r="D92">
        <v>34</v>
      </c>
    </row>
    <row r="93" spans="1:4" x14ac:dyDescent="0.2">
      <c r="A93" t="s">
        <v>20</v>
      </c>
      <c r="B93">
        <v>129</v>
      </c>
      <c r="C93" t="s">
        <v>14</v>
      </c>
      <c r="D93">
        <v>35</v>
      </c>
    </row>
    <row r="94" spans="1:4" x14ac:dyDescent="0.2">
      <c r="A94" t="s">
        <v>20</v>
      </c>
      <c r="B94">
        <v>219</v>
      </c>
      <c r="C94" t="s">
        <v>14</v>
      </c>
      <c r="D94">
        <v>35</v>
      </c>
    </row>
    <row r="95" spans="1:4" x14ac:dyDescent="0.2">
      <c r="A95" t="s">
        <v>20</v>
      </c>
      <c r="B95">
        <v>361</v>
      </c>
      <c r="C95" t="s">
        <v>14</v>
      </c>
      <c r="D95">
        <v>35</v>
      </c>
    </row>
    <row r="96" spans="1:4" x14ac:dyDescent="0.2">
      <c r="A96" t="s">
        <v>20</v>
      </c>
      <c r="B96">
        <v>2106</v>
      </c>
      <c r="C96" t="s">
        <v>74</v>
      </c>
      <c r="D96">
        <v>35</v>
      </c>
    </row>
    <row r="97" spans="1:4" x14ac:dyDescent="0.2">
      <c r="A97" t="s">
        <v>20</v>
      </c>
      <c r="B97">
        <v>55</v>
      </c>
      <c r="C97" t="s">
        <v>14</v>
      </c>
      <c r="D97">
        <v>36</v>
      </c>
    </row>
    <row r="98" spans="1:4" x14ac:dyDescent="0.2">
      <c r="A98" t="s">
        <v>20</v>
      </c>
      <c r="B98">
        <v>92</v>
      </c>
      <c r="C98" t="s">
        <v>14</v>
      </c>
      <c r="D98">
        <v>37</v>
      </c>
    </row>
    <row r="99" spans="1:4" x14ac:dyDescent="0.2">
      <c r="A99" t="s">
        <v>20</v>
      </c>
      <c r="B99">
        <v>211</v>
      </c>
      <c r="C99" t="s">
        <v>14</v>
      </c>
      <c r="D99">
        <v>37</v>
      </c>
    </row>
    <row r="100" spans="1:4" x14ac:dyDescent="0.2">
      <c r="A100" t="s">
        <v>20</v>
      </c>
      <c r="B100">
        <v>249</v>
      </c>
      <c r="C100" t="s">
        <v>74</v>
      </c>
      <c r="D100">
        <v>37</v>
      </c>
    </row>
    <row r="101" spans="1:4" x14ac:dyDescent="0.2">
      <c r="A101" t="s">
        <v>20</v>
      </c>
      <c r="B101">
        <v>820</v>
      </c>
      <c r="C101" t="s">
        <v>14</v>
      </c>
      <c r="D101">
        <v>37</v>
      </c>
    </row>
    <row r="102" spans="1:4" x14ac:dyDescent="0.2">
      <c r="A102" t="s">
        <v>20</v>
      </c>
      <c r="B102">
        <v>122</v>
      </c>
      <c r="C102" t="s">
        <v>74</v>
      </c>
      <c r="D102">
        <v>38</v>
      </c>
    </row>
    <row r="103" spans="1:4" x14ac:dyDescent="0.2">
      <c r="A103" t="s">
        <v>20</v>
      </c>
      <c r="B103">
        <v>198</v>
      </c>
      <c r="C103" t="s">
        <v>14</v>
      </c>
      <c r="D103">
        <v>38</v>
      </c>
    </row>
    <row r="104" spans="1:4" x14ac:dyDescent="0.2">
      <c r="A104" t="s">
        <v>20</v>
      </c>
      <c r="B104">
        <v>1442</v>
      </c>
      <c r="C104" t="s">
        <v>14</v>
      </c>
      <c r="D104">
        <v>38</v>
      </c>
    </row>
    <row r="105" spans="1:4" x14ac:dyDescent="0.2">
      <c r="A105" t="s">
        <v>20</v>
      </c>
      <c r="B105">
        <v>7295</v>
      </c>
      <c r="C105" t="s">
        <v>14</v>
      </c>
      <c r="D105">
        <v>38</v>
      </c>
    </row>
    <row r="106" spans="1:4" x14ac:dyDescent="0.2">
      <c r="A106" t="s">
        <v>20</v>
      </c>
      <c r="B106">
        <v>1385</v>
      </c>
      <c r="C106" t="s">
        <v>14</v>
      </c>
      <c r="D106">
        <v>39</v>
      </c>
    </row>
    <row r="107" spans="1:4" x14ac:dyDescent="0.2">
      <c r="A107" t="s">
        <v>20</v>
      </c>
      <c r="B107">
        <v>87</v>
      </c>
      <c r="C107" t="s">
        <v>14</v>
      </c>
      <c r="D107">
        <v>40</v>
      </c>
    </row>
    <row r="108" spans="1:4" x14ac:dyDescent="0.2">
      <c r="A108" t="s">
        <v>20</v>
      </c>
      <c r="B108">
        <v>222</v>
      </c>
      <c r="C108" t="s">
        <v>14</v>
      </c>
      <c r="D108">
        <v>40</v>
      </c>
    </row>
    <row r="109" spans="1:4" x14ac:dyDescent="0.2">
      <c r="A109" t="s">
        <v>20</v>
      </c>
      <c r="B109">
        <v>2443</v>
      </c>
      <c r="C109" t="s">
        <v>14</v>
      </c>
      <c r="D109">
        <v>40</v>
      </c>
    </row>
    <row r="110" spans="1:4" x14ac:dyDescent="0.2">
      <c r="A110" t="s">
        <v>20</v>
      </c>
      <c r="B110">
        <v>195</v>
      </c>
      <c r="C110" t="s">
        <v>14</v>
      </c>
      <c r="D110">
        <v>41</v>
      </c>
    </row>
    <row r="111" spans="1:4" x14ac:dyDescent="0.2">
      <c r="A111" t="s">
        <v>20</v>
      </c>
      <c r="B111">
        <v>269</v>
      </c>
      <c r="C111" t="s">
        <v>14</v>
      </c>
      <c r="D111">
        <v>41</v>
      </c>
    </row>
    <row r="112" spans="1:4" x14ac:dyDescent="0.2">
      <c r="A112" t="s">
        <v>20</v>
      </c>
      <c r="B112">
        <v>2293</v>
      </c>
      <c r="C112" t="s">
        <v>14</v>
      </c>
      <c r="D112">
        <v>42</v>
      </c>
    </row>
    <row r="113" spans="1:4" x14ac:dyDescent="0.2">
      <c r="A113" t="s">
        <v>20</v>
      </c>
      <c r="B113">
        <v>186</v>
      </c>
      <c r="C113" t="s">
        <v>14</v>
      </c>
      <c r="D113">
        <v>44</v>
      </c>
    </row>
    <row r="114" spans="1:4" x14ac:dyDescent="0.2">
      <c r="A114" t="s">
        <v>20</v>
      </c>
      <c r="B114">
        <v>220</v>
      </c>
      <c r="C114" t="s">
        <v>14</v>
      </c>
      <c r="D114">
        <v>44</v>
      </c>
    </row>
    <row r="115" spans="1:4" x14ac:dyDescent="0.2">
      <c r="A115" t="s">
        <v>20</v>
      </c>
      <c r="B115">
        <v>2857</v>
      </c>
      <c r="C115" t="s">
        <v>14</v>
      </c>
      <c r="D115">
        <v>45</v>
      </c>
    </row>
    <row r="116" spans="1:4" x14ac:dyDescent="0.2">
      <c r="A116" t="s">
        <v>20</v>
      </c>
      <c r="B116">
        <v>190</v>
      </c>
      <c r="C116" t="s">
        <v>14</v>
      </c>
      <c r="D116">
        <v>46</v>
      </c>
    </row>
    <row r="117" spans="1:4" x14ac:dyDescent="0.2">
      <c r="A117" t="s">
        <v>20</v>
      </c>
      <c r="B117">
        <v>128</v>
      </c>
      <c r="C117" t="s">
        <v>14</v>
      </c>
      <c r="D117">
        <v>47</v>
      </c>
    </row>
    <row r="118" spans="1:4" x14ac:dyDescent="0.2">
      <c r="A118" t="s">
        <v>20</v>
      </c>
      <c r="B118">
        <v>226</v>
      </c>
      <c r="C118" t="s">
        <v>14</v>
      </c>
      <c r="D118">
        <v>48</v>
      </c>
    </row>
    <row r="119" spans="1:4" x14ac:dyDescent="0.2">
      <c r="A119" t="s">
        <v>20</v>
      </c>
      <c r="B119">
        <v>524</v>
      </c>
      <c r="C119" t="s">
        <v>14</v>
      </c>
      <c r="D119">
        <v>49</v>
      </c>
    </row>
    <row r="120" spans="1:4" x14ac:dyDescent="0.2">
      <c r="A120" t="s">
        <v>20</v>
      </c>
      <c r="B120">
        <v>2237</v>
      </c>
      <c r="C120" t="s">
        <v>14</v>
      </c>
      <c r="D120">
        <v>49</v>
      </c>
    </row>
    <row r="121" spans="1:4" x14ac:dyDescent="0.2">
      <c r="A121" t="s">
        <v>20</v>
      </c>
      <c r="B121">
        <v>180</v>
      </c>
      <c r="C121" t="s">
        <v>74</v>
      </c>
      <c r="D121">
        <v>51</v>
      </c>
    </row>
    <row r="122" spans="1:4" x14ac:dyDescent="0.2">
      <c r="A122" t="s">
        <v>20</v>
      </c>
      <c r="B122">
        <v>237</v>
      </c>
      <c r="C122" t="s">
        <v>14</v>
      </c>
      <c r="D122">
        <v>52</v>
      </c>
    </row>
    <row r="123" spans="1:4" x14ac:dyDescent="0.2">
      <c r="A123" t="s">
        <v>20</v>
      </c>
      <c r="B123">
        <v>174</v>
      </c>
      <c r="C123" t="s">
        <v>14</v>
      </c>
      <c r="D123">
        <v>53</v>
      </c>
    </row>
    <row r="124" spans="1:4" x14ac:dyDescent="0.2">
      <c r="A124" t="s">
        <v>20</v>
      </c>
      <c r="B124">
        <v>2875</v>
      </c>
      <c r="C124" t="s">
        <v>14</v>
      </c>
      <c r="D124">
        <v>54</v>
      </c>
    </row>
    <row r="125" spans="1:4" x14ac:dyDescent="0.2">
      <c r="A125" t="s">
        <v>20</v>
      </c>
      <c r="B125">
        <v>88</v>
      </c>
      <c r="C125" t="s">
        <v>74</v>
      </c>
      <c r="D125">
        <v>55</v>
      </c>
    </row>
    <row r="126" spans="1:4" x14ac:dyDescent="0.2">
      <c r="A126" t="s">
        <v>20</v>
      </c>
      <c r="B126">
        <v>100</v>
      </c>
      <c r="C126" t="s">
        <v>14</v>
      </c>
      <c r="D126">
        <v>55</v>
      </c>
    </row>
    <row r="127" spans="1:4" x14ac:dyDescent="0.2">
      <c r="A127" t="s">
        <v>20</v>
      </c>
      <c r="B127">
        <v>121</v>
      </c>
      <c r="C127" t="s">
        <v>14</v>
      </c>
      <c r="D127">
        <v>55</v>
      </c>
    </row>
    <row r="128" spans="1:4" x14ac:dyDescent="0.2">
      <c r="A128" t="s">
        <v>20</v>
      </c>
      <c r="B128">
        <v>88</v>
      </c>
      <c r="C128" t="s">
        <v>14</v>
      </c>
      <c r="D128">
        <v>56</v>
      </c>
    </row>
    <row r="129" spans="1:4" x14ac:dyDescent="0.2">
      <c r="A129" t="s">
        <v>20</v>
      </c>
      <c r="B129">
        <v>98</v>
      </c>
      <c r="C129" t="s">
        <v>14</v>
      </c>
      <c r="D129">
        <v>56</v>
      </c>
    </row>
    <row r="130" spans="1:4" x14ac:dyDescent="0.2">
      <c r="A130" t="s">
        <v>20</v>
      </c>
      <c r="B130">
        <v>1140</v>
      </c>
      <c r="C130" t="s">
        <v>74</v>
      </c>
      <c r="D130">
        <v>56</v>
      </c>
    </row>
    <row r="131" spans="1:4" x14ac:dyDescent="0.2">
      <c r="A131" t="s">
        <v>20</v>
      </c>
      <c r="B131">
        <v>89</v>
      </c>
      <c r="C131" t="s">
        <v>74</v>
      </c>
      <c r="D131">
        <v>57</v>
      </c>
    </row>
    <row r="132" spans="1:4" x14ac:dyDescent="0.2">
      <c r="A132" t="s">
        <v>20</v>
      </c>
      <c r="B132">
        <v>107</v>
      </c>
      <c r="C132" t="s">
        <v>14</v>
      </c>
      <c r="D132">
        <v>57</v>
      </c>
    </row>
    <row r="133" spans="1:4" x14ac:dyDescent="0.2">
      <c r="A133" t="s">
        <v>20</v>
      </c>
      <c r="B133">
        <v>272</v>
      </c>
      <c r="C133" t="s">
        <v>14</v>
      </c>
      <c r="D133">
        <v>57</v>
      </c>
    </row>
    <row r="134" spans="1:4" x14ac:dyDescent="0.2">
      <c r="A134" t="s">
        <v>20</v>
      </c>
      <c r="B134">
        <v>32</v>
      </c>
      <c r="C134" t="s">
        <v>14</v>
      </c>
      <c r="D134">
        <v>58</v>
      </c>
    </row>
    <row r="135" spans="1:4" x14ac:dyDescent="0.2">
      <c r="A135" t="s">
        <v>20</v>
      </c>
      <c r="B135">
        <v>330</v>
      </c>
      <c r="C135" t="s">
        <v>74</v>
      </c>
      <c r="D135">
        <v>58</v>
      </c>
    </row>
    <row r="136" spans="1:4" x14ac:dyDescent="0.2">
      <c r="A136" t="s">
        <v>20</v>
      </c>
      <c r="B136">
        <v>128</v>
      </c>
      <c r="C136" t="s">
        <v>14</v>
      </c>
      <c r="D136">
        <v>60</v>
      </c>
    </row>
    <row r="137" spans="1:4" x14ac:dyDescent="0.2">
      <c r="A137" t="s">
        <v>20</v>
      </c>
      <c r="B137">
        <v>221</v>
      </c>
      <c r="C137" t="s">
        <v>74</v>
      </c>
      <c r="D137">
        <v>60</v>
      </c>
    </row>
    <row r="138" spans="1:4" x14ac:dyDescent="0.2">
      <c r="A138" t="s">
        <v>20</v>
      </c>
      <c r="B138">
        <v>80</v>
      </c>
      <c r="C138" t="s">
        <v>14</v>
      </c>
      <c r="D138">
        <v>62</v>
      </c>
    </row>
    <row r="139" spans="1:4" x14ac:dyDescent="0.2">
      <c r="A139" t="s">
        <v>20</v>
      </c>
      <c r="B139">
        <v>101</v>
      </c>
      <c r="C139" t="s">
        <v>14</v>
      </c>
      <c r="D139">
        <v>62</v>
      </c>
    </row>
    <row r="140" spans="1:4" x14ac:dyDescent="0.2">
      <c r="A140" t="s">
        <v>20</v>
      </c>
      <c r="B140">
        <v>375</v>
      </c>
      <c r="C140" t="s">
        <v>14</v>
      </c>
      <c r="D140">
        <v>63</v>
      </c>
    </row>
    <row r="141" spans="1:4" x14ac:dyDescent="0.2">
      <c r="A141" t="s">
        <v>20</v>
      </c>
      <c r="B141">
        <v>1152</v>
      </c>
      <c r="C141" t="s">
        <v>14</v>
      </c>
      <c r="D141">
        <v>63</v>
      </c>
    </row>
    <row r="142" spans="1:4" x14ac:dyDescent="0.2">
      <c r="A142" t="s">
        <v>20</v>
      </c>
      <c r="B142">
        <v>140</v>
      </c>
      <c r="C142" t="s">
        <v>14</v>
      </c>
      <c r="D142">
        <v>64</v>
      </c>
    </row>
    <row r="143" spans="1:4" x14ac:dyDescent="0.2">
      <c r="A143" t="s">
        <v>20</v>
      </c>
      <c r="B143">
        <v>1539</v>
      </c>
      <c r="C143" t="s">
        <v>74</v>
      </c>
      <c r="D143">
        <v>64</v>
      </c>
    </row>
    <row r="144" spans="1:4" x14ac:dyDescent="0.2">
      <c r="A144" t="s">
        <v>20</v>
      </c>
      <c r="B144">
        <v>1713</v>
      </c>
      <c r="C144" t="s">
        <v>14</v>
      </c>
      <c r="D144">
        <v>64</v>
      </c>
    </row>
    <row r="145" spans="1:4" x14ac:dyDescent="0.2">
      <c r="A145" t="s">
        <v>20</v>
      </c>
      <c r="B145">
        <v>2436</v>
      </c>
      <c r="C145" t="s">
        <v>14</v>
      </c>
      <c r="D145">
        <v>64</v>
      </c>
    </row>
    <row r="146" spans="1:4" x14ac:dyDescent="0.2">
      <c r="A146" t="s">
        <v>20</v>
      </c>
      <c r="B146">
        <v>3388</v>
      </c>
      <c r="C146" t="s">
        <v>14</v>
      </c>
      <c r="D146">
        <v>64</v>
      </c>
    </row>
    <row r="147" spans="1:4" x14ac:dyDescent="0.2">
      <c r="A147" t="s">
        <v>20</v>
      </c>
      <c r="B147">
        <v>106</v>
      </c>
      <c r="C147" t="s">
        <v>14</v>
      </c>
      <c r="D147">
        <v>65</v>
      </c>
    </row>
    <row r="148" spans="1:4" x14ac:dyDescent="0.2">
      <c r="A148" t="s">
        <v>20</v>
      </c>
      <c r="B148">
        <v>154</v>
      </c>
      <c r="C148" t="s">
        <v>14</v>
      </c>
      <c r="D148">
        <v>65</v>
      </c>
    </row>
    <row r="149" spans="1:4" x14ac:dyDescent="0.2">
      <c r="A149" t="s">
        <v>20</v>
      </c>
      <c r="B149">
        <v>26</v>
      </c>
      <c r="C149" t="s">
        <v>14</v>
      </c>
      <c r="D149">
        <v>67</v>
      </c>
    </row>
    <row r="150" spans="1:4" x14ac:dyDescent="0.2">
      <c r="A150" t="s">
        <v>20</v>
      </c>
      <c r="B150">
        <v>113</v>
      </c>
      <c r="C150" t="s">
        <v>14</v>
      </c>
      <c r="D150">
        <v>67</v>
      </c>
    </row>
    <row r="151" spans="1:4" x14ac:dyDescent="0.2">
      <c r="A151" t="s">
        <v>20</v>
      </c>
      <c r="B151">
        <v>138</v>
      </c>
      <c r="C151" t="s">
        <v>14</v>
      </c>
      <c r="D151">
        <v>67</v>
      </c>
    </row>
    <row r="152" spans="1:4" x14ac:dyDescent="0.2">
      <c r="A152" t="s">
        <v>20</v>
      </c>
      <c r="B152">
        <v>168</v>
      </c>
      <c r="C152" t="s">
        <v>14</v>
      </c>
      <c r="D152">
        <v>67</v>
      </c>
    </row>
    <row r="153" spans="1:4" x14ac:dyDescent="0.2">
      <c r="A153" t="s">
        <v>20</v>
      </c>
      <c r="B153">
        <v>186</v>
      </c>
      <c r="C153" t="s">
        <v>14</v>
      </c>
      <c r="D153">
        <v>67</v>
      </c>
    </row>
    <row r="154" spans="1:4" x14ac:dyDescent="0.2">
      <c r="A154" t="s">
        <v>20</v>
      </c>
      <c r="B154">
        <v>264</v>
      </c>
      <c r="C154" t="s">
        <v>14</v>
      </c>
      <c r="D154">
        <v>67</v>
      </c>
    </row>
    <row r="155" spans="1:4" x14ac:dyDescent="0.2">
      <c r="A155" t="s">
        <v>20</v>
      </c>
      <c r="B155">
        <v>536</v>
      </c>
      <c r="C155" t="s">
        <v>14</v>
      </c>
      <c r="D155">
        <v>67</v>
      </c>
    </row>
    <row r="156" spans="1:4" x14ac:dyDescent="0.2">
      <c r="A156" t="s">
        <v>20</v>
      </c>
      <c r="B156">
        <v>768</v>
      </c>
      <c r="C156" t="s">
        <v>74</v>
      </c>
      <c r="D156">
        <v>67</v>
      </c>
    </row>
    <row r="157" spans="1:4" x14ac:dyDescent="0.2">
      <c r="A157" t="s">
        <v>20</v>
      </c>
      <c r="B157">
        <v>2144</v>
      </c>
      <c r="C157" t="s">
        <v>14</v>
      </c>
      <c r="D157">
        <v>70</v>
      </c>
    </row>
    <row r="158" spans="1:4" x14ac:dyDescent="0.2">
      <c r="A158" t="s">
        <v>20</v>
      </c>
      <c r="B158">
        <v>247</v>
      </c>
      <c r="C158" t="s">
        <v>14</v>
      </c>
      <c r="D158">
        <v>71</v>
      </c>
    </row>
    <row r="159" spans="1:4" x14ac:dyDescent="0.2">
      <c r="A159" t="s">
        <v>20</v>
      </c>
      <c r="B159">
        <v>112</v>
      </c>
      <c r="C159" t="s">
        <v>14</v>
      </c>
      <c r="D159">
        <v>73</v>
      </c>
    </row>
    <row r="160" spans="1:4" x14ac:dyDescent="0.2">
      <c r="A160" t="s">
        <v>20</v>
      </c>
      <c r="B160">
        <v>236</v>
      </c>
      <c r="C160" t="s">
        <v>14</v>
      </c>
      <c r="D160">
        <v>73</v>
      </c>
    </row>
    <row r="161" spans="1:4" x14ac:dyDescent="0.2">
      <c r="A161" t="s">
        <v>20</v>
      </c>
      <c r="B161">
        <v>27</v>
      </c>
      <c r="C161" t="s">
        <v>14</v>
      </c>
      <c r="D161">
        <v>75</v>
      </c>
    </row>
    <row r="162" spans="1:4" x14ac:dyDescent="0.2">
      <c r="A162" t="s">
        <v>20</v>
      </c>
      <c r="B162">
        <v>180</v>
      </c>
      <c r="C162" t="s">
        <v>14</v>
      </c>
      <c r="D162">
        <v>75</v>
      </c>
    </row>
    <row r="163" spans="1:4" x14ac:dyDescent="0.2">
      <c r="A163" t="s">
        <v>20</v>
      </c>
      <c r="B163">
        <v>218</v>
      </c>
      <c r="C163" t="s">
        <v>14</v>
      </c>
      <c r="D163">
        <v>75</v>
      </c>
    </row>
    <row r="164" spans="1:4" x14ac:dyDescent="0.2">
      <c r="A164" t="s">
        <v>20</v>
      </c>
      <c r="B164">
        <v>280</v>
      </c>
      <c r="C164" t="s">
        <v>74</v>
      </c>
      <c r="D164">
        <v>75</v>
      </c>
    </row>
    <row r="165" spans="1:4" x14ac:dyDescent="0.2">
      <c r="A165" t="s">
        <v>20</v>
      </c>
      <c r="B165">
        <v>1965</v>
      </c>
      <c r="C165" t="s">
        <v>14</v>
      </c>
      <c r="D165">
        <v>75</v>
      </c>
    </row>
    <row r="166" spans="1:4" x14ac:dyDescent="0.2">
      <c r="A166" t="s">
        <v>20</v>
      </c>
      <c r="B166">
        <v>2053</v>
      </c>
      <c r="C166" t="s">
        <v>74</v>
      </c>
      <c r="D166">
        <v>75</v>
      </c>
    </row>
    <row r="167" spans="1:4" x14ac:dyDescent="0.2">
      <c r="A167" t="s">
        <v>20</v>
      </c>
      <c r="B167">
        <v>78</v>
      </c>
      <c r="C167" t="s">
        <v>14</v>
      </c>
      <c r="D167">
        <v>76</v>
      </c>
    </row>
    <row r="168" spans="1:4" x14ac:dyDescent="0.2">
      <c r="A168" t="s">
        <v>20</v>
      </c>
      <c r="B168">
        <v>123</v>
      </c>
      <c r="C168" t="s">
        <v>14</v>
      </c>
      <c r="D168">
        <v>77</v>
      </c>
    </row>
    <row r="169" spans="1:4" x14ac:dyDescent="0.2">
      <c r="A169" t="s">
        <v>20</v>
      </c>
      <c r="B169">
        <v>140</v>
      </c>
      <c r="C169" t="s">
        <v>14</v>
      </c>
      <c r="D169">
        <v>77</v>
      </c>
    </row>
    <row r="170" spans="1:4" x14ac:dyDescent="0.2">
      <c r="A170" t="s">
        <v>20</v>
      </c>
      <c r="B170">
        <v>186</v>
      </c>
      <c r="C170" t="s">
        <v>14</v>
      </c>
      <c r="D170">
        <v>77</v>
      </c>
    </row>
    <row r="171" spans="1:4" x14ac:dyDescent="0.2">
      <c r="A171" t="s">
        <v>20</v>
      </c>
      <c r="B171">
        <v>117</v>
      </c>
      <c r="C171" t="s">
        <v>14</v>
      </c>
      <c r="D171">
        <v>78</v>
      </c>
    </row>
    <row r="172" spans="1:4" x14ac:dyDescent="0.2">
      <c r="A172" t="s">
        <v>20</v>
      </c>
      <c r="B172">
        <v>137</v>
      </c>
      <c r="C172" t="s">
        <v>14</v>
      </c>
      <c r="D172">
        <v>78</v>
      </c>
    </row>
    <row r="173" spans="1:4" x14ac:dyDescent="0.2">
      <c r="A173" t="s">
        <v>20</v>
      </c>
      <c r="B173">
        <v>247</v>
      </c>
      <c r="C173" t="s">
        <v>14</v>
      </c>
      <c r="D173">
        <v>79</v>
      </c>
    </row>
    <row r="174" spans="1:4" x14ac:dyDescent="0.2">
      <c r="A174" t="s">
        <v>20</v>
      </c>
      <c r="B174">
        <v>138</v>
      </c>
      <c r="C174" t="s">
        <v>14</v>
      </c>
      <c r="D174">
        <v>80</v>
      </c>
    </row>
    <row r="175" spans="1:4" x14ac:dyDescent="0.2">
      <c r="A175" t="s">
        <v>20</v>
      </c>
      <c r="B175">
        <v>3059</v>
      </c>
      <c r="C175" t="s">
        <v>14</v>
      </c>
      <c r="D175">
        <v>80</v>
      </c>
    </row>
    <row r="176" spans="1:4" x14ac:dyDescent="0.2">
      <c r="A176" t="s">
        <v>20</v>
      </c>
      <c r="B176">
        <v>533</v>
      </c>
      <c r="C176" t="s">
        <v>74</v>
      </c>
      <c r="D176">
        <v>82</v>
      </c>
    </row>
    <row r="177" spans="1:4" x14ac:dyDescent="0.2">
      <c r="A177" t="s">
        <v>20</v>
      </c>
      <c r="B177">
        <v>1605</v>
      </c>
      <c r="C177" t="s">
        <v>14</v>
      </c>
      <c r="D177">
        <v>82</v>
      </c>
    </row>
    <row r="178" spans="1:4" x14ac:dyDescent="0.2">
      <c r="A178" t="s">
        <v>20</v>
      </c>
      <c r="B178">
        <v>337</v>
      </c>
      <c r="C178" t="s">
        <v>14</v>
      </c>
      <c r="D178">
        <v>83</v>
      </c>
    </row>
    <row r="179" spans="1:4" x14ac:dyDescent="0.2">
      <c r="A179" t="s">
        <v>20</v>
      </c>
      <c r="B179">
        <v>2985</v>
      </c>
      <c r="C179" t="s">
        <v>14</v>
      </c>
      <c r="D179">
        <v>83</v>
      </c>
    </row>
    <row r="180" spans="1:4" x14ac:dyDescent="0.2">
      <c r="A180" t="s">
        <v>20</v>
      </c>
      <c r="B180">
        <v>72</v>
      </c>
      <c r="C180" t="s">
        <v>14</v>
      </c>
      <c r="D180">
        <v>84</v>
      </c>
    </row>
    <row r="181" spans="1:4" x14ac:dyDescent="0.2">
      <c r="A181" t="s">
        <v>20</v>
      </c>
      <c r="B181">
        <v>86</v>
      </c>
      <c r="C181" t="s">
        <v>14</v>
      </c>
      <c r="D181">
        <v>86</v>
      </c>
    </row>
    <row r="182" spans="1:4" x14ac:dyDescent="0.2">
      <c r="A182" t="s">
        <v>20</v>
      </c>
      <c r="B182">
        <v>170</v>
      </c>
      <c r="C182" t="s">
        <v>14</v>
      </c>
      <c r="D182">
        <v>86</v>
      </c>
    </row>
    <row r="183" spans="1:4" x14ac:dyDescent="0.2">
      <c r="A183" t="s">
        <v>20</v>
      </c>
      <c r="B183">
        <v>275</v>
      </c>
      <c r="C183" t="s">
        <v>14</v>
      </c>
      <c r="D183">
        <v>86</v>
      </c>
    </row>
    <row r="184" spans="1:4" x14ac:dyDescent="0.2">
      <c r="A184" t="s">
        <v>20</v>
      </c>
      <c r="B184">
        <v>139</v>
      </c>
      <c r="C184" t="s">
        <v>74</v>
      </c>
      <c r="D184">
        <v>87</v>
      </c>
    </row>
    <row r="185" spans="1:4" x14ac:dyDescent="0.2">
      <c r="A185" t="s">
        <v>20</v>
      </c>
      <c r="B185">
        <v>3657</v>
      </c>
      <c r="C185" t="s">
        <v>14</v>
      </c>
      <c r="D185">
        <v>87</v>
      </c>
    </row>
    <row r="186" spans="1:4" x14ac:dyDescent="0.2">
      <c r="A186" t="s">
        <v>20</v>
      </c>
      <c r="B186">
        <v>129</v>
      </c>
      <c r="C186" t="s">
        <v>14</v>
      </c>
      <c r="D186">
        <v>88</v>
      </c>
    </row>
    <row r="187" spans="1:4" x14ac:dyDescent="0.2">
      <c r="A187" t="s">
        <v>20</v>
      </c>
      <c r="B187">
        <v>121</v>
      </c>
      <c r="C187" t="s">
        <v>74</v>
      </c>
      <c r="D187">
        <v>90</v>
      </c>
    </row>
    <row r="188" spans="1:4" x14ac:dyDescent="0.2">
      <c r="A188" t="s">
        <v>20</v>
      </c>
      <c r="B188">
        <v>295</v>
      </c>
      <c r="C188" t="s">
        <v>14</v>
      </c>
      <c r="D188">
        <v>91</v>
      </c>
    </row>
    <row r="189" spans="1:4" x14ac:dyDescent="0.2">
      <c r="A189" t="s">
        <v>20</v>
      </c>
      <c r="B189">
        <v>122</v>
      </c>
      <c r="C189" t="s">
        <v>14</v>
      </c>
      <c r="D189">
        <v>92</v>
      </c>
    </row>
    <row r="190" spans="1:4" x14ac:dyDescent="0.2">
      <c r="A190" t="s">
        <v>20</v>
      </c>
      <c r="B190">
        <v>134</v>
      </c>
      <c r="C190" t="s">
        <v>14</v>
      </c>
      <c r="D190">
        <v>92</v>
      </c>
    </row>
    <row r="191" spans="1:4" x14ac:dyDescent="0.2">
      <c r="A191" t="s">
        <v>20</v>
      </c>
      <c r="B191">
        <v>199</v>
      </c>
      <c r="C191" t="s">
        <v>14</v>
      </c>
      <c r="D191">
        <v>92</v>
      </c>
    </row>
    <row r="192" spans="1:4" x14ac:dyDescent="0.2">
      <c r="A192" t="s">
        <v>20</v>
      </c>
      <c r="B192">
        <v>142</v>
      </c>
      <c r="C192" t="s">
        <v>14</v>
      </c>
      <c r="D192">
        <v>94</v>
      </c>
    </row>
    <row r="193" spans="1:4" x14ac:dyDescent="0.2">
      <c r="A193" t="s">
        <v>20</v>
      </c>
      <c r="B193">
        <v>154</v>
      </c>
      <c r="C193" t="s">
        <v>14</v>
      </c>
      <c r="D193">
        <v>94</v>
      </c>
    </row>
    <row r="194" spans="1:4" x14ac:dyDescent="0.2">
      <c r="A194" t="s">
        <v>20</v>
      </c>
      <c r="B194">
        <v>2526</v>
      </c>
      <c r="C194" t="s">
        <v>74</v>
      </c>
      <c r="D194">
        <v>94</v>
      </c>
    </row>
    <row r="195" spans="1:4" x14ac:dyDescent="0.2">
      <c r="A195" t="s">
        <v>20</v>
      </c>
      <c r="B195">
        <v>3063</v>
      </c>
      <c r="C195" t="s">
        <v>74</v>
      </c>
      <c r="D195">
        <v>94</v>
      </c>
    </row>
    <row r="196" spans="1:4" x14ac:dyDescent="0.2">
      <c r="A196" t="s">
        <v>20</v>
      </c>
      <c r="B196">
        <v>1782</v>
      </c>
      <c r="C196" t="s">
        <v>14</v>
      </c>
      <c r="D196">
        <v>100</v>
      </c>
    </row>
    <row r="197" spans="1:4" x14ac:dyDescent="0.2">
      <c r="A197" t="s">
        <v>20</v>
      </c>
      <c r="B197">
        <v>41</v>
      </c>
      <c r="C197" t="s">
        <v>14</v>
      </c>
      <c r="D197">
        <v>101</v>
      </c>
    </row>
    <row r="198" spans="1:4" x14ac:dyDescent="0.2">
      <c r="A198" t="s">
        <v>20</v>
      </c>
      <c r="B198">
        <v>296</v>
      </c>
      <c r="C198" t="s">
        <v>14</v>
      </c>
      <c r="D198">
        <v>102</v>
      </c>
    </row>
    <row r="199" spans="1:4" x14ac:dyDescent="0.2">
      <c r="A199" t="s">
        <v>20</v>
      </c>
      <c r="B199">
        <v>126</v>
      </c>
      <c r="C199" t="s">
        <v>14</v>
      </c>
      <c r="D199">
        <v>104</v>
      </c>
    </row>
    <row r="200" spans="1:4" x14ac:dyDescent="0.2">
      <c r="A200" t="s">
        <v>20</v>
      </c>
      <c r="B200">
        <v>159</v>
      </c>
      <c r="C200" t="s">
        <v>14</v>
      </c>
      <c r="D200">
        <v>105</v>
      </c>
    </row>
    <row r="201" spans="1:4" x14ac:dyDescent="0.2">
      <c r="A201" t="s">
        <v>20</v>
      </c>
      <c r="B201">
        <v>470</v>
      </c>
      <c r="C201" t="s">
        <v>14</v>
      </c>
      <c r="D201">
        <v>105</v>
      </c>
    </row>
    <row r="202" spans="1:4" x14ac:dyDescent="0.2">
      <c r="A202" t="s">
        <v>20</v>
      </c>
      <c r="B202">
        <v>303</v>
      </c>
      <c r="C202" t="s">
        <v>14</v>
      </c>
      <c r="D202">
        <v>106</v>
      </c>
    </row>
    <row r="203" spans="1:4" x14ac:dyDescent="0.2">
      <c r="A203" t="s">
        <v>20</v>
      </c>
      <c r="B203">
        <v>363</v>
      </c>
      <c r="C203" t="s">
        <v>14</v>
      </c>
      <c r="D203">
        <v>107</v>
      </c>
    </row>
    <row r="204" spans="1:4" x14ac:dyDescent="0.2">
      <c r="A204" t="s">
        <v>20</v>
      </c>
      <c r="B204">
        <v>165</v>
      </c>
      <c r="C204" t="s">
        <v>14</v>
      </c>
      <c r="D204">
        <v>108</v>
      </c>
    </row>
    <row r="205" spans="1:4" x14ac:dyDescent="0.2">
      <c r="A205" t="s">
        <v>20</v>
      </c>
      <c r="B205">
        <v>89</v>
      </c>
      <c r="C205" t="s">
        <v>14</v>
      </c>
      <c r="D205">
        <v>111</v>
      </c>
    </row>
    <row r="206" spans="1:4" x14ac:dyDescent="0.2">
      <c r="A206" t="s">
        <v>20</v>
      </c>
      <c r="B206">
        <v>270</v>
      </c>
      <c r="C206" t="s">
        <v>14</v>
      </c>
      <c r="D206">
        <v>112</v>
      </c>
    </row>
    <row r="207" spans="1:4" x14ac:dyDescent="0.2">
      <c r="A207" t="s">
        <v>20</v>
      </c>
      <c r="B207">
        <v>2038</v>
      </c>
      <c r="C207" t="s">
        <v>14</v>
      </c>
      <c r="D207">
        <v>112</v>
      </c>
    </row>
    <row r="208" spans="1:4" x14ac:dyDescent="0.2">
      <c r="A208" t="s">
        <v>20</v>
      </c>
      <c r="B208">
        <v>1690</v>
      </c>
      <c r="C208" t="s">
        <v>14</v>
      </c>
      <c r="D208">
        <v>113</v>
      </c>
    </row>
    <row r="209" spans="1:4" x14ac:dyDescent="0.2">
      <c r="A209" t="s">
        <v>20</v>
      </c>
      <c r="B209">
        <v>181</v>
      </c>
      <c r="C209" t="s">
        <v>14</v>
      </c>
      <c r="D209">
        <v>114</v>
      </c>
    </row>
    <row r="210" spans="1:4" x14ac:dyDescent="0.2">
      <c r="A210" t="s">
        <v>20</v>
      </c>
      <c r="B210">
        <v>3116</v>
      </c>
      <c r="C210" t="s">
        <v>74</v>
      </c>
      <c r="D210">
        <v>114</v>
      </c>
    </row>
    <row r="211" spans="1:4" x14ac:dyDescent="0.2">
      <c r="A211" t="s">
        <v>20</v>
      </c>
      <c r="B211">
        <v>127</v>
      </c>
      <c r="C211" t="s">
        <v>14</v>
      </c>
      <c r="D211">
        <v>115</v>
      </c>
    </row>
    <row r="212" spans="1:4" x14ac:dyDescent="0.2">
      <c r="A212" t="s">
        <v>20</v>
      </c>
      <c r="B212">
        <v>170</v>
      </c>
      <c r="C212" t="s">
        <v>14</v>
      </c>
      <c r="D212">
        <v>117</v>
      </c>
    </row>
    <row r="213" spans="1:4" x14ac:dyDescent="0.2">
      <c r="A213" t="s">
        <v>20</v>
      </c>
      <c r="B213">
        <v>254</v>
      </c>
      <c r="C213" t="s">
        <v>14</v>
      </c>
      <c r="D213">
        <v>118</v>
      </c>
    </row>
    <row r="214" spans="1:4" x14ac:dyDescent="0.2">
      <c r="A214" t="s">
        <v>20</v>
      </c>
      <c r="B214">
        <v>16</v>
      </c>
      <c r="C214" t="s">
        <v>14</v>
      </c>
      <c r="D214">
        <v>120</v>
      </c>
    </row>
    <row r="215" spans="1:4" x14ac:dyDescent="0.2">
      <c r="A215" t="s">
        <v>20</v>
      </c>
      <c r="B215">
        <v>88</v>
      </c>
      <c r="C215" t="s">
        <v>14</v>
      </c>
      <c r="D215">
        <v>120</v>
      </c>
    </row>
    <row r="216" spans="1:4" x14ac:dyDescent="0.2">
      <c r="A216" t="s">
        <v>20</v>
      </c>
      <c r="B216">
        <v>3016</v>
      </c>
      <c r="C216" t="s">
        <v>14</v>
      </c>
      <c r="D216">
        <v>121</v>
      </c>
    </row>
    <row r="217" spans="1:4" x14ac:dyDescent="0.2">
      <c r="A217" t="s">
        <v>20</v>
      </c>
      <c r="B217">
        <v>1697</v>
      </c>
      <c r="C217" t="s">
        <v>14</v>
      </c>
      <c r="D217">
        <v>127</v>
      </c>
    </row>
    <row r="218" spans="1:4" x14ac:dyDescent="0.2">
      <c r="A218" t="s">
        <v>20</v>
      </c>
      <c r="B218">
        <v>943</v>
      </c>
      <c r="C218" t="s">
        <v>14</v>
      </c>
      <c r="D218">
        <v>128</v>
      </c>
    </row>
    <row r="219" spans="1:4" x14ac:dyDescent="0.2">
      <c r="A219" t="s">
        <v>20</v>
      </c>
      <c r="B219">
        <v>144</v>
      </c>
      <c r="C219" t="s">
        <v>14</v>
      </c>
      <c r="D219">
        <v>130</v>
      </c>
    </row>
    <row r="220" spans="1:4" x14ac:dyDescent="0.2">
      <c r="A220" t="s">
        <v>20</v>
      </c>
      <c r="B220">
        <v>2528</v>
      </c>
      <c r="C220" t="s">
        <v>14</v>
      </c>
      <c r="D220">
        <v>131</v>
      </c>
    </row>
    <row r="221" spans="1:4" x14ac:dyDescent="0.2">
      <c r="A221" t="s">
        <v>20</v>
      </c>
      <c r="B221">
        <v>1561</v>
      </c>
      <c r="C221" t="s">
        <v>14</v>
      </c>
      <c r="D221">
        <v>132</v>
      </c>
    </row>
    <row r="222" spans="1:4" x14ac:dyDescent="0.2">
      <c r="A222" t="s">
        <v>20</v>
      </c>
      <c r="B222">
        <v>84</v>
      </c>
      <c r="C222" t="s">
        <v>14</v>
      </c>
      <c r="D222">
        <v>133</v>
      </c>
    </row>
    <row r="223" spans="1:4" x14ac:dyDescent="0.2">
      <c r="A223" t="s">
        <v>20</v>
      </c>
      <c r="B223">
        <v>244</v>
      </c>
      <c r="C223" t="s">
        <v>14</v>
      </c>
      <c r="D223">
        <v>133</v>
      </c>
    </row>
    <row r="224" spans="1:4" x14ac:dyDescent="0.2">
      <c r="A224" t="s">
        <v>20</v>
      </c>
      <c r="B224">
        <v>890</v>
      </c>
      <c r="C224" t="s">
        <v>74</v>
      </c>
      <c r="D224">
        <v>135</v>
      </c>
    </row>
    <row r="225" spans="1:4" x14ac:dyDescent="0.2">
      <c r="A225" t="s">
        <v>20</v>
      </c>
      <c r="B225">
        <v>147</v>
      </c>
      <c r="C225" t="s">
        <v>14</v>
      </c>
      <c r="D225">
        <v>136</v>
      </c>
    </row>
    <row r="226" spans="1:4" x14ac:dyDescent="0.2">
      <c r="A226" t="s">
        <v>20</v>
      </c>
      <c r="B226">
        <v>2739</v>
      </c>
      <c r="C226" t="s">
        <v>14</v>
      </c>
      <c r="D226">
        <v>137</v>
      </c>
    </row>
    <row r="227" spans="1:4" x14ac:dyDescent="0.2">
      <c r="A227" t="s">
        <v>20</v>
      </c>
      <c r="B227">
        <v>137</v>
      </c>
      <c r="C227" t="s">
        <v>74</v>
      </c>
      <c r="D227">
        <v>139</v>
      </c>
    </row>
    <row r="228" spans="1:4" x14ac:dyDescent="0.2">
      <c r="A228" t="s">
        <v>20</v>
      </c>
      <c r="B228">
        <v>190</v>
      </c>
      <c r="C228" t="s">
        <v>14</v>
      </c>
      <c r="D228">
        <v>141</v>
      </c>
    </row>
    <row r="229" spans="1:4" x14ac:dyDescent="0.2">
      <c r="A229" t="s">
        <v>20</v>
      </c>
      <c r="B229">
        <v>186</v>
      </c>
      <c r="C229" t="s">
        <v>14</v>
      </c>
      <c r="D229">
        <v>143</v>
      </c>
    </row>
    <row r="230" spans="1:4" x14ac:dyDescent="0.2">
      <c r="A230" t="s">
        <v>20</v>
      </c>
      <c r="B230">
        <v>199</v>
      </c>
      <c r="C230" t="s">
        <v>74</v>
      </c>
      <c r="D230">
        <v>145</v>
      </c>
    </row>
    <row r="231" spans="1:4" x14ac:dyDescent="0.2">
      <c r="A231" t="s">
        <v>20</v>
      </c>
      <c r="B231">
        <v>329</v>
      </c>
      <c r="C231" t="s">
        <v>14</v>
      </c>
      <c r="D231">
        <v>147</v>
      </c>
    </row>
    <row r="232" spans="1:4" x14ac:dyDescent="0.2">
      <c r="A232" t="s">
        <v>20</v>
      </c>
      <c r="B232">
        <v>5512</v>
      </c>
      <c r="C232" t="s">
        <v>14</v>
      </c>
      <c r="D232">
        <v>151</v>
      </c>
    </row>
    <row r="233" spans="1:4" x14ac:dyDescent="0.2">
      <c r="A233" t="s">
        <v>20</v>
      </c>
      <c r="B233">
        <v>2693</v>
      </c>
      <c r="C233" t="s">
        <v>14</v>
      </c>
      <c r="D233">
        <v>154</v>
      </c>
    </row>
    <row r="234" spans="1:4" x14ac:dyDescent="0.2">
      <c r="A234" t="s">
        <v>20</v>
      </c>
      <c r="B234">
        <v>3131</v>
      </c>
      <c r="C234" t="s">
        <v>14</v>
      </c>
      <c r="D234">
        <v>156</v>
      </c>
    </row>
    <row r="235" spans="1:4" x14ac:dyDescent="0.2">
      <c r="A235" t="s">
        <v>20</v>
      </c>
      <c r="B235">
        <v>6286</v>
      </c>
      <c r="C235" t="s">
        <v>14</v>
      </c>
      <c r="D235">
        <v>157</v>
      </c>
    </row>
    <row r="236" spans="1:4" x14ac:dyDescent="0.2">
      <c r="A236" t="s">
        <v>20</v>
      </c>
      <c r="B236">
        <v>157</v>
      </c>
      <c r="C236" t="s">
        <v>74</v>
      </c>
      <c r="D236">
        <v>160</v>
      </c>
    </row>
    <row r="237" spans="1:4" x14ac:dyDescent="0.2">
      <c r="A237" t="s">
        <v>20</v>
      </c>
      <c r="B237">
        <v>176</v>
      </c>
      <c r="C237" t="s">
        <v>14</v>
      </c>
      <c r="D237">
        <v>162</v>
      </c>
    </row>
    <row r="238" spans="1:4" x14ac:dyDescent="0.2">
      <c r="A238" t="s">
        <v>20</v>
      </c>
      <c r="B238">
        <v>903</v>
      </c>
      <c r="C238" t="s">
        <v>14</v>
      </c>
      <c r="D238">
        <v>168</v>
      </c>
    </row>
    <row r="239" spans="1:4" x14ac:dyDescent="0.2">
      <c r="A239" t="s">
        <v>20</v>
      </c>
      <c r="B239">
        <v>645</v>
      </c>
      <c r="C239" t="s">
        <v>14</v>
      </c>
      <c r="D239">
        <v>180</v>
      </c>
    </row>
    <row r="240" spans="1:4" x14ac:dyDescent="0.2">
      <c r="A240" t="s">
        <v>20</v>
      </c>
      <c r="B240">
        <v>103</v>
      </c>
      <c r="C240" t="s">
        <v>14</v>
      </c>
      <c r="D240">
        <v>181</v>
      </c>
    </row>
    <row r="241" spans="1:4" x14ac:dyDescent="0.2">
      <c r="A241" t="s">
        <v>20</v>
      </c>
      <c r="B241">
        <v>3727</v>
      </c>
      <c r="C241" t="s">
        <v>14</v>
      </c>
      <c r="D241">
        <v>183</v>
      </c>
    </row>
    <row r="242" spans="1:4" x14ac:dyDescent="0.2">
      <c r="A242" t="s">
        <v>20</v>
      </c>
      <c r="B242">
        <v>48</v>
      </c>
      <c r="C242" t="s">
        <v>74</v>
      </c>
      <c r="D242">
        <v>184</v>
      </c>
    </row>
    <row r="243" spans="1:4" x14ac:dyDescent="0.2">
      <c r="A243" t="s">
        <v>20</v>
      </c>
      <c r="B243">
        <v>3742</v>
      </c>
      <c r="C243" t="s">
        <v>14</v>
      </c>
      <c r="D243">
        <v>186</v>
      </c>
    </row>
    <row r="244" spans="1:4" x14ac:dyDescent="0.2">
      <c r="A244" t="s">
        <v>20</v>
      </c>
      <c r="B244">
        <v>4799</v>
      </c>
      <c r="C244" t="s">
        <v>14</v>
      </c>
      <c r="D244">
        <v>191</v>
      </c>
    </row>
    <row r="245" spans="1:4" x14ac:dyDescent="0.2">
      <c r="A245" t="s">
        <v>20</v>
      </c>
      <c r="B245">
        <v>5180</v>
      </c>
      <c r="C245" t="s">
        <v>14</v>
      </c>
      <c r="D245">
        <v>191</v>
      </c>
    </row>
    <row r="246" spans="1:4" x14ac:dyDescent="0.2">
      <c r="A246" t="s">
        <v>20</v>
      </c>
      <c r="B246">
        <v>1249</v>
      </c>
      <c r="C246" t="s">
        <v>14</v>
      </c>
      <c r="D246">
        <v>200</v>
      </c>
    </row>
    <row r="247" spans="1:4" x14ac:dyDescent="0.2">
      <c r="A247" t="s">
        <v>20</v>
      </c>
      <c r="B247">
        <v>95</v>
      </c>
      <c r="C247" t="s">
        <v>14</v>
      </c>
      <c r="D247">
        <v>210</v>
      </c>
    </row>
    <row r="248" spans="1:4" x14ac:dyDescent="0.2">
      <c r="A248" t="s">
        <v>20</v>
      </c>
      <c r="B248">
        <v>1613</v>
      </c>
      <c r="C248" t="s">
        <v>14</v>
      </c>
      <c r="D248">
        <v>210</v>
      </c>
    </row>
    <row r="249" spans="1:4" x14ac:dyDescent="0.2">
      <c r="A249" t="s">
        <v>20</v>
      </c>
      <c r="B249">
        <v>147</v>
      </c>
      <c r="C249" t="s">
        <v>74</v>
      </c>
      <c r="D249">
        <v>215</v>
      </c>
    </row>
    <row r="250" spans="1:4" x14ac:dyDescent="0.2">
      <c r="A250" t="s">
        <v>20</v>
      </c>
      <c r="B250">
        <v>198</v>
      </c>
      <c r="C250" t="s">
        <v>74</v>
      </c>
      <c r="D250">
        <v>219</v>
      </c>
    </row>
    <row r="251" spans="1:4" x14ac:dyDescent="0.2">
      <c r="A251" t="s">
        <v>20</v>
      </c>
      <c r="B251">
        <v>196</v>
      </c>
      <c r="C251" t="s">
        <v>14</v>
      </c>
      <c r="D251">
        <v>225</v>
      </c>
    </row>
    <row r="252" spans="1:4" x14ac:dyDescent="0.2">
      <c r="A252" t="s">
        <v>20</v>
      </c>
      <c r="B252">
        <v>159</v>
      </c>
      <c r="C252" t="s">
        <v>14</v>
      </c>
      <c r="D252">
        <v>226</v>
      </c>
    </row>
    <row r="253" spans="1:4" x14ac:dyDescent="0.2">
      <c r="A253" t="s">
        <v>20</v>
      </c>
      <c r="B253">
        <v>67</v>
      </c>
      <c r="C253" t="s">
        <v>14</v>
      </c>
      <c r="D253">
        <v>243</v>
      </c>
    </row>
    <row r="254" spans="1:4" x14ac:dyDescent="0.2">
      <c r="A254" t="s">
        <v>20</v>
      </c>
      <c r="B254">
        <v>1604</v>
      </c>
      <c r="C254" t="s">
        <v>14</v>
      </c>
      <c r="D254">
        <v>243</v>
      </c>
    </row>
    <row r="255" spans="1:4" x14ac:dyDescent="0.2">
      <c r="A255" t="s">
        <v>20</v>
      </c>
      <c r="B255">
        <v>157</v>
      </c>
      <c r="C255" t="s">
        <v>14</v>
      </c>
      <c r="D255">
        <v>245</v>
      </c>
    </row>
    <row r="256" spans="1:4" x14ac:dyDescent="0.2">
      <c r="A256" t="s">
        <v>20</v>
      </c>
      <c r="B256">
        <v>192</v>
      </c>
      <c r="C256" t="s">
        <v>14</v>
      </c>
      <c r="D256">
        <v>245</v>
      </c>
    </row>
    <row r="257" spans="1:4" x14ac:dyDescent="0.2">
      <c r="A257" t="s">
        <v>20</v>
      </c>
      <c r="B257">
        <v>136</v>
      </c>
      <c r="C257" t="s">
        <v>14</v>
      </c>
      <c r="D257">
        <v>248</v>
      </c>
    </row>
    <row r="258" spans="1:4" x14ac:dyDescent="0.2">
      <c r="A258" t="s">
        <v>20</v>
      </c>
      <c r="B258">
        <v>980</v>
      </c>
      <c r="C258" t="s">
        <v>14</v>
      </c>
      <c r="D258">
        <v>252</v>
      </c>
    </row>
    <row r="259" spans="1:4" x14ac:dyDescent="0.2">
      <c r="A259" t="s">
        <v>20</v>
      </c>
      <c r="B259">
        <v>86</v>
      </c>
      <c r="C259" t="s">
        <v>14</v>
      </c>
      <c r="D259">
        <v>253</v>
      </c>
    </row>
    <row r="260" spans="1:4" x14ac:dyDescent="0.2">
      <c r="A260" t="s">
        <v>20</v>
      </c>
      <c r="B260">
        <v>211</v>
      </c>
      <c r="C260" t="s">
        <v>14</v>
      </c>
      <c r="D260">
        <v>257</v>
      </c>
    </row>
    <row r="261" spans="1:4" x14ac:dyDescent="0.2">
      <c r="A261" t="s">
        <v>20</v>
      </c>
      <c r="B261">
        <v>125</v>
      </c>
      <c r="C261" t="s">
        <v>14</v>
      </c>
      <c r="D261">
        <v>263</v>
      </c>
    </row>
    <row r="262" spans="1:4" x14ac:dyDescent="0.2">
      <c r="A262" t="s">
        <v>20</v>
      </c>
      <c r="B262">
        <v>175</v>
      </c>
      <c r="C262" t="s">
        <v>74</v>
      </c>
      <c r="D262">
        <v>296</v>
      </c>
    </row>
    <row r="263" spans="1:4" x14ac:dyDescent="0.2">
      <c r="A263" t="s">
        <v>20</v>
      </c>
      <c r="B263">
        <v>1600</v>
      </c>
      <c r="C263" t="s">
        <v>14</v>
      </c>
      <c r="D263">
        <v>296</v>
      </c>
    </row>
    <row r="264" spans="1:4" x14ac:dyDescent="0.2">
      <c r="A264" t="s">
        <v>20</v>
      </c>
      <c r="B264">
        <v>411</v>
      </c>
      <c r="C264" t="s">
        <v>14</v>
      </c>
      <c r="D264">
        <v>326</v>
      </c>
    </row>
    <row r="265" spans="1:4" x14ac:dyDescent="0.2">
      <c r="A265" t="s">
        <v>20</v>
      </c>
      <c r="B265">
        <v>149</v>
      </c>
      <c r="C265" t="s">
        <v>14</v>
      </c>
      <c r="D265">
        <v>328</v>
      </c>
    </row>
    <row r="266" spans="1:4" x14ac:dyDescent="0.2">
      <c r="A266" t="s">
        <v>20</v>
      </c>
      <c r="B266">
        <v>1784</v>
      </c>
      <c r="C266" t="s">
        <v>14</v>
      </c>
      <c r="D266">
        <v>331</v>
      </c>
    </row>
    <row r="267" spans="1:4" x14ac:dyDescent="0.2">
      <c r="A267" t="s">
        <v>20</v>
      </c>
      <c r="B267">
        <v>206</v>
      </c>
      <c r="C267" t="s">
        <v>14</v>
      </c>
      <c r="D267">
        <v>347</v>
      </c>
    </row>
    <row r="268" spans="1:4" x14ac:dyDescent="0.2">
      <c r="A268" t="s">
        <v>20</v>
      </c>
      <c r="B268">
        <v>92</v>
      </c>
      <c r="C268" t="s">
        <v>14</v>
      </c>
      <c r="D268">
        <v>355</v>
      </c>
    </row>
    <row r="269" spans="1:4" x14ac:dyDescent="0.2">
      <c r="A269" t="s">
        <v>20</v>
      </c>
      <c r="B269">
        <v>169</v>
      </c>
      <c r="C269" t="s">
        <v>14</v>
      </c>
      <c r="D269">
        <v>362</v>
      </c>
    </row>
    <row r="270" spans="1:4" x14ac:dyDescent="0.2">
      <c r="A270" t="s">
        <v>20</v>
      </c>
      <c r="B270">
        <v>3205</v>
      </c>
      <c r="C270" t="s">
        <v>14</v>
      </c>
      <c r="D270">
        <v>374</v>
      </c>
    </row>
    <row r="271" spans="1:4" x14ac:dyDescent="0.2">
      <c r="A271" t="s">
        <v>20</v>
      </c>
      <c r="B271">
        <v>498</v>
      </c>
      <c r="C271" t="s">
        <v>74</v>
      </c>
      <c r="D271">
        <v>379</v>
      </c>
    </row>
    <row r="272" spans="1:4" x14ac:dyDescent="0.2">
      <c r="A272" t="s">
        <v>20</v>
      </c>
      <c r="B272">
        <v>268</v>
      </c>
      <c r="C272" t="s">
        <v>74</v>
      </c>
      <c r="D272">
        <v>390</v>
      </c>
    </row>
    <row r="273" spans="1:4" x14ac:dyDescent="0.2">
      <c r="A273" t="s">
        <v>20</v>
      </c>
      <c r="B273">
        <v>92</v>
      </c>
      <c r="C273" t="s">
        <v>14</v>
      </c>
      <c r="D273">
        <v>393</v>
      </c>
    </row>
    <row r="274" spans="1:4" x14ac:dyDescent="0.2">
      <c r="A274" t="s">
        <v>20</v>
      </c>
      <c r="B274">
        <v>299</v>
      </c>
      <c r="C274" t="s">
        <v>14</v>
      </c>
      <c r="D274">
        <v>395</v>
      </c>
    </row>
    <row r="275" spans="1:4" x14ac:dyDescent="0.2">
      <c r="A275" t="s">
        <v>20</v>
      </c>
      <c r="B275">
        <v>91</v>
      </c>
      <c r="C275" t="s">
        <v>14</v>
      </c>
      <c r="D275">
        <v>418</v>
      </c>
    </row>
    <row r="276" spans="1:4" x14ac:dyDescent="0.2">
      <c r="A276" t="s">
        <v>20</v>
      </c>
      <c r="B276">
        <v>107</v>
      </c>
      <c r="C276" t="s">
        <v>14</v>
      </c>
      <c r="D276">
        <v>424</v>
      </c>
    </row>
    <row r="277" spans="1:4" x14ac:dyDescent="0.2">
      <c r="A277" t="s">
        <v>20</v>
      </c>
      <c r="B277">
        <v>282</v>
      </c>
      <c r="C277" t="s">
        <v>14</v>
      </c>
      <c r="D277">
        <v>435</v>
      </c>
    </row>
    <row r="278" spans="1:4" x14ac:dyDescent="0.2">
      <c r="A278" t="s">
        <v>20</v>
      </c>
      <c r="B278">
        <v>223</v>
      </c>
      <c r="C278" t="s">
        <v>74</v>
      </c>
      <c r="D278">
        <v>439</v>
      </c>
    </row>
    <row r="279" spans="1:4" x14ac:dyDescent="0.2">
      <c r="A279" t="s">
        <v>20</v>
      </c>
      <c r="B279">
        <v>59</v>
      </c>
      <c r="C279" t="s">
        <v>14</v>
      </c>
      <c r="D279">
        <v>441</v>
      </c>
    </row>
    <row r="280" spans="1:4" x14ac:dyDescent="0.2">
      <c r="A280" t="s">
        <v>20</v>
      </c>
      <c r="B280">
        <v>131</v>
      </c>
      <c r="C280" t="s">
        <v>74</v>
      </c>
      <c r="D280">
        <v>441</v>
      </c>
    </row>
    <row r="281" spans="1:4" x14ac:dyDescent="0.2">
      <c r="A281" t="s">
        <v>20</v>
      </c>
      <c r="B281">
        <v>1101</v>
      </c>
      <c r="C281" t="s">
        <v>14</v>
      </c>
      <c r="D281">
        <v>452</v>
      </c>
    </row>
    <row r="282" spans="1:4" x14ac:dyDescent="0.2">
      <c r="A282" t="s">
        <v>20</v>
      </c>
      <c r="B282">
        <v>1396</v>
      </c>
      <c r="C282" t="s">
        <v>14</v>
      </c>
      <c r="D282">
        <v>452</v>
      </c>
    </row>
    <row r="283" spans="1:4" x14ac:dyDescent="0.2">
      <c r="A283" t="s">
        <v>20</v>
      </c>
      <c r="B283">
        <v>157</v>
      </c>
      <c r="C283" t="s">
        <v>14</v>
      </c>
      <c r="D283">
        <v>454</v>
      </c>
    </row>
    <row r="284" spans="1:4" x14ac:dyDescent="0.2">
      <c r="A284" t="s">
        <v>20</v>
      </c>
      <c r="B284">
        <v>2443</v>
      </c>
      <c r="C284" t="s">
        <v>14</v>
      </c>
      <c r="D284">
        <v>504</v>
      </c>
    </row>
    <row r="285" spans="1:4" x14ac:dyDescent="0.2">
      <c r="A285" t="s">
        <v>20</v>
      </c>
      <c r="B285">
        <v>130</v>
      </c>
      <c r="C285" t="s">
        <v>14</v>
      </c>
      <c r="D285">
        <v>513</v>
      </c>
    </row>
    <row r="286" spans="1:4" x14ac:dyDescent="0.2">
      <c r="A286" t="s">
        <v>20</v>
      </c>
      <c r="B286">
        <v>69</v>
      </c>
      <c r="C286" t="s">
        <v>14</v>
      </c>
      <c r="D286">
        <v>523</v>
      </c>
    </row>
    <row r="287" spans="1:4" x14ac:dyDescent="0.2">
      <c r="A287" t="s">
        <v>20</v>
      </c>
      <c r="B287">
        <v>1022</v>
      </c>
      <c r="C287" t="s">
        <v>74</v>
      </c>
      <c r="D287">
        <v>524</v>
      </c>
    </row>
    <row r="288" spans="1:4" x14ac:dyDescent="0.2">
      <c r="A288" t="s">
        <v>20</v>
      </c>
      <c r="B288">
        <v>234</v>
      </c>
      <c r="C288" t="s">
        <v>14</v>
      </c>
      <c r="D288">
        <v>526</v>
      </c>
    </row>
    <row r="289" spans="1:4" x14ac:dyDescent="0.2">
      <c r="A289" t="s">
        <v>20</v>
      </c>
      <c r="B289">
        <v>131</v>
      </c>
      <c r="C289" t="s">
        <v>74</v>
      </c>
      <c r="D289">
        <v>528</v>
      </c>
    </row>
    <row r="290" spans="1:4" x14ac:dyDescent="0.2">
      <c r="A290" t="s">
        <v>20</v>
      </c>
      <c r="B290">
        <v>54</v>
      </c>
      <c r="C290" t="s">
        <v>74</v>
      </c>
      <c r="D290">
        <v>532</v>
      </c>
    </row>
    <row r="291" spans="1:4" x14ac:dyDescent="0.2">
      <c r="A291" t="s">
        <v>20</v>
      </c>
      <c r="B291">
        <v>253</v>
      </c>
      <c r="C291" t="s">
        <v>14</v>
      </c>
      <c r="D291">
        <v>535</v>
      </c>
    </row>
    <row r="292" spans="1:4" x14ac:dyDescent="0.2">
      <c r="A292" t="s">
        <v>20</v>
      </c>
      <c r="B292">
        <v>1703</v>
      </c>
      <c r="C292" t="s">
        <v>14</v>
      </c>
      <c r="D292">
        <v>554</v>
      </c>
    </row>
    <row r="293" spans="1:4" x14ac:dyDescent="0.2">
      <c r="A293" t="s">
        <v>20</v>
      </c>
      <c r="B293">
        <v>94</v>
      </c>
      <c r="C293" t="s">
        <v>14</v>
      </c>
      <c r="D293">
        <v>558</v>
      </c>
    </row>
    <row r="294" spans="1:4" x14ac:dyDescent="0.2">
      <c r="A294" t="s">
        <v>20</v>
      </c>
      <c r="B294">
        <v>2673</v>
      </c>
      <c r="C294" t="s">
        <v>14</v>
      </c>
      <c r="D294">
        <v>558</v>
      </c>
    </row>
    <row r="295" spans="1:4" x14ac:dyDescent="0.2">
      <c r="A295" t="s">
        <v>20</v>
      </c>
      <c r="B295">
        <v>2283</v>
      </c>
      <c r="C295" t="s">
        <v>14</v>
      </c>
      <c r="D295">
        <v>575</v>
      </c>
    </row>
    <row r="296" spans="1:4" x14ac:dyDescent="0.2">
      <c r="A296" t="s">
        <v>20</v>
      </c>
      <c r="B296">
        <v>191</v>
      </c>
      <c r="C296" t="s">
        <v>14</v>
      </c>
      <c r="D296">
        <v>579</v>
      </c>
    </row>
    <row r="297" spans="1:4" x14ac:dyDescent="0.2">
      <c r="A297" t="s">
        <v>20</v>
      </c>
      <c r="B297">
        <v>122</v>
      </c>
      <c r="C297" t="s">
        <v>14</v>
      </c>
      <c r="D297">
        <v>594</v>
      </c>
    </row>
    <row r="298" spans="1:4" x14ac:dyDescent="0.2">
      <c r="A298" t="s">
        <v>20</v>
      </c>
      <c r="B298">
        <v>187</v>
      </c>
      <c r="C298" t="s">
        <v>74</v>
      </c>
      <c r="D298">
        <v>595</v>
      </c>
    </row>
    <row r="299" spans="1:4" x14ac:dyDescent="0.2">
      <c r="A299" t="s">
        <v>20</v>
      </c>
      <c r="B299">
        <v>115</v>
      </c>
      <c r="C299" t="s">
        <v>14</v>
      </c>
      <c r="D299">
        <v>602</v>
      </c>
    </row>
    <row r="300" spans="1:4" x14ac:dyDescent="0.2">
      <c r="A300" t="s">
        <v>20</v>
      </c>
      <c r="B300">
        <v>133</v>
      </c>
      <c r="C300" t="s">
        <v>14</v>
      </c>
      <c r="D300">
        <v>605</v>
      </c>
    </row>
    <row r="301" spans="1:4" x14ac:dyDescent="0.2">
      <c r="A301" t="s">
        <v>20</v>
      </c>
      <c r="B301">
        <v>131</v>
      </c>
      <c r="C301" t="s">
        <v>74</v>
      </c>
      <c r="D301">
        <v>610</v>
      </c>
    </row>
    <row r="302" spans="1:4" x14ac:dyDescent="0.2">
      <c r="A302" t="s">
        <v>20</v>
      </c>
      <c r="B302">
        <v>144</v>
      </c>
      <c r="C302" t="s">
        <v>74</v>
      </c>
      <c r="D302">
        <v>614</v>
      </c>
    </row>
    <row r="303" spans="1:4" x14ac:dyDescent="0.2">
      <c r="A303" t="s">
        <v>20</v>
      </c>
      <c r="B303">
        <v>80</v>
      </c>
      <c r="C303" t="s">
        <v>14</v>
      </c>
      <c r="D303">
        <v>648</v>
      </c>
    </row>
    <row r="304" spans="1:4" x14ac:dyDescent="0.2">
      <c r="A304" t="s">
        <v>20</v>
      </c>
      <c r="B304">
        <v>2105</v>
      </c>
      <c r="C304" t="s">
        <v>14</v>
      </c>
      <c r="D304">
        <v>648</v>
      </c>
    </row>
    <row r="305" spans="1:4" x14ac:dyDescent="0.2">
      <c r="A305" t="s">
        <v>20</v>
      </c>
      <c r="B305">
        <v>135</v>
      </c>
      <c r="C305" t="s">
        <v>14</v>
      </c>
      <c r="D305">
        <v>656</v>
      </c>
    </row>
    <row r="306" spans="1:4" x14ac:dyDescent="0.2">
      <c r="A306" t="s">
        <v>20</v>
      </c>
      <c r="B306">
        <v>246</v>
      </c>
      <c r="C306" t="s">
        <v>14</v>
      </c>
      <c r="D306">
        <v>662</v>
      </c>
    </row>
    <row r="307" spans="1:4" x14ac:dyDescent="0.2">
      <c r="A307" t="s">
        <v>20</v>
      </c>
      <c r="B307">
        <v>76</v>
      </c>
      <c r="C307" t="s">
        <v>14</v>
      </c>
      <c r="D307">
        <v>672</v>
      </c>
    </row>
    <row r="308" spans="1:4" x14ac:dyDescent="0.2">
      <c r="A308" t="s">
        <v>20</v>
      </c>
      <c r="B308">
        <v>142</v>
      </c>
      <c r="C308" t="s">
        <v>14</v>
      </c>
      <c r="D308">
        <v>674</v>
      </c>
    </row>
    <row r="309" spans="1:4" x14ac:dyDescent="0.2">
      <c r="A309" t="s">
        <v>20</v>
      </c>
      <c r="B309">
        <v>2409</v>
      </c>
      <c r="C309" t="s">
        <v>14</v>
      </c>
      <c r="D309">
        <v>676</v>
      </c>
    </row>
    <row r="310" spans="1:4" x14ac:dyDescent="0.2">
      <c r="A310" t="s">
        <v>20</v>
      </c>
      <c r="B310">
        <v>209</v>
      </c>
      <c r="C310" t="s">
        <v>14</v>
      </c>
      <c r="D310">
        <v>679</v>
      </c>
    </row>
    <row r="311" spans="1:4" x14ac:dyDescent="0.2">
      <c r="A311" t="s">
        <v>20</v>
      </c>
      <c r="B311">
        <v>238</v>
      </c>
      <c r="C311" t="s">
        <v>14</v>
      </c>
      <c r="D311">
        <v>679</v>
      </c>
    </row>
    <row r="312" spans="1:4" x14ac:dyDescent="0.2">
      <c r="A312" t="s">
        <v>20</v>
      </c>
      <c r="B312">
        <v>116</v>
      </c>
      <c r="C312" t="s">
        <v>14</v>
      </c>
      <c r="D312">
        <v>714</v>
      </c>
    </row>
    <row r="313" spans="1:4" x14ac:dyDescent="0.2">
      <c r="A313" t="s">
        <v>20</v>
      </c>
      <c r="B313">
        <v>2346</v>
      </c>
      <c r="C313" t="s">
        <v>74</v>
      </c>
      <c r="D313">
        <v>723</v>
      </c>
    </row>
    <row r="314" spans="1:4" x14ac:dyDescent="0.2">
      <c r="A314" t="s">
        <v>20</v>
      </c>
      <c r="B314">
        <v>1991</v>
      </c>
      <c r="C314" t="s">
        <v>14</v>
      </c>
      <c r="D314">
        <v>742</v>
      </c>
    </row>
    <row r="315" spans="1:4" x14ac:dyDescent="0.2">
      <c r="A315" t="s">
        <v>20</v>
      </c>
      <c r="B315">
        <v>107</v>
      </c>
      <c r="C315" t="s">
        <v>14</v>
      </c>
      <c r="D315">
        <v>747</v>
      </c>
    </row>
    <row r="316" spans="1:4" x14ac:dyDescent="0.2">
      <c r="A316" t="s">
        <v>20</v>
      </c>
      <c r="B316">
        <v>42</v>
      </c>
      <c r="C316" t="s">
        <v>14</v>
      </c>
      <c r="D316">
        <v>750</v>
      </c>
    </row>
    <row r="317" spans="1:4" x14ac:dyDescent="0.2">
      <c r="A317" t="s">
        <v>20</v>
      </c>
      <c r="B317">
        <v>195</v>
      </c>
      <c r="C317" t="s">
        <v>14</v>
      </c>
      <c r="D317">
        <v>750</v>
      </c>
    </row>
    <row r="318" spans="1:4" x14ac:dyDescent="0.2">
      <c r="A318" t="s">
        <v>20</v>
      </c>
      <c r="B318">
        <v>460</v>
      </c>
      <c r="C318" t="s">
        <v>14</v>
      </c>
      <c r="D318">
        <v>752</v>
      </c>
    </row>
    <row r="319" spans="1:4" x14ac:dyDescent="0.2">
      <c r="A319" t="s">
        <v>20</v>
      </c>
      <c r="B319">
        <v>2475</v>
      </c>
      <c r="C319" t="s">
        <v>14</v>
      </c>
      <c r="D319">
        <v>774</v>
      </c>
    </row>
    <row r="320" spans="1:4" x14ac:dyDescent="0.2">
      <c r="A320" t="s">
        <v>20</v>
      </c>
      <c r="B320">
        <v>1917</v>
      </c>
      <c r="C320" t="s">
        <v>14</v>
      </c>
      <c r="D320">
        <v>782</v>
      </c>
    </row>
    <row r="321" spans="1:4" x14ac:dyDescent="0.2">
      <c r="A321" t="s">
        <v>20</v>
      </c>
      <c r="B321">
        <v>142</v>
      </c>
      <c r="C321" t="s">
        <v>14</v>
      </c>
      <c r="D321">
        <v>792</v>
      </c>
    </row>
    <row r="322" spans="1:4" x14ac:dyDescent="0.2">
      <c r="A322" t="s">
        <v>20</v>
      </c>
      <c r="B322">
        <v>43</v>
      </c>
      <c r="C322" t="s">
        <v>14</v>
      </c>
      <c r="D322">
        <v>803</v>
      </c>
    </row>
    <row r="323" spans="1:4" x14ac:dyDescent="0.2">
      <c r="A323" t="s">
        <v>20</v>
      </c>
      <c r="B323">
        <v>97</v>
      </c>
      <c r="C323" t="s">
        <v>14</v>
      </c>
      <c r="D323">
        <v>830</v>
      </c>
    </row>
    <row r="324" spans="1:4" x14ac:dyDescent="0.2">
      <c r="A324" t="s">
        <v>20</v>
      </c>
      <c r="B324">
        <v>3036</v>
      </c>
      <c r="C324" t="s">
        <v>14</v>
      </c>
      <c r="D324">
        <v>830</v>
      </c>
    </row>
    <row r="325" spans="1:4" x14ac:dyDescent="0.2">
      <c r="A325" t="s">
        <v>20</v>
      </c>
      <c r="B325">
        <v>194</v>
      </c>
      <c r="C325" t="s">
        <v>14</v>
      </c>
      <c r="D325">
        <v>831</v>
      </c>
    </row>
    <row r="326" spans="1:4" x14ac:dyDescent="0.2">
      <c r="A326" t="s">
        <v>20</v>
      </c>
      <c r="B326">
        <v>92</v>
      </c>
      <c r="C326" t="s">
        <v>14</v>
      </c>
      <c r="D326">
        <v>838</v>
      </c>
    </row>
    <row r="327" spans="1:4" x14ac:dyDescent="0.2">
      <c r="A327" t="s">
        <v>20</v>
      </c>
      <c r="B327">
        <v>366</v>
      </c>
      <c r="C327" t="s">
        <v>14</v>
      </c>
      <c r="D327">
        <v>842</v>
      </c>
    </row>
    <row r="328" spans="1:4" x14ac:dyDescent="0.2">
      <c r="A328" t="s">
        <v>20</v>
      </c>
      <c r="B328">
        <v>155</v>
      </c>
      <c r="C328" t="s">
        <v>14</v>
      </c>
      <c r="D328">
        <v>846</v>
      </c>
    </row>
    <row r="329" spans="1:4" x14ac:dyDescent="0.2">
      <c r="A329" t="s">
        <v>20</v>
      </c>
      <c r="B329">
        <v>102</v>
      </c>
      <c r="C329" t="s">
        <v>14</v>
      </c>
      <c r="D329">
        <v>859</v>
      </c>
    </row>
    <row r="330" spans="1:4" x14ac:dyDescent="0.2">
      <c r="A330" t="s">
        <v>20</v>
      </c>
      <c r="B330">
        <v>676</v>
      </c>
      <c r="C330" t="s">
        <v>14</v>
      </c>
      <c r="D330">
        <v>886</v>
      </c>
    </row>
    <row r="331" spans="1:4" x14ac:dyDescent="0.2">
      <c r="A331" t="s">
        <v>20</v>
      </c>
      <c r="B331">
        <v>84</v>
      </c>
      <c r="C331" t="s">
        <v>14</v>
      </c>
      <c r="D331">
        <v>889</v>
      </c>
    </row>
    <row r="332" spans="1:4" x14ac:dyDescent="0.2">
      <c r="A332" t="s">
        <v>20</v>
      </c>
      <c r="B332">
        <v>409</v>
      </c>
      <c r="C332" t="s">
        <v>74</v>
      </c>
      <c r="D332">
        <v>898</v>
      </c>
    </row>
    <row r="333" spans="1:4" x14ac:dyDescent="0.2">
      <c r="A333" t="s">
        <v>20</v>
      </c>
      <c r="B333">
        <v>3537</v>
      </c>
      <c r="C333" t="s">
        <v>14</v>
      </c>
      <c r="D333">
        <v>908</v>
      </c>
    </row>
    <row r="334" spans="1:4" x14ac:dyDescent="0.2">
      <c r="A334" t="s">
        <v>20</v>
      </c>
      <c r="B334">
        <v>238</v>
      </c>
      <c r="C334" t="s">
        <v>14</v>
      </c>
      <c r="D334">
        <v>923</v>
      </c>
    </row>
    <row r="335" spans="1:4" x14ac:dyDescent="0.2">
      <c r="A335" t="s">
        <v>20</v>
      </c>
      <c r="B335">
        <v>202</v>
      </c>
      <c r="C335" t="s">
        <v>14</v>
      </c>
      <c r="D335">
        <v>926</v>
      </c>
    </row>
    <row r="336" spans="1:4" x14ac:dyDescent="0.2">
      <c r="A336" t="s">
        <v>20</v>
      </c>
      <c r="B336">
        <v>135</v>
      </c>
      <c r="C336" t="s">
        <v>14</v>
      </c>
      <c r="D336">
        <v>931</v>
      </c>
    </row>
    <row r="337" spans="1:4" x14ac:dyDescent="0.2">
      <c r="A337" t="s">
        <v>20</v>
      </c>
      <c r="B337">
        <v>1071</v>
      </c>
      <c r="C337" t="s">
        <v>14</v>
      </c>
      <c r="D337">
        <v>934</v>
      </c>
    </row>
    <row r="338" spans="1:4" x14ac:dyDescent="0.2">
      <c r="A338" t="s">
        <v>20</v>
      </c>
      <c r="B338">
        <v>85</v>
      </c>
      <c r="C338" t="s">
        <v>14</v>
      </c>
      <c r="D338">
        <v>940</v>
      </c>
    </row>
    <row r="339" spans="1:4" x14ac:dyDescent="0.2">
      <c r="A339" t="s">
        <v>20</v>
      </c>
      <c r="B339">
        <v>2768</v>
      </c>
      <c r="C339" t="s">
        <v>14</v>
      </c>
      <c r="D339">
        <v>941</v>
      </c>
    </row>
    <row r="340" spans="1:4" x14ac:dyDescent="0.2">
      <c r="A340" t="s">
        <v>20</v>
      </c>
      <c r="B340">
        <v>2331</v>
      </c>
      <c r="C340" t="s">
        <v>14</v>
      </c>
      <c r="D340">
        <v>955</v>
      </c>
    </row>
    <row r="341" spans="1:4" x14ac:dyDescent="0.2">
      <c r="A341" t="s">
        <v>20</v>
      </c>
      <c r="B341">
        <v>1345</v>
      </c>
      <c r="C341" t="s">
        <v>74</v>
      </c>
      <c r="D341">
        <v>976</v>
      </c>
    </row>
    <row r="342" spans="1:4" x14ac:dyDescent="0.2">
      <c r="A342" t="s">
        <v>20</v>
      </c>
      <c r="B342">
        <v>149</v>
      </c>
      <c r="C342" t="s">
        <v>14</v>
      </c>
      <c r="D342">
        <v>1000</v>
      </c>
    </row>
    <row r="343" spans="1:4" x14ac:dyDescent="0.2">
      <c r="A343" t="s">
        <v>20</v>
      </c>
      <c r="B343">
        <v>5203</v>
      </c>
      <c r="C343" t="s">
        <v>14</v>
      </c>
      <c r="D343">
        <v>1028</v>
      </c>
    </row>
    <row r="344" spans="1:4" x14ac:dyDescent="0.2">
      <c r="A344" t="s">
        <v>20</v>
      </c>
      <c r="B344">
        <v>113</v>
      </c>
      <c r="C344" t="s">
        <v>14</v>
      </c>
      <c r="D344">
        <v>1059</v>
      </c>
    </row>
    <row r="345" spans="1:4" x14ac:dyDescent="0.2">
      <c r="A345" t="s">
        <v>20</v>
      </c>
      <c r="B345">
        <v>131</v>
      </c>
      <c r="C345" t="s">
        <v>14</v>
      </c>
      <c r="D345">
        <v>1063</v>
      </c>
    </row>
    <row r="346" spans="1:4" x14ac:dyDescent="0.2">
      <c r="A346" t="s">
        <v>20</v>
      </c>
      <c r="B346">
        <v>261</v>
      </c>
      <c r="C346" t="s">
        <v>14</v>
      </c>
      <c r="D346">
        <v>1068</v>
      </c>
    </row>
    <row r="347" spans="1:4" x14ac:dyDescent="0.2">
      <c r="A347" t="s">
        <v>20</v>
      </c>
      <c r="B347">
        <v>2551</v>
      </c>
      <c r="C347" t="s">
        <v>14</v>
      </c>
      <c r="D347">
        <v>1072</v>
      </c>
    </row>
    <row r="348" spans="1:4" x14ac:dyDescent="0.2">
      <c r="A348" t="s">
        <v>20</v>
      </c>
      <c r="B348">
        <v>107</v>
      </c>
      <c r="C348" t="s">
        <v>74</v>
      </c>
      <c r="D348">
        <v>1113</v>
      </c>
    </row>
    <row r="349" spans="1:4" x14ac:dyDescent="0.2">
      <c r="A349" t="s">
        <v>20</v>
      </c>
      <c r="B349">
        <v>1095</v>
      </c>
      <c r="C349" t="s">
        <v>14</v>
      </c>
      <c r="D349">
        <v>1120</v>
      </c>
    </row>
    <row r="350" spans="1:4" x14ac:dyDescent="0.2">
      <c r="A350" t="s">
        <v>20</v>
      </c>
      <c r="B350">
        <v>85</v>
      </c>
      <c r="C350" t="s">
        <v>14</v>
      </c>
      <c r="D350">
        <v>1121</v>
      </c>
    </row>
    <row r="351" spans="1:4" x14ac:dyDescent="0.2">
      <c r="A351" t="s">
        <v>20</v>
      </c>
      <c r="B351">
        <v>288</v>
      </c>
      <c r="C351" t="s">
        <v>74</v>
      </c>
      <c r="D351">
        <v>1122</v>
      </c>
    </row>
    <row r="352" spans="1:4" x14ac:dyDescent="0.2">
      <c r="A352" t="s">
        <v>20</v>
      </c>
      <c r="B352">
        <v>336</v>
      </c>
      <c r="C352" t="s">
        <v>14</v>
      </c>
      <c r="D352">
        <v>1130</v>
      </c>
    </row>
    <row r="353" spans="1:4" x14ac:dyDescent="0.2">
      <c r="A353" t="s">
        <v>20</v>
      </c>
      <c r="B353">
        <v>2441</v>
      </c>
      <c r="C353" t="s">
        <v>14</v>
      </c>
      <c r="D353">
        <v>1181</v>
      </c>
    </row>
    <row r="354" spans="1:4" x14ac:dyDescent="0.2">
      <c r="A354" t="s">
        <v>20</v>
      </c>
      <c r="B354">
        <v>96</v>
      </c>
      <c r="C354" t="s">
        <v>14</v>
      </c>
      <c r="D354">
        <v>1194</v>
      </c>
    </row>
    <row r="355" spans="1:4" x14ac:dyDescent="0.2">
      <c r="A355" t="s">
        <v>20</v>
      </c>
      <c r="B355">
        <v>2080</v>
      </c>
      <c r="C355" t="s">
        <v>14</v>
      </c>
      <c r="D355">
        <v>1198</v>
      </c>
    </row>
    <row r="356" spans="1:4" x14ac:dyDescent="0.2">
      <c r="A356" t="s">
        <v>20</v>
      </c>
      <c r="B356">
        <v>369</v>
      </c>
      <c r="C356" t="s">
        <v>74</v>
      </c>
      <c r="D356">
        <v>1218</v>
      </c>
    </row>
    <row r="357" spans="1:4" x14ac:dyDescent="0.2">
      <c r="A357" t="s">
        <v>20</v>
      </c>
      <c r="B357">
        <v>164</v>
      </c>
      <c r="C357" t="s">
        <v>14</v>
      </c>
      <c r="D357">
        <v>1220</v>
      </c>
    </row>
    <row r="358" spans="1:4" x14ac:dyDescent="0.2">
      <c r="A358" t="s">
        <v>20</v>
      </c>
      <c r="B358">
        <v>147</v>
      </c>
      <c r="C358" t="s">
        <v>14</v>
      </c>
      <c r="D358">
        <v>1221</v>
      </c>
    </row>
    <row r="359" spans="1:4" x14ac:dyDescent="0.2">
      <c r="A359" t="s">
        <v>20</v>
      </c>
      <c r="B359">
        <v>6406</v>
      </c>
      <c r="C359" t="s">
        <v>14</v>
      </c>
      <c r="D359">
        <v>1225</v>
      </c>
    </row>
    <row r="360" spans="1:4" x14ac:dyDescent="0.2">
      <c r="A360" t="s">
        <v>20</v>
      </c>
      <c r="B360">
        <v>419</v>
      </c>
      <c r="C360" t="s">
        <v>14</v>
      </c>
      <c r="D360">
        <v>1229</v>
      </c>
    </row>
    <row r="361" spans="1:4" x14ac:dyDescent="0.2">
      <c r="A361" t="s">
        <v>20</v>
      </c>
      <c r="B361">
        <v>62</v>
      </c>
      <c r="C361" t="s">
        <v>14</v>
      </c>
      <c r="D361">
        <v>1257</v>
      </c>
    </row>
    <row r="362" spans="1:4" x14ac:dyDescent="0.2">
      <c r="A362" t="s">
        <v>20</v>
      </c>
      <c r="B362">
        <v>5966</v>
      </c>
      <c r="C362" t="s">
        <v>14</v>
      </c>
      <c r="D362">
        <v>1258</v>
      </c>
    </row>
    <row r="363" spans="1:4" x14ac:dyDescent="0.2">
      <c r="A363" t="s">
        <v>20</v>
      </c>
      <c r="B363">
        <v>909</v>
      </c>
      <c r="C363" t="s">
        <v>14</v>
      </c>
      <c r="D363">
        <v>1274</v>
      </c>
    </row>
    <row r="364" spans="1:4" x14ac:dyDescent="0.2">
      <c r="A364" t="s">
        <v>20</v>
      </c>
      <c r="B364">
        <v>454</v>
      </c>
      <c r="C364" t="s">
        <v>14</v>
      </c>
      <c r="D364">
        <v>1296</v>
      </c>
    </row>
    <row r="365" spans="1:4" x14ac:dyDescent="0.2">
      <c r="A365" t="s">
        <v>20</v>
      </c>
      <c r="B365">
        <v>101</v>
      </c>
      <c r="C365" t="s">
        <v>74</v>
      </c>
      <c r="D365">
        <v>1297</v>
      </c>
    </row>
    <row r="366" spans="1:4" x14ac:dyDescent="0.2">
      <c r="A366" t="s">
        <v>20</v>
      </c>
      <c r="B366">
        <v>1821</v>
      </c>
      <c r="C366" t="s">
        <v>14</v>
      </c>
      <c r="D366">
        <v>1335</v>
      </c>
    </row>
    <row r="367" spans="1:4" x14ac:dyDescent="0.2">
      <c r="A367" t="s">
        <v>20</v>
      </c>
      <c r="B367">
        <v>143</v>
      </c>
      <c r="C367" t="s">
        <v>14</v>
      </c>
      <c r="D367">
        <v>1368</v>
      </c>
    </row>
    <row r="368" spans="1:4" x14ac:dyDescent="0.2">
      <c r="A368" t="s">
        <v>20</v>
      </c>
      <c r="B368">
        <v>546</v>
      </c>
      <c r="C368" t="s">
        <v>14</v>
      </c>
      <c r="D368">
        <v>1439</v>
      </c>
    </row>
    <row r="369" spans="1:4" x14ac:dyDescent="0.2">
      <c r="A369" t="s">
        <v>20</v>
      </c>
      <c r="B369">
        <v>71</v>
      </c>
      <c r="C369" t="s">
        <v>14</v>
      </c>
      <c r="D369">
        <v>1467</v>
      </c>
    </row>
    <row r="370" spans="1:4" x14ac:dyDescent="0.2">
      <c r="A370" t="s">
        <v>20</v>
      </c>
      <c r="B370">
        <v>165</v>
      </c>
      <c r="C370" t="s">
        <v>14</v>
      </c>
      <c r="D370">
        <v>1467</v>
      </c>
    </row>
    <row r="371" spans="1:4" x14ac:dyDescent="0.2">
      <c r="A371" t="s">
        <v>20</v>
      </c>
      <c r="B371">
        <v>163</v>
      </c>
      <c r="C371" t="s">
        <v>74</v>
      </c>
      <c r="D371">
        <v>1480</v>
      </c>
    </row>
    <row r="372" spans="1:4" x14ac:dyDescent="0.2">
      <c r="A372" t="s">
        <v>20</v>
      </c>
      <c r="B372">
        <v>2431</v>
      </c>
      <c r="C372" t="s">
        <v>14</v>
      </c>
      <c r="D372">
        <v>1482</v>
      </c>
    </row>
    <row r="373" spans="1:4" x14ac:dyDescent="0.2">
      <c r="A373" t="s">
        <v>20</v>
      </c>
      <c r="B373">
        <v>191</v>
      </c>
      <c r="C373" t="s">
        <v>14</v>
      </c>
      <c r="D373">
        <v>1538</v>
      </c>
    </row>
    <row r="374" spans="1:4" x14ac:dyDescent="0.2">
      <c r="A374" t="s">
        <v>20</v>
      </c>
      <c r="B374">
        <v>126</v>
      </c>
      <c r="C374" t="s">
        <v>14</v>
      </c>
      <c r="D374">
        <v>1596</v>
      </c>
    </row>
    <row r="375" spans="1:4" x14ac:dyDescent="0.2">
      <c r="A375" t="s">
        <v>20</v>
      </c>
      <c r="B375">
        <v>86</v>
      </c>
      <c r="C375" t="s">
        <v>14</v>
      </c>
      <c r="D375">
        <v>1608</v>
      </c>
    </row>
    <row r="376" spans="1:4" x14ac:dyDescent="0.2">
      <c r="A376" t="s">
        <v>20</v>
      </c>
      <c r="B376">
        <v>50</v>
      </c>
      <c r="C376" t="s">
        <v>14</v>
      </c>
      <c r="D376">
        <v>1625</v>
      </c>
    </row>
    <row r="377" spans="1:4" x14ac:dyDescent="0.2">
      <c r="A377" t="s">
        <v>20</v>
      </c>
      <c r="B377">
        <v>2218</v>
      </c>
      <c r="C377" t="s">
        <v>14</v>
      </c>
      <c r="D377">
        <v>1657</v>
      </c>
    </row>
    <row r="378" spans="1:4" x14ac:dyDescent="0.2">
      <c r="A378" t="s">
        <v>20</v>
      </c>
      <c r="B378">
        <v>381</v>
      </c>
      <c r="C378" t="s">
        <v>74</v>
      </c>
      <c r="D378">
        <v>1658</v>
      </c>
    </row>
    <row r="379" spans="1:4" x14ac:dyDescent="0.2">
      <c r="A379" t="s">
        <v>20</v>
      </c>
      <c r="B379">
        <v>6212</v>
      </c>
      <c r="C379" t="s">
        <v>14</v>
      </c>
      <c r="D379">
        <v>1684</v>
      </c>
    </row>
    <row r="380" spans="1:4" x14ac:dyDescent="0.2">
      <c r="A380" t="s">
        <v>20</v>
      </c>
      <c r="B380">
        <v>202</v>
      </c>
      <c r="C380" t="s">
        <v>14</v>
      </c>
      <c r="D380">
        <v>1691</v>
      </c>
    </row>
    <row r="381" spans="1:4" x14ac:dyDescent="0.2">
      <c r="A381" t="s">
        <v>20</v>
      </c>
      <c r="B381">
        <v>1052</v>
      </c>
      <c r="C381" t="s">
        <v>14</v>
      </c>
      <c r="D381">
        <v>1748</v>
      </c>
    </row>
    <row r="382" spans="1:4" x14ac:dyDescent="0.2">
      <c r="A382" t="s">
        <v>20</v>
      </c>
      <c r="B382">
        <v>189</v>
      </c>
      <c r="C382" t="s">
        <v>14</v>
      </c>
      <c r="D382">
        <v>1758</v>
      </c>
    </row>
    <row r="383" spans="1:4" x14ac:dyDescent="0.2">
      <c r="A383" t="s">
        <v>20</v>
      </c>
      <c r="B383">
        <v>220</v>
      </c>
      <c r="C383" t="s">
        <v>14</v>
      </c>
      <c r="D383">
        <v>1784</v>
      </c>
    </row>
    <row r="384" spans="1:4" x14ac:dyDescent="0.2">
      <c r="A384" t="s">
        <v>20</v>
      </c>
      <c r="B384">
        <v>205</v>
      </c>
      <c r="C384" t="s">
        <v>14</v>
      </c>
      <c r="D384">
        <v>1790</v>
      </c>
    </row>
    <row r="385" spans="1:4" x14ac:dyDescent="0.2">
      <c r="A385" t="s">
        <v>20</v>
      </c>
      <c r="B385">
        <v>112</v>
      </c>
      <c r="C385" t="s">
        <v>14</v>
      </c>
      <c r="D385">
        <v>1796</v>
      </c>
    </row>
    <row r="386" spans="1:4" x14ac:dyDescent="0.2">
      <c r="A386" t="s">
        <v>20</v>
      </c>
      <c r="B386">
        <v>331</v>
      </c>
      <c r="C386" t="s">
        <v>14</v>
      </c>
      <c r="D386">
        <v>1825</v>
      </c>
    </row>
    <row r="387" spans="1:4" x14ac:dyDescent="0.2">
      <c r="A387" t="s">
        <v>20</v>
      </c>
      <c r="B387">
        <v>1073</v>
      </c>
      <c r="C387" t="s">
        <v>14</v>
      </c>
      <c r="D387">
        <v>1886</v>
      </c>
    </row>
    <row r="388" spans="1:4" x14ac:dyDescent="0.2">
      <c r="A388" t="s">
        <v>20</v>
      </c>
      <c r="B388">
        <v>1396</v>
      </c>
      <c r="C388" t="s">
        <v>74</v>
      </c>
      <c r="D388">
        <v>1890</v>
      </c>
    </row>
    <row r="389" spans="1:4" x14ac:dyDescent="0.2">
      <c r="A389" t="s">
        <v>20</v>
      </c>
      <c r="B389">
        <v>340</v>
      </c>
      <c r="C389" t="s">
        <v>14</v>
      </c>
      <c r="D389">
        <v>1910</v>
      </c>
    </row>
    <row r="390" spans="1:4" x14ac:dyDescent="0.2">
      <c r="A390" t="s">
        <v>20</v>
      </c>
      <c r="B390">
        <v>1137</v>
      </c>
      <c r="C390" t="s">
        <v>14</v>
      </c>
      <c r="D390">
        <v>1979</v>
      </c>
    </row>
    <row r="391" spans="1:4" x14ac:dyDescent="0.2">
      <c r="A391" t="s">
        <v>20</v>
      </c>
      <c r="B391">
        <v>133</v>
      </c>
      <c r="C391" t="s">
        <v>14</v>
      </c>
      <c r="D391">
        <v>1999</v>
      </c>
    </row>
    <row r="392" spans="1:4" x14ac:dyDescent="0.2">
      <c r="A392" t="s">
        <v>20</v>
      </c>
      <c r="B392">
        <v>762</v>
      </c>
      <c r="C392" t="s">
        <v>14</v>
      </c>
      <c r="D392">
        <v>2025</v>
      </c>
    </row>
    <row r="393" spans="1:4" x14ac:dyDescent="0.2">
      <c r="A393" t="s">
        <v>20</v>
      </c>
      <c r="B393">
        <v>146</v>
      </c>
      <c r="C393" t="s">
        <v>14</v>
      </c>
      <c r="D393">
        <v>2062</v>
      </c>
    </row>
    <row r="394" spans="1:4" x14ac:dyDescent="0.2">
      <c r="A394" t="s">
        <v>20</v>
      </c>
      <c r="B394">
        <v>139</v>
      </c>
      <c r="C394" t="s">
        <v>14</v>
      </c>
      <c r="D394">
        <v>2072</v>
      </c>
    </row>
    <row r="395" spans="1:4" x14ac:dyDescent="0.2">
      <c r="A395" t="s">
        <v>20</v>
      </c>
      <c r="B395">
        <v>170</v>
      </c>
      <c r="C395" t="s">
        <v>14</v>
      </c>
      <c r="D395">
        <v>2108</v>
      </c>
    </row>
    <row r="396" spans="1:4" x14ac:dyDescent="0.2">
      <c r="A396" t="s">
        <v>20</v>
      </c>
      <c r="B396">
        <v>183</v>
      </c>
      <c r="C396" t="s">
        <v>74</v>
      </c>
      <c r="D396">
        <v>2138</v>
      </c>
    </row>
    <row r="397" spans="1:4" x14ac:dyDescent="0.2">
      <c r="A397" t="s">
        <v>20</v>
      </c>
      <c r="B397">
        <v>6465</v>
      </c>
      <c r="C397" t="s">
        <v>14</v>
      </c>
      <c r="D397">
        <v>2176</v>
      </c>
    </row>
    <row r="398" spans="1:4" x14ac:dyDescent="0.2">
      <c r="A398" t="s">
        <v>20</v>
      </c>
      <c r="B398">
        <v>70</v>
      </c>
      <c r="C398" t="s">
        <v>14</v>
      </c>
      <c r="D398">
        <v>2179</v>
      </c>
    </row>
    <row r="399" spans="1:4" x14ac:dyDescent="0.2">
      <c r="A399" t="s">
        <v>20</v>
      </c>
      <c r="B399">
        <v>2188</v>
      </c>
      <c r="C399" t="s">
        <v>14</v>
      </c>
      <c r="D399">
        <v>2201</v>
      </c>
    </row>
    <row r="400" spans="1:4" x14ac:dyDescent="0.2">
      <c r="A400" t="s">
        <v>20</v>
      </c>
      <c r="B400">
        <v>107</v>
      </c>
      <c r="C400" t="s">
        <v>14</v>
      </c>
      <c r="D400">
        <v>2253</v>
      </c>
    </row>
    <row r="401" spans="1:4" x14ac:dyDescent="0.2">
      <c r="A401" t="s">
        <v>20</v>
      </c>
      <c r="B401">
        <v>297</v>
      </c>
      <c r="C401" t="s">
        <v>74</v>
      </c>
      <c r="D401">
        <v>2266</v>
      </c>
    </row>
    <row r="402" spans="1:4" x14ac:dyDescent="0.2">
      <c r="A402" t="s">
        <v>20</v>
      </c>
      <c r="B402">
        <v>1606</v>
      </c>
      <c r="C402" t="s">
        <v>14</v>
      </c>
      <c r="D402">
        <v>2307</v>
      </c>
    </row>
    <row r="403" spans="1:4" x14ac:dyDescent="0.2">
      <c r="A403" t="s">
        <v>20</v>
      </c>
      <c r="B403">
        <v>3594</v>
      </c>
      <c r="C403" t="s">
        <v>14</v>
      </c>
      <c r="D403">
        <v>2468</v>
      </c>
    </row>
    <row r="404" spans="1:4" x14ac:dyDescent="0.2">
      <c r="A404" t="s">
        <v>20</v>
      </c>
      <c r="B404">
        <v>194</v>
      </c>
      <c r="C404" t="s">
        <v>14</v>
      </c>
      <c r="D404">
        <v>2604</v>
      </c>
    </row>
    <row r="405" spans="1:4" x14ac:dyDescent="0.2">
      <c r="A405" t="s">
        <v>20</v>
      </c>
      <c r="B405">
        <v>484</v>
      </c>
      <c r="C405" t="s">
        <v>14</v>
      </c>
      <c r="D405">
        <v>2690</v>
      </c>
    </row>
    <row r="406" spans="1:4" x14ac:dyDescent="0.2">
      <c r="A406" t="s">
        <v>20</v>
      </c>
      <c r="B406">
        <v>82</v>
      </c>
      <c r="C406" t="s">
        <v>14</v>
      </c>
      <c r="D406">
        <v>2779</v>
      </c>
    </row>
    <row r="407" spans="1:4" x14ac:dyDescent="0.2">
      <c r="A407" t="s">
        <v>20</v>
      </c>
      <c r="B407">
        <v>87</v>
      </c>
      <c r="C407" t="s">
        <v>14</v>
      </c>
      <c r="D407">
        <v>2915</v>
      </c>
    </row>
    <row r="408" spans="1:4" x14ac:dyDescent="0.2">
      <c r="A408" t="s">
        <v>20</v>
      </c>
      <c r="B408">
        <v>2756</v>
      </c>
      <c r="C408" t="s">
        <v>14</v>
      </c>
      <c r="D408">
        <v>2928</v>
      </c>
    </row>
    <row r="409" spans="1:4" x14ac:dyDescent="0.2">
      <c r="A409" t="s">
        <v>20</v>
      </c>
      <c r="B409">
        <v>126</v>
      </c>
      <c r="C409" t="s">
        <v>14</v>
      </c>
      <c r="D409">
        <v>2955</v>
      </c>
    </row>
    <row r="410" spans="1:4" x14ac:dyDescent="0.2">
      <c r="A410" t="s">
        <v>20</v>
      </c>
      <c r="B410">
        <v>1894</v>
      </c>
      <c r="C410" t="s">
        <v>14</v>
      </c>
      <c r="D410">
        <v>3015</v>
      </c>
    </row>
    <row r="411" spans="1:4" x14ac:dyDescent="0.2">
      <c r="A411" t="s">
        <v>20</v>
      </c>
      <c r="B411">
        <v>246</v>
      </c>
      <c r="C411" t="s">
        <v>14</v>
      </c>
      <c r="D411">
        <v>3182</v>
      </c>
    </row>
    <row r="412" spans="1:4" x14ac:dyDescent="0.2">
      <c r="A412" t="s">
        <v>20</v>
      </c>
      <c r="B412">
        <v>249</v>
      </c>
      <c r="C412" t="s">
        <v>14</v>
      </c>
      <c r="D412">
        <v>3304</v>
      </c>
    </row>
    <row r="413" spans="1:4" x14ac:dyDescent="0.2">
      <c r="A413" t="s">
        <v>20</v>
      </c>
      <c r="B413">
        <v>4065</v>
      </c>
      <c r="C413" t="s">
        <v>14</v>
      </c>
      <c r="D413">
        <v>3387</v>
      </c>
    </row>
    <row r="414" spans="1:4" x14ac:dyDescent="0.2">
      <c r="A414" t="s">
        <v>20</v>
      </c>
      <c r="B414">
        <v>102</v>
      </c>
      <c r="C414" t="s">
        <v>14</v>
      </c>
      <c r="D414">
        <v>3410</v>
      </c>
    </row>
    <row r="415" spans="1:4" x14ac:dyDescent="0.2">
      <c r="A415" t="s">
        <v>20</v>
      </c>
      <c r="B415">
        <v>250</v>
      </c>
      <c r="C415" t="s">
        <v>14</v>
      </c>
      <c r="D415">
        <v>3483</v>
      </c>
    </row>
    <row r="416" spans="1:4" x14ac:dyDescent="0.2">
      <c r="A416" t="s">
        <v>20</v>
      </c>
      <c r="B416">
        <v>144</v>
      </c>
      <c r="C416" t="s">
        <v>14</v>
      </c>
      <c r="D416">
        <v>3868</v>
      </c>
    </row>
    <row r="417" spans="1:4" x14ac:dyDescent="0.2">
      <c r="A417" t="s">
        <v>20</v>
      </c>
      <c r="B417">
        <v>130</v>
      </c>
      <c r="C417" t="s">
        <v>14</v>
      </c>
      <c r="D417">
        <v>4405</v>
      </c>
    </row>
    <row r="418" spans="1:4" x14ac:dyDescent="0.2">
      <c r="A418" t="s">
        <v>20</v>
      </c>
      <c r="B418">
        <v>1773</v>
      </c>
      <c r="C418" t="s">
        <v>14</v>
      </c>
      <c r="D418">
        <v>4428</v>
      </c>
    </row>
    <row r="419" spans="1:4" x14ac:dyDescent="0.2">
      <c r="A419" t="s">
        <v>20</v>
      </c>
      <c r="B419">
        <v>173</v>
      </c>
      <c r="C419" t="s">
        <v>14</v>
      </c>
      <c r="D419">
        <v>4697</v>
      </c>
    </row>
    <row r="420" spans="1:4" x14ac:dyDescent="0.2">
      <c r="A420" t="s">
        <v>20</v>
      </c>
      <c r="B420">
        <v>83</v>
      </c>
      <c r="C420" t="s">
        <v>14</v>
      </c>
      <c r="D420">
        <v>5497</v>
      </c>
    </row>
    <row r="421" spans="1:4" x14ac:dyDescent="0.2">
      <c r="A421" t="s">
        <v>20</v>
      </c>
      <c r="B421">
        <v>203</v>
      </c>
      <c r="C421" t="s">
        <v>14</v>
      </c>
      <c r="D421">
        <v>5681</v>
      </c>
    </row>
    <row r="422" spans="1:4" x14ac:dyDescent="0.2">
      <c r="A422" t="s">
        <v>20</v>
      </c>
      <c r="B422">
        <v>50</v>
      </c>
      <c r="C422" t="s">
        <v>14</v>
      </c>
      <c r="D422">
        <v>6080</v>
      </c>
    </row>
    <row r="423" spans="1:4" x14ac:dyDescent="0.2">
      <c r="A423" t="s">
        <v>20</v>
      </c>
      <c r="B423">
        <v>32</v>
      </c>
    </row>
    <row r="424" spans="1:4" x14ac:dyDescent="0.2">
      <c r="A424" t="s">
        <v>20</v>
      </c>
      <c r="B424">
        <v>40</v>
      </c>
    </row>
    <row r="425" spans="1:4" x14ac:dyDescent="0.2">
      <c r="A425" t="s">
        <v>20</v>
      </c>
      <c r="B425">
        <v>43</v>
      </c>
    </row>
    <row r="426" spans="1:4" x14ac:dyDescent="0.2">
      <c r="A426" t="s">
        <v>20</v>
      </c>
      <c r="B426">
        <v>48</v>
      </c>
    </row>
    <row r="427" spans="1:4" x14ac:dyDescent="0.2">
      <c r="A427" t="s">
        <v>20</v>
      </c>
      <c r="B427">
        <v>52</v>
      </c>
    </row>
    <row r="428" spans="1:4" x14ac:dyDescent="0.2">
      <c r="A428" t="s">
        <v>20</v>
      </c>
      <c r="B428">
        <v>53</v>
      </c>
    </row>
    <row r="429" spans="1:4" x14ac:dyDescent="0.2">
      <c r="A429" t="s">
        <v>20</v>
      </c>
      <c r="B429">
        <v>56</v>
      </c>
    </row>
    <row r="430" spans="1:4" x14ac:dyDescent="0.2">
      <c r="A430" t="s">
        <v>20</v>
      </c>
      <c r="B430">
        <v>65</v>
      </c>
    </row>
    <row r="431" spans="1:4" x14ac:dyDescent="0.2">
      <c r="A431" t="s">
        <v>20</v>
      </c>
      <c r="B431">
        <v>65</v>
      </c>
    </row>
    <row r="432" spans="1:4" x14ac:dyDescent="0.2">
      <c r="A432" t="s">
        <v>20</v>
      </c>
      <c r="B432">
        <v>68</v>
      </c>
    </row>
    <row r="433" spans="1:2" x14ac:dyDescent="0.2">
      <c r="A433" t="s">
        <v>20</v>
      </c>
      <c r="B433">
        <v>69</v>
      </c>
    </row>
    <row r="434" spans="1:2" x14ac:dyDescent="0.2">
      <c r="A434" t="s">
        <v>20</v>
      </c>
      <c r="B434">
        <v>76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80</v>
      </c>
    </row>
    <row r="437" spans="1:2" x14ac:dyDescent="0.2">
      <c r="A437" t="s">
        <v>20</v>
      </c>
      <c r="B437">
        <v>80</v>
      </c>
    </row>
    <row r="438" spans="1:2" x14ac:dyDescent="0.2">
      <c r="A438" t="s">
        <v>20</v>
      </c>
      <c r="B438">
        <v>80</v>
      </c>
    </row>
    <row r="439" spans="1:2" x14ac:dyDescent="0.2">
      <c r="A439" t="s">
        <v>20</v>
      </c>
      <c r="B439">
        <v>81</v>
      </c>
    </row>
    <row r="440" spans="1:2" x14ac:dyDescent="0.2">
      <c r="A440" t="s">
        <v>20</v>
      </c>
      <c r="B440">
        <v>82</v>
      </c>
    </row>
    <row r="441" spans="1:2" x14ac:dyDescent="0.2">
      <c r="A441" t="s">
        <v>20</v>
      </c>
      <c r="B441">
        <v>85</v>
      </c>
    </row>
    <row r="442" spans="1:2" x14ac:dyDescent="0.2">
      <c r="A442" t="s">
        <v>20</v>
      </c>
      <c r="B442">
        <v>85</v>
      </c>
    </row>
    <row r="443" spans="1:2" x14ac:dyDescent="0.2">
      <c r="A443" t="s">
        <v>20</v>
      </c>
      <c r="B443">
        <v>92</v>
      </c>
    </row>
    <row r="444" spans="1:2" x14ac:dyDescent="0.2">
      <c r="A444" t="s">
        <v>20</v>
      </c>
      <c r="B444">
        <v>93</v>
      </c>
    </row>
    <row r="445" spans="1:2" x14ac:dyDescent="0.2">
      <c r="A445" t="s">
        <v>20</v>
      </c>
      <c r="B445">
        <v>96</v>
      </c>
    </row>
    <row r="446" spans="1:2" x14ac:dyDescent="0.2">
      <c r="A446" t="s">
        <v>20</v>
      </c>
      <c r="B446">
        <v>100</v>
      </c>
    </row>
    <row r="447" spans="1:2" x14ac:dyDescent="0.2">
      <c r="A447" t="s">
        <v>20</v>
      </c>
      <c r="B447">
        <v>105</v>
      </c>
    </row>
    <row r="448" spans="1:2" x14ac:dyDescent="0.2">
      <c r="A448" t="s">
        <v>20</v>
      </c>
      <c r="B448">
        <v>106</v>
      </c>
    </row>
    <row r="449" spans="1:2" x14ac:dyDescent="0.2">
      <c r="A449" t="s">
        <v>20</v>
      </c>
      <c r="B449">
        <v>110</v>
      </c>
    </row>
    <row r="450" spans="1:2" x14ac:dyDescent="0.2">
      <c r="A450" t="s">
        <v>20</v>
      </c>
      <c r="B450">
        <v>110</v>
      </c>
    </row>
    <row r="451" spans="1:2" x14ac:dyDescent="0.2">
      <c r="A451" t="s">
        <v>20</v>
      </c>
      <c r="B451">
        <v>110</v>
      </c>
    </row>
    <row r="452" spans="1:2" x14ac:dyDescent="0.2">
      <c r="A452" t="s">
        <v>20</v>
      </c>
      <c r="B452">
        <v>112</v>
      </c>
    </row>
    <row r="453" spans="1:2" x14ac:dyDescent="0.2">
      <c r="A453" t="s">
        <v>20</v>
      </c>
      <c r="B453">
        <v>114</v>
      </c>
    </row>
    <row r="454" spans="1:2" x14ac:dyDescent="0.2">
      <c r="A454" t="s">
        <v>20</v>
      </c>
      <c r="B454">
        <v>114</v>
      </c>
    </row>
    <row r="455" spans="1:2" x14ac:dyDescent="0.2">
      <c r="A455" t="s">
        <v>20</v>
      </c>
      <c r="B455">
        <v>114</v>
      </c>
    </row>
    <row r="456" spans="1:2" x14ac:dyDescent="0.2">
      <c r="A456" t="s">
        <v>20</v>
      </c>
      <c r="B456">
        <v>119</v>
      </c>
    </row>
    <row r="457" spans="1:2" x14ac:dyDescent="0.2">
      <c r="A457" t="s">
        <v>20</v>
      </c>
      <c r="B457">
        <v>121</v>
      </c>
    </row>
    <row r="458" spans="1:2" x14ac:dyDescent="0.2">
      <c r="A458" t="s">
        <v>20</v>
      </c>
      <c r="B458">
        <v>122</v>
      </c>
    </row>
    <row r="459" spans="1:2" x14ac:dyDescent="0.2">
      <c r="A459" t="s">
        <v>20</v>
      </c>
      <c r="B459">
        <v>123</v>
      </c>
    </row>
    <row r="460" spans="1:2" x14ac:dyDescent="0.2">
      <c r="A460" t="s">
        <v>20</v>
      </c>
      <c r="B460">
        <v>126</v>
      </c>
    </row>
    <row r="461" spans="1:2" x14ac:dyDescent="0.2">
      <c r="A461" t="s">
        <v>20</v>
      </c>
      <c r="B461">
        <v>127</v>
      </c>
    </row>
    <row r="462" spans="1:2" x14ac:dyDescent="0.2">
      <c r="A462" t="s">
        <v>20</v>
      </c>
      <c r="B462">
        <v>131</v>
      </c>
    </row>
    <row r="463" spans="1:2" x14ac:dyDescent="0.2">
      <c r="A463" t="s">
        <v>20</v>
      </c>
      <c r="B463">
        <v>132</v>
      </c>
    </row>
    <row r="464" spans="1:2" x14ac:dyDescent="0.2">
      <c r="A464" t="s">
        <v>20</v>
      </c>
      <c r="B464">
        <v>132</v>
      </c>
    </row>
    <row r="465" spans="1:2" x14ac:dyDescent="0.2">
      <c r="A465" t="s">
        <v>20</v>
      </c>
      <c r="B465">
        <v>132</v>
      </c>
    </row>
    <row r="466" spans="1:2" x14ac:dyDescent="0.2">
      <c r="A466" t="s">
        <v>20</v>
      </c>
      <c r="B466">
        <v>133</v>
      </c>
    </row>
    <row r="467" spans="1:2" x14ac:dyDescent="0.2">
      <c r="A467" t="s">
        <v>20</v>
      </c>
      <c r="B467">
        <v>135</v>
      </c>
    </row>
    <row r="468" spans="1:2" x14ac:dyDescent="0.2">
      <c r="A468" t="s">
        <v>20</v>
      </c>
      <c r="B468">
        <v>138</v>
      </c>
    </row>
    <row r="469" spans="1:2" x14ac:dyDescent="0.2">
      <c r="A469" t="s">
        <v>20</v>
      </c>
      <c r="B469">
        <v>140</v>
      </c>
    </row>
    <row r="470" spans="1:2" x14ac:dyDescent="0.2">
      <c r="A470" t="s">
        <v>20</v>
      </c>
      <c r="B470">
        <v>142</v>
      </c>
    </row>
    <row r="471" spans="1:2" x14ac:dyDescent="0.2">
      <c r="A471" t="s">
        <v>20</v>
      </c>
      <c r="B471">
        <v>144</v>
      </c>
    </row>
    <row r="472" spans="1:2" x14ac:dyDescent="0.2">
      <c r="A472" t="s">
        <v>20</v>
      </c>
      <c r="B472">
        <v>148</v>
      </c>
    </row>
    <row r="473" spans="1:2" x14ac:dyDescent="0.2">
      <c r="A473" t="s">
        <v>20</v>
      </c>
      <c r="B473">
        <v>148</v>
      </c>
    </row>
    <row r="474" spans="1:2" x14ac:dyDescent="0.2">
      <c r="A474" t="s">
        <v>20</v>
      </c>
      <c r="B474">
        <v>150</v>
      </c>
    </row>
    <row r="475" spans="1:2" x14ac:dyDescent="0.2">
      <c r="A475" t="s">
        <v>20</v>
      </c>
      <c r="B475">
        <v>150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155</v>
      </c>
    </row>
    <row r="478" spans="1:2" x14ac:dyDescent="0.2">
      <c r="A478" t="s">
        <v>20</v>
      </c>
      <c r="B478">
        <v>155</v>
      </c>
    </row>
    <row r="479" spans="1:2" x14ac:dyDescent="0.2">
      <c r="A479" t="s">
        <v>20</v>
      </c>
      <c r="B479">
        <v>156</v>
      </c>
    </row>
    <row r="480" spans="1:2" x14ac:dyDescent="0.2">
      <c r="A480" t="s">
        <v>20</v>
      </c>
      <c r="B480">
        <v>157</v>
      </c>
    </row>
    <row r="481" spans="1:2" x14ac:dyDescent="0.2">
      <c r="A481" t="s">
        <v>20</v>
      </c>
      <c r="B481">
        <v>157</v>
      </c>
    </row>
    <row r="482" spans="1:2" x14ac:dyDescent="0.2">
      <c r="A482" t="s">
        <v>20</v>
      </c>
      <c r="B482">
        <v>158</v>
      </c>
    </row>
    <row r="483" spans="1:2" x14ac:dyDescent="0.2">
      <c r="A483" t="s">
        <v>20</v>
      </c>
      <c r="B483">
        <v>159</v>
      </c>
    </row>
    <row r="484" spans="1:2" x14ac:dyDescent="0.2">
      <c r="A484" t="s">
        <v>20</v>
      </c>
      <c r="B484">
        <v>160</v>
      </c>
    </row>
    <row r="485" spans="1:2" x14ac:dyDescent="0.2">
      <c r="A485" t="s">
        <v>20</v>
      </c>
      <c r="B485">
        <v>161</v>
      </c>
    </row>
    <row r="486" spans="1:2" x14ac:dyDescent="0.2">
      <c r="A486" t="s">
        <v>20</v>
      </c>
      <c r="B486">
        <v>163</v>
      </c>
    </row>
    <row r="487" spans="1:2" x14ac:dyDescent="0.2">
      <c r="A487" t="s">
        <v>20</v>
      </c>
      <c r="B487">
        <v>164</v>
      </c>
    </row>
    <row r="488" spans="1:2" x14ac:dyDescent="0.2">
      <c r="A488" t="s">
        <v>20</v>
      </c>
      <c r="B488">
        <v>165</v>
      </c>
    </row>
    <row r="489" spans="1:2" x14ac:dyDescent="0.2">
      <c r="A489" t="s">
        <v>20</v>
      </c>
      <c r="B489">
        <v>165</v>
      </c>
    </row>
    <row r="490" spans="1:2" x14ac:dyDescent="0.2">
      <c r="A490" t="s">
        <v>20</v>
      </c>
      <c r="B490">
        <v>166</v>
      </c>
    </row>
    <row r="491" spans="1:2" x14ac:dyDescent="0.2">
      <c r="A491" t="s">
        <v>20</v>
      </c>
      <c r="B491">
        <v>172</v>
      </c>
    </row>
    <row r="492" spans="1:2" x14ac:dyDescent="0.2">
      <c r="A492" t="s">
        <v>20</v>
      </c>
      <c r="B492">
        <v>174</v>
      </c>
    </row>
    <row r="493" spans="1:2" x14ac:dyDescent="0.2">
      <c r="A493" t="s">
        <v>20</v>
      </c>
      <c r="B493">
        <v>179</v>
      </c>
    </row>
    <row r="494" spans="1:2" x14ac:dyDescent="0.2">
      <c r="A494" t="s">
        <v>20</v>
      </c>
      <c r="B494">
        <v>181</v>
      </c>
    </row>
    <row r="495" spans="1:2" x14ac:dyDescent="0.2">
      <c r="A495" t="s">
        <v>20</v>
      </c>
      <c r="B495">
        <v>182</v>
      </c>
    </row>
    <row r="496" spans="1:2" x14ac:dyDescent="0.2">
      <c r="A496" t="s">
        <v>20</v>
      </c>
      <c r="B496">
        <v>183</v>
      </c>
    </row>
    <row r="497" spans="1:2" x14ac:dyDescent="0.2">
      <c r="A497" t="s">
        <v>20</v>
      </c>
      <c r="B497">
        <v>184</v>
      </c>
    </row>
    <row r="498" spans="1:2" x14ac:dyDescent="0.2">
      <c r="A498" t="s">
        <v>20</v>
      </c>
      <c r="B498">
        <v>185</v>
      </c>
    </row>
    <row r="499" spans="1:2" x14ac:dyDescent="0.2">
      <c r="A499" t="s">
        <v>20</v>
      </c>
      <c r="B499">
        <v>191</v>
      </c>
    </row>
    <row r="500" spans="1:2" x14ac:dyDescent="0.2">
      <c r="A500" t="s">
        <v>20</v>
      </c>
      <c r="B500">
        <v>193</v>
      </c>
    </row>
    <row r="501" spans="1:2" x14ac:dyDescent="0.2">
      <c r="A501" t="s">
        <v>20</v>
      </c>
      <c r="B501">
        <v>194</v>
      </c>
    </row>
    <row r="502" spans="1:2" x14ac:dyDescent="0.2">
      <c r="A502" t="s">
        <v>20</v>
      </c>
      <c r="B502">
        <v>198</v>
      </c>
    </row>
    <row r="503" spans="1:2" x14ac:dyDescent="0.2">
      <c r="A503" t="s">
        <v>20</v>
      </c>
      <c r="B503">
        <v>199</v>
      </c>
    </row>
    <row r="504" spans="1:2" x14ac:dyDescent="0.2">
      <c r="A504" t="s">
        <v>20</v>
      </c>
      <c r="B504">
        <v>203</v>
      </c>
    </row>
    <row r="505" spans="1:2" x14ac:dyDescent="0.2">
      <c r="A505" t="s">
        <v>20</v>
      </c>
      <c r="B505">
        <v>207</v>
      </c>
    </row>
    <row r="506" spans="1:2" x14ac:dyDescent="0.2">
      <c r="A506" t="s">
        <v>20</v>
      </c>
      <c r="B506">
        <v>207</v>
      </c>
    </row>
    <row r="507" spans="1:2" x14ac:dyDescent="0.2">
      <c r="A507" t="s">
        <v>20</v>
      </c>
      <c r="B507">
        <v>210</v>
      </c>
    </row>
    <row r="508" spans="1:2" x14ac:dyDescent="0.2">
      <c r="A508" t="s">
        <v>20</v>
      </c>
      <c r="B508">
        <v>216</v>
      </c>
    </row>
    <row r="509" spans="1:2" x14ac:dyDescent="0.2">
      <c r="A509" t="s">
        <v>20</v>
      </c>
      <c r="B509">
        <v>217</v>
      </c>
    </row>
    <row r="510" spans="1:2" x14ac:dyDescent="0.2">
      <c r="A510" t="s">
        <v>20</v>
      </c>
      <c r="B510">
        <v>218</v>
      </c>
    </row>
    <row r="511" spans="1:2" x14ac:dyDescent="0.2">
      <c r="A511" t="s">
        <v>20</v>
      </c>
      <c r="B511">
        <v>221</v>
      </c>
    </row>
    <row r="512" spans="1:2" x14ac:dyDescent="0.2">
      <c r="A512" t="s">
        <v>20</v>
      </c>
      <c r="B512">
        <v>225</v>
      </c>
    </row>
    <row r="513" spans="1:2" x14ac:dyDescent="0.2">
      <c r="A513" t="s">
        <v>20</v>
      </c>
      <c r="B513">
        <v>226</v>
      </c>
    </row>
    <row r="514" spans="1:2" x14ac:dyDescent="0.2">
      <c r="A514" t="s">
        <v>20</v>
      </c>
      <c r="B514">
        <v>233</v>
      </c>
    </row>
    <row r="515" spans="1:2" x14ac:dyDescent="0.2">
      <c r="A515" t="s">
        <v>20</v>
      </c>
      <c r="B515">
        <v>235</v>
      </c>
    </row>
    <row r="516" spans="1:2" x14ac:dyDescent="0.2">
      <c r="A516" t="s">
        <v>20</v>
      </c>
      <c r="B516">
        <v>236</v>
      </c>
    </row>
    <row r="517" spans="1:2" x14ac:dyDescent="0.2">
      <c r="A517" t="s">
        <v>20</v>
      </c>
      <c r="B517">
        <v>241</v>
      </c>
    </row>
    <row r="518" spans="1:2" x14ac:dyDescent="0.2">
      <c r="A518" t="s">
        <v>20</v>
      </c>
      <c r="B518">
        <v>245</v>
      </c>
    </row>
    <row r="519" spans="1:2" x14ac:dyDescent="0.2">
      <c r="A519" t="s">
        <v>20</v>
      </c>
      <c r="B519">
        <v>252</v>
      </c>
    </row>
    <row r="520" spans="1:2" x14ac:dyDescent="0.2">
      <c r="A520" t="s">
        <v>20</v>
      </c>
      <c r="B520">
        <v>255</v>
      </c>
    </row>
    <row r="521" spans="1:2" x14ac:dyDescent="0.2">
      <c r="A521" t="s">
        <v>20</v>
      </c>
      <c r="B521">
        <v>261</v>
      </c>
    </row>
    <row r="522" spans="1:2" x14ac:dyDescent="0.2">
      <c r="A522" t="s">
        <v>20</v>
      </c>
      <c r="B522">
        <v>266</v>
      </c>
    </row>
    <row r="523" spans="1:2" x14ac:dyDescent="0.2">
      <c r="A523" t="s">
        <v>20</v>
      </c>
      <c r="B523">
        <v>279</v>
      </c>
    </row>
    <row r="524" spans="1:2" x14ac:dyDescent="0.2">
      <c r="A524" t="s">
        <v>20</v>
      </c>
      <c r="B524">
        <v>290</v>
      </c>
    </row>
    <row r="525" spans="1:2" x14ac:dyDescent="0.2">
      <c r="A525" t="s">
        <v>20</v>
      </c>
      <c r="B525">
        <v>300</v>
      </c>
    </row>
    <row r="526" spans="1:2" x14ac:dyDescent="0.2">
      <c r="A526" t="s">
        <v>20</v>
      </c>
      <c r="B526">
        <v>307</v>
      </c>
    </row>
    <row r="527" spans="1:2" x14ac:dyDescent="0.2">
      <c r="A527" t="s">
        <v>20</v>
      </c>
      <c r="B527">
        <v>323</v>
      </c>
    </row>
    <row r="528" spans="1:2" x14ac:dyDescent="0.2">
      <c r="A528" t="s">
        <v>20</v>
      </c>
      <c r="B528">
        <v>381</v>
      </c>
    </row>
    <row r="529" spans="1:2" x14ac:dyDescent="0.2">
      <c r="A529" t="s">
        <v>20</v>
      </c>
      <c r="B529">
        <v>452</v>
      </c>
    </row>
    <row r="530" spans="1:2" x14ac:dyDescent="0.2">
      <c r="A530" t="s">
        <v>20</v>
      </c>
      <c r="B530">
        <v>462</v>
      </c>
    </row>
    <row r="531" spans="1:2" x14ac:dyDescent="0.2">
      <c r="A531" t="s">
        <v>20</v>
      </c>
      <c r="B531">
        <v>480</v>
      </c>
    </row>
    <row r="532" spans="1:2" x14ac:dyDescent="0.2">
      <c r="A532" t="s">
        <v>20</v>
      </c>
      <c r="B532">
        <v>1015</v>
      </c>
    </row>
    <row r="533" spans="1:2" x14ac:dyDescent="0.2">
      <c r="A533" t="s">
        <v>20</v>
      </c>
      <c r="B533">
        <v>1280</v>
      </c>
    </row>
    <row r="534" spans="1:2" x14ac:dyDescent="0.2">
      <c r="A534" t="s">
        <v>20</v>
      </c>
      <c r="B534">
        <v>1297</v>
      </c>
    </row>
    <row r="535" spans="1:2" x14ac:dyDescent="0.2">
      <c r="A535" t="s">
        <v>20</v>
      </c>
      <c r="B535">
        <v>1354</v>
      </c>
    </row>
    <row r="536" spans="1:2" x14ac:dyDescent="0.2">
      <c r="A536" t="s">
        <v>20</v>
      </c>
      <c r="B536">
        <v>1460</v>
      </c>
    </row>
    <row r="537" spans="1:2" x14ac:dyDescent="0.2">
      <c r="A537" t="s">
        <v>20</v>
      </c>
      <c r="B537">
        <v>1467</v>
      </c>
    </row>
    <row r="538" spans="1:2" x14ac:dyDescent="0.2">
      <c r="A538" t="s">
        <v>20</v>
      </c>
      <c r="B538">
        <v>1470</v>
      </c>
    </row>
    <row r="539" spans="1:2" x14ac:dyDescent="0.2">
      <c r="A539" t="s">
        <v>20</v>
      </c>
      <c r="B539">
        <v>1518</v>
      </c>
    </row>
    <row r="540" spans="1:2" x14ac:dyDescent="0.2">
      <c r="A540" t="s">
        <v>20</v>
      </c>
      <c r="B540">
        <v>1548</v>
      </c>
    </row>
    <row r="541" spans="1:2" x14ac:dyDescent="0.2">
      <c r="A541" t="s">
        <v>20</v>
      </c>
      <c r="B541">
        <v>1559</v>
      </c>
    </row>
    <row r="542" spans="1:2" x14ac:dyDescent="0.2">
      <c r="A542" t="s">
        <v>20</v>
      </c>
      <c r="B542">
        <v>1573</v>
      </c>
    </row>
    <row r="543" spans="1:2" x14ac:dyDescent="0.2">
      <c r="A543" t="s">
        <v>20</v>
      </c>
      <c r="B543">
        <v>1681</v>
      </c>
    </row>
    <row r="544" spans="1:2" x14ac:dyDescent="0.2">
      <c r="A544" t="s">
        <v>20</v>
      </c>
      <c r="B544">
        <v>1797</v>
      </c>
    </row>
    <row r="545" spans="1:2" x14ac:dyDescent="0.2">
      <c r="A545" t="s">
        <v>20</v>
      </c>
      <c r="B545">
        <v>1866</v>
      </c>
    </row>
    <row r="546" spans="1:2" x14ac:dyDescent="0.2">
      <c r="A546" t="s">
        <v>20</v>
      </c>
      <c r="B546">
        <v>1887</v>
      </c>
    </row>
    <row r="547" spans="1:2" x14ac:dyDescent="0.2">
      <c r="A547" t="s">
        <v>20</v>
      </c>
      <c r="B547">
        <v>1902</v>
      </c>
    </row>
    <row r="548" spans="1:2" x14ac:dyDescent="0.2">
      <c r="A548" t="s">
        <v>20</v>
      </c>
      <c r="B548">
        <v>2043</v>
      </c>
    </row>
    <row r="549" spans="1:2" x14ac:dyDescent="0.2">
      <c r="A549" t="s">
        <v>20</v>
      </c>
      <c r="B549">
        <v>2100</v>
      </c>
    </row>
    <row r="550" spans="1:2" x14ac:dyDescent="0.2">
      <c r="A550" t="s">
        <v>20</v>
      </c>
      <c r="B550">
        <v>2261</v>
      </c>
    </row>
    <row r="551" spans="1:2" x14ac:dyDescent="0.2">
      <c r="A551" t="s">
        <v>20</v>
      </c>
      <c r="B551">
        <v>2289</v>
      </c>
    </row>
    <row r="552" spans="1:2" x14ac:dyDescent="0.2">
      <c r="A552" t="s">
        <v>20</v>
      </c>
      <c r="B552">
        <v>2320</v>
      </c>
    </row>
    <row r="553" spans="1:2" x14ac:dyDescent="0.2">
      <c r="A553" t="s">
        <v>20</v>
      </c>
      <c r="B553">
        <v>2326</v>
      </c>
    </row>
    <row r="554" spans="1:2" x14ac:dyDescent="0.2">
      <c r="A554" t="s">
        <v>20</v>
      </c>
      <c r="B554">
        <v>2353</v>
      </c>
    </row>
    <row r="555" spans="1:2" x14ac:dyDescent="0.2">
      <c r="A555" t="s">
        <v>20</v>
      </c>
      <c r="B555">
        <v>2414</v>
      </c>
    </row>
    <row r="556" spans="1:2" x14ac:dyDescent="0.2">
      <c r="A556" t="s">
        <v>20</v>
      </c>
      <c r="B556">
        <v>2489</v>
      </c>
    </row>
    <row r="557" spans="1:2" x14ac:dyDescent="0.2">
      <c r="A557" t="s">
        <v>20</v>
      </c>
      <c r="B557">
        <v>2662</v>
      </c>
    </row>
    <row r="558" spans="1:2" x14ac:dyDescent="0.2">
      <c r="A558" t="s">
        <v>20</v>
      </c>
      <c r="B558">
        <v>2805</v>
      </c>
    </row>
    <row r="559" spans="1:2" x14ac:dyDescent="0.2">
      <c r="A559" t="s">
        <v>20</v>
      </c>
      <c r="B559">
        <v>3272</v>
      </c>
    </row>
    <row r="560" spans="1:2" x14ac:dyDescent="0.2">
      <c r="A560" t="s">
        <v>20</v>
      </c>
      <c r="B560">
        <v>3308</v>
      </c>
    </row>
    <row r="561" spans="1:2" x14ac:dyDescent="0.2">
      <c r="A561" t="s">
        <v>20</v>
      </c>
      <c r="B561">
        <v>3533</v>
      </c>
    </row>
    <row r="562" spans="1:2" x14ac:dyDescent="0.2">
      <c r="A562" t="s">
        <v>20</v>
      </c>
      <c r="B562">
        <v>3777</v>
      </c>
    </row>
    <row r="563" spans="1:2" x14ac:dyDescent="0.2">
      <c r="A563" t="s">
        <v>20</v>
      </c>
      <c r="B563">
        <v>3934</v>
      </c>
    </row>
    <row r="564" spans="1:2" x14ac:dyDescent="0.2">
      <c r="A564" t="s">
        <v>20</v>
      </c>
      <c r="B564">
        <v>4233</v>
      </c>
    </row>
    <row r="565" spans="1:2" x14ac:dyDescent="0.2">
      <c r="A565" t="s">
        <v>20</v>
      </c>
      <c r="B565">
        <v>4358</v>
      </c>
    </row>
    <row r="566" spans="1:2" x14ac:dyDescent="0.2">
      <c r="A566" t="s">
        <v>20</v>
      </c>
      <c r="B566">
        <v>5139</v>
      </c>
    </row>
  </sheetData>
  <autoFilter ref="A1:H1" xr:uid="{6B0715B4-3CA2-E549-9C74-72FBED837019}"/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1047997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</vt:lpstr>
      <vt:lpstr>Success By Category</vt:lpstr>
      <vt:lpstr>Outcome By Country</vt:lpstr>
      <vt:lpstr>Success by Sub-Category</vt:lpstr>
      <vt:lpstr>Outcomes over the Year</vt:lpstr>
      <vt:lpstr>Outcome by Goal Amount</vt:lpstr>
      <vt:lpstr>Statistical Analysis</vt:lpstr>
      <vt:lpstr>date_ended</vt:lpstr>
      <vt:lpstr>datecreated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mattzavala752@gmail.com</cp:lastModifiedBy>
  <dcterms:created xsi:type="dcterms:W3CDTF">2021-09-29T18:52:28Z</dcterms:created>
  <dcterms:modified xsi:type="dcterms:W3CDTF">2023-12-21T23:01:20Z</dcterms:modified>
</cp:coreProperties>
</file>