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lozoya/Documents/ITESO/Semestre 6/Administración de riesgos/Riesgo de mercado/"/>
    </mc:Choice>
  </mc:AlternateContent>
  <xr:revisionPtr revIDLastSave="0" documentId="13_ncr:1_{DE806CE4-5E2E-B04C-BC8B-121E011376ED}" xr6:coauthVersionLast="47" xr6:coauthVersionMax="47" xr10:uidLastSave="{00000000-0000-0000-0000-000000000000}"/>
  <bookViews>
    <workbookView xWindow="0" yWindow="740" windowWidth="29400" windowHeight="18380" activeTab="1" xr2:uid="{442D74AF-57CA-1E4A-8584-05EF9E2B8360}"/>
  </bookViews>
  <sheets>
    <sheet name="Ej. 1" sheetId="1" r:id="rId1"/>
    <sheet name="Ej.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2" l="1"/>
  <c r="O28" i="2"/>
  <c r="O12" i="2"/>
  <c r="O10" i="2"/>
  <c r="O9" i="2"/>
  <c r="O26" i="2"/>
  <c r="O25" i="2"/>
  <c r="O21" i="1"/>
  <c r="O19" i="1"/>
  <c r="O18" i="1"/>
  <c r="L22" i="1"/>
  <c r="L23" i="1"/>
  <c r="K23" i="1"/>
  <c r="K22" i="1"/>
  <c r="L18" i="1"/>
  <c r="L19" i="1"/>
  <c r="K19" i="1"/>
  <c r="K18" i="1"/>
</calcChain>
</file>

<file path=xl/sharedStrings.xml><?xml version="1.0" encoding="utf-8"?>
<sst xmlns="http://schemas.openxmlformats.org/spreadsheetml/2006/main" count="137" uniqueCount="44">
  <si>
    <t>3m</t>
  </si>
  <si>
    <t>1m</t>
  </si>
  <si>
    <t>Plazo/Strike</t>
  </si>
  <si>
    <t>DELTAS PUTS</t>
  </si>
  <si>
    <t>DELTAS CALLS</t>
  </si>
  <si>
    <t>*nocionales en MDD</t>
  </si>
  <si>
    <t>*volatilidad</t>
  </si>
  <si>
    <t>NOCIONALES</t>
  </si>
  <si>
    <t>VOLATILIDAD</t>
  </si>
  <si>
    <t>Debido a que necesitas cubrir tus posiciones haciendo coberturas, para no estar expuesto, calcula la cant. de subyacente que necesitas comprar hoy.</t>
  </si>
  <si>
    <t>Calcula la delta de todas tus posiciones y netealas.</t>
  </si>
  <si>
    <t>Risk free:</t>
  </si>
  <si>
    <t>https://www.federalreserve.gov/releases/h15/</t>
  </si>
  <si>
    <t>PUTS USD/CHF</t>
  </si>
  <si>
    <t>CALLS USD/CHF</t>
  </si>
  <si>
    <t>6m</t>
  </si>
  <si>
    <t>CALLS USDMXN</t>
  </si>
  <si>
    <t>PUTS USDMXN</t>
  </si>
  <si>
    <t>Eres el Market Maker de BBVA y cierras la jornada bursátil con las siguientes posiciones, también tienes las respectivas volatilidades comentadas.</t>
  </si>
  <si>
    <t>Calcula el monto de subyacente a comprar/vender para HOY.</t>
  </si>
  <si>
    <t xml:space="preserve">Considera que tienes una parte del subyacente que compraste ayer. </t>
  </si>
  <si>
    <t>Al día siguiente, las posiciones quedan de la siguiente forma, considera que cambió el tipo spot y las volatilidades para netear tu posición.</t>
  </si>
  <si>
    <t>Eres el Market Maker de Credit Suisse y cierras la jornada bursátil con las siguientes posiciones, también tienes las respectivas volatilidades comentadas.</t>
  </si>
  <si>
    <t>Debido a que necesitas cubrir tus posiciones haciendo coberturas, para no estar expuesto, calcula la cant. de subyacente que necesitas comprar o vender hoy.</t>
  </si>
  <si>
    <t>Ejercicio 1.</t>
  </si>
  <si>
    <t>Ejercicio 2</t>
  </si>
  <si>
    <t>Spot: 20.3</t>
  </si>
  <si>
    <t>Spot: 20.37</t>
  </si>
  <si>
    <t>Spot: 0.90</t>
  </si>
  <si>
    <t>Comprar</t>
  </si>
  <si>
    <t>Vender</t>
  </si>
  <si>
    <t>Neto</t>
  </si>
  <si>
    <t>Necesito comprar</t>
  </si>
  <si>
    <t>MDD del subyacente</t>
  </si>
  <si>
    <t>Delta call</t>
  </si>
  <si>
    <t>Call:</t>
  </si>
  <si>
    <t>S&gt;K se ejerce</t>
  </si>
  <si>
    <t>Put:</t>
  </si>
  <si>
    <t>S&lt;K se ejerce</t>
  </si>
  <si>
    <t>Delta put</t>
  </si>
  <si>
    <t>Probabilidad de ejercer opción put</t>
  </si>
  <si>
    <t>Probabilidad de ejercer opción call</t>
  </si>
  <si>
    <t>MDD</t>
  </si>
  <si>
    <t>Considerando posición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</si>
</sst>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rgb="FF212121"/>
      <name val="Menlo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0" xfId="0" applyFont="1"/>
    <xf numFmtId="0" fontId="4" fillId="0" borderId="0" xfId="0" applyFont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0" fontId="7" fillId="0" borderId="0" xfId="1"/>
    <xf numFmtId="0" fontId="0" fillId="0" borderId="3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0" borderId="10" xfId="0" applyFont="1" applyBorder="1" applyAlignment="1">
      <alignment horizontal="center"/>
    </xf>
    <xf numFmtId="0" fontId="1" fillId="0" borderId="9" xfId="0" applyFont="1" applyBorder="1"/>
    <xf numFmtId="0" fontId="1" fillId="0" borderId="1" xfId="0" applyFont="1" applyBorder="1"/>
    <xf numFmtId="0" fontId="0" fillId="0" borderId="1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4" xfId="0" applyFont="1" applyBorder="1"/>
    <xf numFmtId="0" fontId="11" fillId="0" borderId="5" xfId="0" applyFont="1" applyBorder="1"/>
    <xf numFmtId="0" fontId="12" fillId="0" borderId="5" xfId="0" applyFont="1" applyBorder="1"/>
    <xf numFmtId="0" fontId="10" fillId="0" borderId="0" xfId="0" applyFont="1"/>
    <xf numFmtId="0" fontId="11" fillId="0" borderId="2" xfId="0" applyFont="1" applyBorder="1"/>
    <xf numFmtId="0" fontId="13" fillId="0" borderId="0" xfId="0" applyFont="1" applyAlignment="1">
      <alignment horizontal="center"/>
    </xf>
    <xf numFmtId="0" fontId="13" fillId="0" borderId="2" xfId="0" applyFont="1" applyBorder="1" applyAlignment="1">
      <alignment horizontal="center"/>
    </xf>
    <xf numFmtId="0" fontId="14" fillId="0" borderId="0" xfId="0" applyFont="1"/>
    <xf numFmtId="0" fontId="14" fillId="0" borderId="2" xfId="0" applyFont="1" applyBorder="1"/>
    <xf numFmtId="0" fontId="14" fillId="0" borderId="4" xfId="0" applyFont="1" applyBorder="1"/>
    <xf numFmtId="0" fontId="14" fillId="0" borderId="5" xfId="0" applyFont="1" applyBorder="1"/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ederalreserve.gov/releases/h1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CCA76-E2D5-094B-ABAA-BDECE552D03D}">
  <dimension ref="A1:P23"/>
  <sheetViews>
    <sheetView topLeftCell="B1" zoomScale="130" zoomScaleNormal="130" workbookViewId="0">
      <selection activeCell="P22" sqref="P22"/>
    </sheetView>
  </sheetViews>
  <sheetFormatPr baseColWidth="10" defaultRowHeight="16" x14ac:dyDescent="0.2"/>
  <cols>
    <col min="1" max="1" width="3.5" customWidth="1"/>
    <col min="2" max="2" width="14.6640625" customWidth="1"/>
    <col min="4" max="4" width="16.1640625" customWidth="1"/>
    <col min="6" max="6" width="14.5" customWidth="1"/>
    <col min="14" max="14" width="15.5" customWidth="1"/>
  </cols>
  <sheetData>
    <row r="1" spans="2:15" ht="9" customHeight="1" x14ac:dyDescent="0.2"/>
    <row r="2" spans="2:15" x14ac:dyDescent="0.2">
      <c r="B2" s="10" t="s">
        <v>24</v>
      </c>
      <c r="M2" t="s">
        <v>11</v>
      </c>
    </row>
    <row r="3" spans="2:15" x14ac:dyDescent="0.2">
      <c r="B3" t="s">
        <v>22</v>
      </c>
      <c r="M3" s="17" t="s">
        <v>12</v>
      </c>
    </row>
    <row r="4" spans="2:15" x14ac:dyDescent="0.2">
      <c r="B4" t="s">
        <v>23</v>
      </c>
    </row>
    <row r="5" spans="2:15" x14ac:dyDescent="0.2">
      <c r="B5" t="s">
        <v>10</v>
      </c>
    </row>
    <row r="6" spans="2:15" ht="17" thickBot="1" x14ac:dyDescent="0.25"/>
    <row r="7" spans="2:15" ht="17" thickBot="1" x14ac:dyDescent="0.25">
      <c r="B7" s="42" t="s">
        <v>7</v>
      </c>
      <c r="C7" s="43"/>
      <c r="D7" s="44"/>
      <c r="F7" s="42" t="s">
        <v>8</v>
      </c>
      <c r="G7" s="43"/>
      <c r="H7" s="44"/>
      <c r="J7" s="42" t="s">
        <v>4</v>
      </c>
      <c r="K7" s="43"/>
      <c r="L7" s="44"/>
    </row>
    <row r="8" spans="2:15" x14ac:dyDescent="0.2">
      <c r="B8" s="22" t="s">
        <v>14</v>
      </c>
      <c r="C8" s="21" t="s">
        <v>28</v>
      </c>
      <c r="D8" s="13"/>
      <c r="F8" s="23" t="s">
        <v>14</v>
      </c>
      <c r="G8" s="5"/>
      <c r="H8" s="6"/>
      <c r="J8" s="12" t="s">
        <v>2</v>
      </c>
      <c r="K8" s="24">
        <v>0.95</v>
      </c>
      <c r="L8" s="13">
        <v>1</v>
      </c>
    </row>
    <row r="9" spans="2:15" x14ac:dyDescent="0.2">
      <c r="B9" s="7" t="s">
        <v>2</v>
      </c>
      <c r="C9" s="5">
        <v>0.95</v>
      </c>
      <c r="D9" s="6">
        <v>1</v>
      </c>
      <c r="F9" s="7" t="s">
        <v>2</v>
      </c>
      <c r="G9" s="5">
        <v>0.95</v>
      </c>
      <c r="H9" s="6">
        <v>1</v>
      </c>
      <c r="J9" s="7" t="s">
        <v>1</v>
      </c>
      <c r="K9" s="36">
        <v>9.5600000000000004E-2</v>
      </c>
      <c r="L9" s="37">
        <v>2.8999999999999998E-3</v>
      </c>
    </row>
    <row r="10" spans="2:15" ht="17" thickBot="1" x14ac:dyDescent="0.25">
      <c r="B10" s="7" t="s">
        <v>1</v>
      </c>
      <c r="C10" s="27">
        <v>19</v>
      </c>
      <c r="D10" s="28">
        <v>17</v>
      </c>
      <c r="F10" s="7" t="s">
        <v>1</v>
      </c>
      <c r="G10" s="27">
        <v>0.13200000000000001</v>
      </c>
      <c r="H10" s="28">
        <v>0.127</v>
      </c>
      <c r="J10" s="18" t="s">
        <v>0</v>
      </c>
      <c r="K10" s="38">
        <v>0.34260000000000002</v>
      </c>
      <c r="L10" s="39">
        <v>0.17649999999999999</v>
      </c>
    </row>
    <row r="11" spans="2:15" ht="17" thickBot="1" x14ac:dyDescent="0.25">
      <c r="B11" s="7" t="s">
        <v>0</v>
      </c>
      <c r="C11" s="27">
        <v>29</v>
      </c>
      <c r="D11" s="28">
        <v>27</v>
      </c>
      <c r="F11" s="7" t="s">
        <v>0</v>
      </c>
      <c r="G11" s="27">
        <v>0.192</v>
      </c>
      <c r="H11" s="28">
        <v>0.19400000000000001</v>
      </c>
      <c r="J11" s="42" t="s">
        <v>3</v>
      </c>
      <c r="K11" s="43"/>
      <c r="L11" s="44"/>
    </row>
    <row r="12" spans="2:15" ht="17" thickBot="1" x14ac:dyDescent="0.25">
      <c r="B12" s="9"/>
      <c r="C12" s="29"/>
      <c r="D12" s="30" t="s">
        <v>5</v>
      </c>
      <c r="F12" s="4"/>
      <c r="G12" s="32"/>
      <c r="H12" s="33" t="s">
        <v>6</v>
      </c>
      <c r="J12" s="12" t="s">
        <v>2</v>
      </c>
      <c r="K12" s="24">
        <v>0.85</v>
      </c>
      <c r="L12" s="13">
        <v>0.74</v>
      </c>
    </row>
    <row r="13" spans="2:15" x14ac:dyDescent="0.2">
      <c r="B13" s="23" t="s">
        <v>13</v>
      </c>
      <c r="D13" s="8"/>
      <c r="F13" s="22" t="s">
        <v>13</v>
      </c>
      <c r="G13" s="19"/>
      <c r="H13" s="20"/>
      <c r="J13" s="7" t="s">
        <v>1</v>
      </c>
      <c r="K13" s="36">
        <v>0.12720000000000001</v>
      </c>
      <c r="L13" s="37">
        <v>0</v>
      </c>
    </row>
    <row r="14" spans="2:15" ht="17" thickBot="1" x14ac:dyDescent="0.25">
      <c r="B14" s="7" t="s">
        <v>2</v>
      </c>
      <c r="C14" s="5">
        <v>0.85</v>
      </c>
      <c r="D14" s="6">
        <v>0.74</v>
      </c>
      <c r="F14" s="7" t="s">
        <v>2</v>
      </c>
      <c r="G14" s="5">
        <v>0.85</v>
      </c>
      <c r="H14" s="6">
        <v>0.74</v>
      </c>
      <c r="J14" s="18" t="s">
        <v>0</v>
      </c>
      <c r="K14" s="38">
        <v>0.24540000000000001</v>
      </c>
      <c r="L14" s="39">
        <v>2.0400000000000001E-2</v>
      </c>
    </row>
    <row r="15" spans="2:15" ht="17" thickBot="1" x14ac:dyDescent="0.25">
      <c r="B15" s="7" t="s">
        <v>1</v>
      </c>
      <c r="C15" s="27">
        <v>33</v>
      </c>
      <c r="D15" s="28">
        <v>41</v>
      </c>
      <c r="F15" s="7" t="s">
        <v>1</v>
      </c>
      <c r="G15" s="27">
        <v>0.189</v>
      </c>
      <c r="H15" s="28">
        <v>0.17199999999999999</v>
      </c>
    </row>
    <row r="16" spans="2:15" ht="17" thickBot="1" x14ac:dyDescent="0.25">
      <c r="B16" s="7" t="s">
        <v>0</v>
      </c>
      <c r="C16" s="27">
        <v>38</v>
      </c>
      <c r="D16" s="28">
        <v>53</v>
      </c>
      <c r="E16" s="3"/>
      <c r="F16" s="7" t="s">
        <v>0</v>
      </c>
      <c r="G16" s="27">
        <v>0.21299999999999999</v>
      </c>
      <c r="H16" s="28">
        <v>0.20699999999999999</v>
      </c>
      <c r="J16" s="42" t="s">
        <v>4</v>
      </c>
      <c r="K16" s="43"/>
      <c r="L16" s="44"/>
      <c r="O16" s="11"/>
    </row>
    <row r="17" spans="1:16" ht="17" thickBot="1" x14ac:dyDescent="0.25">
      <c r="B17" s="9"/>
      <c r="C17" s="29"/>
      <c r="D17" s="31" t="s">
        <v>5</v>
      </c>
      <c r="F17" s="9"/>
      <c r="G17" s="29"/>
      <c r="H17" s="30" t="s">
        <v>6</v>
      </c>
      <c r="J17" s="12" t="s">
        <v>2</v>
      </c>
      <c r="K17" s="24">
        <v>0.95</v>
      </c>
      <c r="L17" s="13">
        <v>1</v>
      </c>
    </row>
    <row r="18" spans="1:16" x14ac:dyDescent="0.2">
      <c r="J18" s="7" t="s">
        <v>1</v>
      </c>
      <c r="K18" s="36">
        <f>K9*C10</f>
        <v>1.8164</v>
      </c>
      <c r="L18" s="37">
        <f>L9*D10</f>
        <v>4.9299999999999997E-2</v>
      </c>
      <c r="N18" t="s">
        <v>29</v>
      </c>
      <c r="O18">
        <f>SUM(K18:L19)</f>
        <v>16.566600000000001</v>
      </c>
    </row>
    <row r="19" spans="1:16" ht="17" thickBot="1" x14ac:dyDescent="0.25">
      <c r="A19" s="14"/>
      <c r="B19" s="16"/>
      <c r="C19" s="14"/>
      <c r="D19" s="14"/>
      <c r="E19" s="15"/>
      <c r="F19" s="15"/>
      <c r="G19" s="15"/>
      <c r="H19" s="2"/>
      <c r="I19" s="2"/>
      <c r="J19" s="18" t="s">
        <v>0</v>
      </c>
      <c r="K19" s="38">
        <f>K10*C11</f>
        <v>9.9354000000000013</v>
      </c>
      <c r="L19" s="39">
        <f>L10*D11</f>
        <v>4.7654999999999994</v>
      </c>
      <c r="N19" t="s">
        <v>30</v>
      </c>
      <c r="O19">
        <f>SUM(K22:L23)</f>
        <v>14.604000000000001</v>
      </c>
    </row>
    <row r="20" spans="1:16" ht="17" thickBot="1" x14ac:dyDescent="0.25">
      <c r="B20" s="1"/>
      <c r="J20" s="42" t="s">
        <v>3</v>
      </c>
      <c r="K20" s="43"/>
      <c r="L20" s="44"/>
    </row>
    <row r="21" spans="1:16" x14ac:dyDescent="0.2">
      <c r="J21" s="12" t="s">
        <v>2</v>
      </c>
      <c r="K21" s="24">
        <v>0.85</v>
      </c>
      <c r="L21" s="13">
        <v>0.74</v>
      </c>
      <c r="N21" t="s">
        <v>32</v>
      </c>
      <c r="O21">
        <f>O18-O19</f>
        <v>1.9626000000000001</v>
      </c>
      <c r="P21" t="s">
        <v>33</v>
      </c>
    </row>
    <row r="22" spans="1:16" x14ac:dyDescent="0.2">
      <c r="J22" s="7" t="s">
        <v>1</v>
      </c>
      <c r="K22" s="36">
        <f>K13*C15</f>
        <v>4.1976000000000004</v>
      </c>
      <c r="L22" s="37">
        <f>L13*D15</f>
        <v>0</v>
      </c>
    </row>
    <row r="23" spans="1:16" ht="17" thickBot="1" x14ac:dyDescent="0.25">
      <c r="J23" s="18" t="s">
        <v>0</v>
      </c>
      <c r="K23" s="38">
        <f>K14*C16</f>
        <v>9.3252000000000006</v>
      </c>
      <c r="L23" s="39">
        <f>L14*D16</f>
        <v>1.0812000000000002</v>
      </c>
    </row>
  </sheetData>
  <mergeCells count="6">
    <mergeCell ref="J20:L20"/>
    <mergeCell ref="B7:D7"/>
    <mergeCell ref="F7:H7"/>
    <mergeCell ref="J7:L7"/>
    <mergeCell ref="J11:L11"/>
    <mergeCell ref="J16:L16"/>
  </mergeCells>
  <hyperlinks>
    <hyperlink ref="M3" r:id="rId1" xr:uid="{8DB0D11E-44EC-7F4C-8089-39DF4AA8FD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C568B-C6B1-D94C-BA57-94AFEC979D4E}">
  <dimension ref="B1:P33"/>
  <sheetViews>
    <sheetView tabSelected="1" topLeftCell="A6" zoomScale="130" zoomScaleNormal="130" workbookViewId="0">
      <selection activeCell="O31" sqref="O31"/>
    </sheetView>
  </sheetViews>
  <sheetFormatPr baseColWidth="10" defaultRowHeight="16" x14ac:dyDescent="0.2"/>
  <cols>
    <col min="1" max="1" width="4.33203125" customWidth="1"/>
    <col min="2" max="2" width="15.5" customWidth="1"/>
    <col min="4" max="4" width="16.1640625" customWidth="1"/>
    <col min="6" max="6" width="14.5" customWidth="1"/>
  </cols>
  <sheetData>
    <row r="1" spans="2:16" ht="7" customHeight="1" x14ac:dyDescent="0.2"/>
    <row r="2" spans="2:16" x14ac:dyDescent="0.2">
      <c r="B2" s="10" t="s">
        <v>25</v>
      </c>
    </row>
    <row r="3" spans="2:16" x14ac:dyDescent="0.2">
      <c r="B3" t="s">
        <v>18</v>
      </c>
    </row>
    <row r="4" spans="2:16" x14ac:dyDescent="0.2">
      <c r="B4" t="s">
        <v>9</v>
      </c>
    </row>
    <row r="5" spans="2:16" x14ac:dyDescent="0.2">
      <c r="B5" t="s">
        <v>10</v>
      </c>
    </row>
    <row r="6" spans="2:16" ht="17" thickBot="1" x14ac:dyDescent="0.25"/>
    <row r="7" spans="2:16" ht="17" thickBot="1" x14ac:dyDescent="0.25">
      <c r="B7" s="42" t="s">
        <v>7</v>
      </c>
      <c r="C7" s="43"/>
      <c r="D7" s="44"/>
      <c r="F7" s="42" t="s">
        <v>8</v>
      </c>
      <c r="G7" s="43"/>
      <c r="H7" s="44"/>
      <c r="J7" s="42" t="s">
        <v>4</v>
      </c>
      <c r="K7" s="43"/>
      <c r="L7" s="44"/>
    </row>
    <row r="8" spans="2:16" x14ac:dyDescent="0.2">
      <c r="B8" s="25" t="s">
        <v>16</v>
      </c>
      <c r="C8" s="21" t="s">
        <v>26</v>
      </c>
      <c r="D8" s="13"/>
      <c r="F8" s="26" t="s">
        <v>16</v>
      </c>
      <c r="G8" s="5"/>
      <c r="H8" s="6"/>
      <c r="J8" s="12" t="s">
        <v>2</v>
      </c>
      <c r="K8" s="24">
        <v>20.43</v>
      </c>
      <c r="L8" s="13">
        <v>20.52</v>
      </c>
    </row>
    <row r="9" spans="2:16" x14ac:dyDescent="0.2">
      <c r="B9" s="7" t="s">
        <v>2</v>
      </c>
      <c r="C9" s="5">
        <v>20.43</v>
      </c>
      <c r="D9" s="6">
        <v>20.52</v>
      </c>
      <c r="F9" s="7" t="s">
        <v>2</v>
      </c>
      <c r="G9" s="5">
        <v>20.43</v>
      </c>
      <c r="H9" s="6">
        <v>20.52</v>
      </c>
      <c r="J9" s="7" t="s">
        <v>1</v>
      </c>
      <c r="K9" s="36">
        <v>0.46739999999999998</v>
      </c>
      <c r="L9" s="37">
        <v>0.41689999999999999</v>
      </c>
      <c r="N9" t="s">
        <v>29</v>
      </c>
      <c r="O9">
        <f>SUMPRODUCT(K9:L10,C10:D11)</f>
        <v>48.791699999999999</v>
      </c>
    </row>
    <row r="10" spans="2:16" ht="17" thickBot="1" x14ac:dyDescent="0.25">
      <c r="B10" s="7" t="s">
        <v>1</v>
      </c>
      <c r="C10" s="27">
        <v>23</v>
      </c>
      <c r="D10" s="28">
        <v>25</v>
      </c>
      <c r="F10" s="7" t="s">
        <v>1</v>
      </c>
      <c r="G10" s="27">
        <v>0.10199999999999999</v>
      </c>
      <c r="H10" s="28">
        <v>0.111</v>
      </c>
      <c r="J10" s="18" t="s">
        <v>15</v>
      </c>
      <c r="K10" s="38">
        <v>0.56940000000000002</v>
      </c>
      <c r="L10" s="39">
        <v>0.56059999999999999</v>
      </c>
      <c r="N10" t="s">
        <v>30</v>
      </c>
      <c r="O10">
        <f>SUMPRODUCT(K13:L14,C15:D16)</f>
        <v>21.489899999999999</v>
      </c>
    </row>
    <row r="11" spans="2:16" ht="17" thickBot="1" x14ac:dyDescent="0.25">
      <c r="B11" s="7" t="s">
        <v>15</v>
      </c>
      <c r="C11" s="27">
        <v>17</v>
      </c>
      <c r="D11" s="28">
        <v>32</v>
      </c>
      <c r="F11" s="7" t="s">
        <v>15</v>
      </c>
      <c r="G11" s="27">
        <v>0.29699999999999999</v>
      </c>
      <c r="H11" s="28">
        <v>0.28899999999999998</v>
      </c>
      <c r="J11" s="42" t="s">
        <v>3</v>
      </c>
      <c r="K11" s="43"/>
      <c r="L11" s="44"/>
    </row>
    <row r="12" spans="2:16" ht="17" thickBot="1" x14ac:dyDescent="0.25">
      <c r="B12" s="9"/>
      <c r="C12" s="29"/>
      <c r="D12" s="30" t="s">
        <v>5</v>
      </c>
      <c r="F12" s="4"/>
      <c r="G12" s="32"/>
      <c r="H12" s="33" t="s">
        <v>6</v>
      </c>
      <c r="J12" s="12" t="s">
        <v>2</v>
      </c>
      <c r="K12" s="24">
        <v>20.2</v>
      </c>
      <c r="L12" s="13">
        <v>20</v>
      </c>
      <c r="N12" t="s">
        <v>29</v>
      </c>
      <c r="O12">
        <f>(O9-O10)</f>
        <v>27.3018</v>
      </c>
      <c r="P12" t="s">
        <v>33</v>
      </c>
    </row>
    <row r="13" spans="2:16" x14ac:dyDescent="0.2">
      <c r="B13" s="26" t="s">
        <v>17</v>
      </c>
      <c r="C13" s="21"/>
      <c r="D13" s="6"/>
      <c r="F13" s="25" t="s">
        <v>17</v>
      </c>
      <c r="G13" s="24"/>
      <c r="H13" s="13"/>
      <c r="J13" s="7" t="s">
        <v>1</v>
      </c>
      <c r="K13" s="36">
        <v>0.41649999999999998</v>
      </c>
      <c r="L13" s="37">
        <v>0.33019999999999999</v>
      </c>
    </row>
    <row r="14" spans="2:16" ht="17" thickBot="1" x14ac:dyDescent="0.25">
      <c r="B14" s="7" t="s">
        <v>2</v>
      </c>
      <c r="C14" s="5">
        <v>20.2</v>
      </c>
      <c r="D14" s="6">
        <v>20</v>
      </c>
      <c r="F14" s="7" t="s">
        <v>2</v>
      </c>
      <c r="G14" s="5">
        <v>20.2</v>
      </c>
      <c r="H14" s="6">
        <v>20</v>
      </c>
      <c r="J14" s="18" t="s">
        <v>15</v>
      </c>
      <c r="K14" s="38">
        <v>0.40960000000000002</v>
      </c>
      <c r="L14" s="39">
        <v>0.39429999999999998</v>
      </c>
    </row>
    <row r="15" spans="2:16" x14ac:dyDescent="0.2">
      <c r="B15" s="7" t="s">
        <v>1</v>
      </c>
      <c r="C15" s="27">
        <v>12</v>
      </c>
      <c r="D15" s="28">
        <v>16</v>
      </c>
      <c r="F15" s="7" t="s">
        <v>1</v>
      </c>
      <c r="G15" s="27">
        <v>0.156</v>
      </c>
      <c r="H15" s="28">
        <v>0.153</v>
      </c>
      <c r="N15" s="10" t="s">
        <v>34</v>
      </c>
      <c r="O15" t="s">
        <v>41</v>
      </c>
    </row>
    <row r="16" spans="2:16" x14ac:dyDescent="0.2">
      <c r="B16" s="7" t="s">
        <v>15</v>
      </c>
      <c r="C16" s="27">
        <v>11</v>
      </c>
      <c r="D16" s="28">
        <v>17</v>
      </c>
      <c r="F16" s="7" t="s">
        <v>15</v>
      </c>
      <c r="G16" s="27">
        <v>0.34799999999999998</v>
      </c>
      <c r="H16" s="28">
        <v>0.378</v>
      </c>
      <c r="N16" s="10" t="s">
        <v>39</v>
      </c>
      <c r="O16" t="s">
        <v>40</v>
      </c>
    </row>
    <row r="17" spans="2:16" ht="17" thickBot="1" x14ac:dyDescent="0.25">
      <c r="B17" s="9"/>
      <c r="C17" s="29"/>
      <c r="D17" s="31" t="s">
        <v>5</v>
      </c>
      <c r="F17" s="9"/>
      <c r="G17" s="29"/>
      <c r="H17" s="30" t="s">
        <v>6</v>
      </c>
    </row>
    <row r="18" spans="2:16" x14ac:dyDescent="0.2">
      <c r="E18" s="3"/>
      <c r="N18" t="s">
        <v>35</v>
      </c>
      <c r="O18" t="s">
        <v>36</v>
      </c>
    </row>
    <row r="19" spans="2:16" x14ac:dyDescent="0.2">
      <c r="B19" t="s">
        <v>21</v>
      </c>
      <c r="N19" t="s">
        <v>37</v>
      </c>
      <c r="O19" t="s">
        <v>38</v>
      </c>
    </row>
    <row r="20" spans="2:16" x14ac:dyDescent="0.2">
      <c r="B20" t="s">
        <v>20</v>
      </c>
    </row>
    <row r="21" spans="2:16" x14ac:dyDescent="0.2">
      <c r="B21" t="s">
        <v>19</v>
      </c>
    </row>
    <row r="22" spans="2:16" ht="17" thickBot="1" x14ac:dyDescent="0.25"/>
    <row r="23" spans="2:16" ht="17" thickBot="1" x14ac:dyDescent="0.25">
      <c r="B23" s="42" t="s">
        <v>7</v>
      </c>
      <c r="C23" s="43"/>
      <c r="D23" s="44"/>
      <c r="F23" s="42" t="s">
        <v>8</v>
      </c>
      <c r="G23" s="43"/>
      <c r="H23" s="44"/>
      <c r="J23" s="42" t="s">
        <v>4</v>
      </c>
      <c r="K23" s="43"/>
      <c r="L23" s="44"/>
    </row>
    <row r="24" spans="2:16" x14ac:dyDescent="0.2">
      <c r="B24" s="25" t="s">
        <v>16</v>
      </c>
      <c r="C24" s="21" t="s">
        <v>27</v>
      </c>
      <c r="D24" s="13"/>
      <c r="F24" s="26" t="s">
        <v>16</v>
      </c>
      <c r="G24" s="5"/>
      <c r="H24" s="6"/>
      <c r="J24" s="12" t="s">
        <v>2</v>
      </c>
      <c r="K24" s="24">
        <v>20.43</v>
      </c>
      <c r="L24" s="13">
        <v>20.52</v>
      </c>
    </row>
    <row r="25" spans="2:16" x14ac:dyDescent="0.2">
      <c r="B25" s="7" t="s">
        <v>2</v>
      </c>
      <c r="C25" s="5">
        <v>20.43</v>
      </c>
      <c r="D25" s="6">
        <v>20.52</v>
      </c>
      <c r="F25" s="7" t="s">
        <v>2</v>
      </c>
      <c r="G25" s="5">
        <v>20.43</v>
      </c>
      <c r="H25" s="6">
        <v>20.52</v>
      </c>
      <c r="J25" s="7" t="s">
        <v>1</v>
      </c>
      <c r="K25" s="36">
        <v>0.51439999999999997</v>
      </c>
      <c r="L25" s="37">
        <v>0.45219999999999999</v>
      </c>
      <c r="N25" t="s">
        <v>29</v>
      </c>
      <c r="O25">
        <f>SUMPRODUCT(K25:L26,C26:D27)</f>
        <v>51.072000000000003</v>
      </c>
    </row>
    <row r="26" spans="2:16" ht="17" thickBot="1" x14ac:dyDescent="0.25">
      <c r="B26" s="7" t="s">
        <v>1</v>
      </c>
      <c r="C26" s="27">
        <v>23</v>
      </c>
      <c r="D26" s="28">
        <v>25</v>
      </c>
      <c r="F26" s="7" t="s">
        <v>1</v>
      </c>
      <c r="G26" s="27">
        <v>9.0999999999999998E-2</v>
      </c>
      <c r="H26" s="28">
        <v>9.8000000000000004E-2</v>
      </c>
      <c r="J26" s="18" t="s">
        <v>15</v>
      </c>
      <c r="K26" s="38">
        <v>0.57579999999999998</v>
      </c>
      <c r="L26" s="39">
        <v>0.56710000000000005</v>
      </c>
      <c r="N26" t="s">
        <v>30</v>
      </c>
      <c r="O26">
        <f>SUMPRODUCT(K29:L30,C31:D32)</f>
        <v>20.7865</v>
      </c>
    </row>
    <row r="27" spans="2:16" ht="17" thickBot="1" x14ac:dyDescent="0.25">
      <c r="B27" s="7" t="s">
        <v>15</v>
      </c>
      <c r="C27" s="27">
        <v>17</v>
      </c>
      <c r="D27" s="28">
        <v>32</v>
      </c>
      <c r="F27" s="7" t="s">
        <v>15</v>
      </c>
      <c r="G27" s="27">
        <v>0.29499999999999998</v>
      </c>
      <c r="H27" s="28">
        <v>0.28599999999999998</v>
      </c>
      <c r="J27" s="42" t="s">
        <v>3</v>
      </c>
      <c r="K27" s="43"/>
      <c r="L27" s="44"/>
    </row>
    <row r="28" spans="2:16" ht="17" thickBot="1" x14ac:dyDescent="0.25">
      <c r="B28" s="9"/>
      <c r="C28" s="29"/>
      <c r="D28" s="30" t="s">
        <v>5</v>
      </c>
      <c r="F28" s="4"/>
      <c r="G28" s="32"/>
      <c r="H28" s="33" t="s">
        <v>6</v>
      </c>
      <c r="J28" s="12" t="s">
        <v>2</v>
      </c>
      <c r="K28" s="40">
        <v>20.2</v>
      </c>
      <c r="L28" s="41">
        <v>20</v>
      </c>
      <c r="N28" t="s">
        <v>31</v>
      </c>
      <c r="O28">
        <f>(O25-O26)</f>
        <v>30.285500000000003</v>
      </c>
      <c r="P28" t="s">
        <v>42</v>
      </c>
    </row>
    <row r="29" spans="2:16" x14ac:dyDescent="0.2">
      <c r="B29" s="26" t="s">
        <v>17</v>
      </c>
      <c r="C29" s="21"/>
      <c r="D29" s="6"/>
      <c r="F29" s="25" t="s">
        <v>17</v>
      </c>
      <c r="G29" s="24"/>
      <c r="H29" s="13"/>
      <c r="J29" s="7" t="s">
        <v>1</v>
      </c>
      <c r="K29" s="36">
        <v>0.39200000000000002</v>
      </c>
      <c r="L29" s="37">
        <v>0.31359999999999999</v>
      </c>
      <c r="N29" t="s">
        <v>43</v>
      </c>
    </row>
    <row r="30" spans="2:16" ht="17" thickBot="1" x14ac:dyDescent="0.25">
      <c r="B30" s="7" t="s">
        <v>2</v>
      </c>
      <c r="C30" s="34">
        <v>20.2</v>
      </c>
      <c r="D30" s="35">
        <v>20</v>
      </c>
      <c r="F30" s="7" t="s">
        <v>2</v>
      </c>
      <c r="G30" s="34">
        <v>20.2</v>
      </c>
      <c r="H30" s="35">
        <v>20</v>
      </c>
      <c r="J30" s="18" t="s">
        <v>15</v>
      </c>
      <c r="K30" s="38">
        <v>0.40410000000000001</v>
      </c>
      <c r="L30" s="39">
        <v>0.38940000000000002</v>
      </c>
      <c r="N30" t="s">
        <v>29</v>
      </c>
      <c r="O30">
        <f>O28-O12</f>
        <v>2.9837000000000025</v>
      </c>
      <c r="P30" t="s">
        <v>33</v>
      </c>
    </row>
    <row r="31" spans="2:16" x14ac:dyDescent="0.2">
      <c r="B31" s="7" t="s">
        <v>1</v>
      </c>
      <c r="C31" s="27">
        <v>12</v>
      </c>
      <c r="D31" s="28">
        <v>16</v>
      </c>
      <c r="F31" s="7" t="s">
        <v>1</v>
      </c>
      <c r="G31" s="27">
        <v>0.16500000000000001</v>
      </c>
      <c r="H31" s="28">
        <v>0.16400000000000001</v>
      </c>
    </row>
    <row r="32" spans="2:16" x14ac:dyDescent="0.2">
      <c r="B32" s="7" t="s">
        <v>15</v>
      </c>
      <c r="C32" s="27">
        <v>11</v>
      </c>
      <c r="D32" s="28">
        <v>17</v>
      </c>
      <c r="F32" s="7" t="s">
        <v>15</v>
      </c>
      <c r="G32" s="27">
        <v>0.35399999999999998</v>
      </c>
      <c r="H32" s="28">
        <v>0.38</v>
      </c>
    </row>
    <row r="33" spans="2:8" ht="17" thickBot="1" x14ac:dyDescent="0.25">
      <c r="B33" s="9"/>
      <c r="C33" s="29"/>
      <c r="D33" s="31" t="s">
        <v>5</v>
      </c>
      <c r="F33" s="9"/>
      <c r="G33" s="29"/>
      <c r="H33" s="30" t="s">
        <v>6</v>
      </c>
    </row>
  </sheetData>
  <mergeCells count="8">
    <mergeCell ref="J27:L27"/>
    <mergeCell ref="B7:D7"/>
    <mergeCell ref="F7:H7"/>
    <mergeCell ref="J7:L7"/>
    <mergeCell ref="J11:L11"/>
    <mergeCell ref="B23:D23"/>
    <mergeCell ref="F23:H23"/>
    <mergeCell ref="J23:L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Ej. 1</vt:lpstr>
      <vt:lpstr>Ej.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Diego Lozoya Morales</cp:lastModifiedBy>
  <dcterms:created xsi:type="dcterms:W3CDTF">2022-11-29T19:21:33Z</dcterms:created>
  <dcterms:modified xsi:type="dcterms:W3CDTF">2025-02-18T23:10:57Z</dcterms:modified>
</cp:coreProperties>
</file>