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E514A34E-D485-482F-85D3-9F94446B06D9}" xr6:coauthVersionLast="47" xr6:coauthVersionMax="47" xr10:uidLastSave="{00000000-0000-0000-0000-000000000000}"/>
  <bookViews>
    <workbookView xWindow="8160" yWindow="3195" windowWidth="38670" windowHeight="15345" xr2:uid="{00000000-000D-0000-FFFF-FFFF00000000}"/>
  </bookViews>
  <sheets>
    <sheet name="Frequency%_Plotting" sheetId="1" r:id="rId1"/>
    <sheet name="Raw_Manual_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  <c r="X1" i="1"/>
  <c r="AA1" i="1"/>
  <c r="AC1" i="1"/>
  <c r="V2" i="1"/>
  <c r="X2" i="1"/>
  <c r="AA2" i="1"/>
  <c r="AC2" i="1"/>
  <c r="V3" i="1"/>
  <c r="X3" i="1"/>
  <c r="AA3" i="1"/>
  <c r="AC3" i="1"/>
  <c r="V4" i="1"/>
  <c r="X4" i="1"/>
  <c r="AA4" i="1"/>
  <c r="AC4" i="1"/>
  <c r="V5" i="1"/>
  <c r="X5" i="1"/>
  <c r="AA5" i="1"/>
  <c r="AC5" i="1"/>
  <c r="V6" i="1"/>
  <c r="X6" i="1"/>
  <c r="AA6" i="1"/>
  <c r="AC6" i="1"/>
  <c r="V7" i="1"/>
  <c r="X7" i="1"/>
  <c r="X8" i="1"/>
  <c r="X9" i="1"/>
  <c r="V10" i="1"/>
  <c r="X10" i="1"/>
  <c r="AE1" i="1"/>
  <c r="AF1" i="1"/>
  <c r="AE2" i="1"/>
  <c r="AF2" i="1"/>
  <c r="AE3" i="1"/>
  <c r="AF3" i="1"/>
  <c r="AE4" i="1"/>
  <c r="AF4" i="1"/>
  <c r="AE5" i="1"/>
  <c r="AF5" i="1"/>
  <c r="AE6" i="1"/>
  <c r="AF6" i="1"/>
  <c r="AE7" i="1"/>
  <c r="AF7" i="1"/>
  <c r="AE8" i="1"/>
  <c r="AE9" i="1"/>
  <c r="AE10" i="1"/>
  <c r="F18" i="1"/>
  <c r="D18" i="1"/>
  <c r="P7" i="1" l="1"/>
  <c r="P6" i="1"/>
  <c r="P5" i="1"/>
  <c r="P4" i="1"/>
  <c r="P3" i="1"/>
  <c r="P2" i="1"/>
  <c r="N17" i="1"/>
  <c r="N11" i="1"/>
  <c r="N8" i="1"/>
  <c r="N7" i="1"/>
  <c r="N6" i="1"/>
  <c r="N5" i="1"/>
  <c r="N4" i="1"/>
  <c r="N3" i="1"/>
  <c r="N2" i="1"/>
  <c r="K2" i="1" l="1"/>
  <c r="K3" i="1"/>
  <c r="K4" i="1"/>
  <c r="K5" i="1"/>
  <c r="K6" i="1"/>
  <c r="K7" i="1"/>
  <c r="I2" i="1"/>
  <c r="I3" i="1"/>
  <c r="I4" i="1"/>
  <c r="I5" i="1"/>
  <c r="I6" i="1"/>
  <c r="I7" i="1"/>
  <c r="D2" i="1"/>
  <c r="D3" i="1"/>
  <c r="D4" i="1"/>
  <c r="D5" i="1"/>
  <c r="D6" i="1"/>
  <c r="D7" i="1"/>
  <c r="D8" i="1"/>
  <c r="D11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<sst xmlns="http://schemas.openxmlformats.org/spreadsheetml/2006/main" count="31" uniqueCount="16">
  <si>
    <t>Count of multiNuclei</t>
  </si>
  <si>
    <t>DNMT(-)</t>
  </si>
  <si>
    <t>DNMT(-)2</t>
  </si>
  <si>
    <t>Shaking DNMT(-)</t>
  </si>
  <si>
    <t>AX4</t>
  </si>
  <si>
    <t>AX4~</t>
  </si>
  <si>
    <t xml:space="preserve">Shaking AX4 </t>
  </si>
  <si>
    <t xml:space="preserve">Total # count </t>
  </si>
  <si>
    <t>AVERAGE DNMT(-)</t>
  </si>
  <si>
    <t>AVERAGE (including Shaking)</t>
  </si>
  <si>
    <t>AVERAGE AX4</t>
  </si>
  <si>
    <t>Average AX42</t>
  </si>
  <si>
    <t>15+</t>
  </si>
  <si>
    <t xml:space="preserve"> AX4</t>
  </si>
  <si>
    <t>10+</t>
  </si>
  <si>
    <t>Raw Nuclei Count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</si>
</sst>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3" borderId="1" xfId="0" applyFont="1" applyFill="1" applyBorder="1"/>
    <xf numFmtId="0" fontId="1" fillId="2" borderId="0" xfId="1"/>
    <xf numFmtId="0" fontId="1" fillId="2" borderId="1" xfId="1" applyFont="1" applyFill="1" applyBorder="1"/>
    <xf numFmtId="1" fontId="0" fillId="0" borderId="0" xfId="0" applyNumberFormat="1"/>
  </cellXfs>
  <cellStyles count="2">
    <cellStyle name="Good" xfId="1" builtinId="26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Cell-Nnuclear Count(DAPI)</a:t>
            </a:r>
          </a:p>
          <a:p>
            <a:pPr>
              <a:defRPr/>
            </a:pPr>
            <a:r>
              <a:rPr lang="en-US" sz="18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39250338549424E-2"/>
          <c:y val="6.7732594854053141E-2"/>
          <c:w val="0.92335358595698913"/>
          <c:h val="0.79325688009696504"/>
        </c:manualLayout>
      </c:layout>
      <c:barChart>
        <c:barDir val="col"/>
        <c:grouping val="clustered"/>
        <c:varyColors val="0"/>
        <c:ser>
          <c:idx val="0"/>
          <c:order val="0"/>
          <c:tx>
            <c:v>AX4 Stationary Culture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'Frequency%_Plotting'!$M$2:$M$17</c15:sqref>
                  </c15:fullRef>
                </c:ext>
              </c:extLst>
              <c:f>'Frequency%_Plotting'!$M$2:$M$11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'Frequency%_Plotting'!$P$2:$P$17</c15:sqref>
                  </c15:fullRef>
                </c:ext>
              </c:extLst>
              <c:f>'Frequency%_Plotting'!$P$2:$P$11</c:f>
              <c:numCache>
                <c:formatCode>General</c:formatCode>
                <c:ptCount val="10"/>
                <c:pt idx="0">
                  <c:v>61.989000000000004</c:v>
                </c:pt>
                <c:pt idx="1">
                  <c:v>24.701499999999999</c:v>
                </c:pt>
                <c:pt idx="2">
                  <c:v>7.5968</c:v>
                </c:pt>
                <c:pt idx="3">
                  <c:v>2.2687499999999998</c:v>
                </c:pt>
                <c:pt idx="4">
                  <c:v>1.5289999999999999</c:v>
                </c:pt>
                <c:pt idx="5">
                  <c:v>1.1405000000000001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F96-A378-6A5420733254}"/>
            </c:ext>
          </c:extLst>
        </c:ser>
        <c:ser>
          <c:idx val="1"/>
          <c:order val="1"/>
          <c:tx>
            <c:v>AX4 Shaking Culture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'Frequency%_Plotting'!$M$2:$M$17</c15:sqref>
                  </c15:fullRef>
                </c:ext>
              </c:extLst>
              <c:f>'Frequency%_Plotting'!$M$2:$M$11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'Frequency%_Plotting'!$Q$2:$Q$17</c15:sqref>
                  </c15:fullRef>
                </c:ext>
              </c:extLst>
              <c:f>'Frequency%_Plotting'!$Q$2:$Q$11</c:f>
              <c:numCache>
                <c:formatCode>General</c:formatCode>
                <c:ptCount val="10"/>
                <c:pt idx="0">
                  <c:v>54.1</c:v>
                </c:pt>
                <c:pt idx="1">
                  <c:v>27.08</c:v>
                </c:pt>
                <c:pt idx="2">
                  <c:v>9.7219999999999995</c:v>
                </c:pt>
                <c:pt idx="3">
                  <c:v>3.47</c:v>
                </c:pt>
                <c:pt idx="4">
                  <c:v>3.47</c:v>
                </c:pt>
                <c:pt idx="5">
                  <c:v>2.0830000000000002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F96-A378-6A5420733254}"/>
            </c:ext>
          </c:extLst>
        </c:ser>
        <c:ser>
          <c:idx val="2"/>
          <c:order val="2"/>
          <c:tx>
            <c:v>DnmA(-) Stationary Culture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'Frequency%_Plotting'!$M$2:$M$17</c15:sqref>
                  </c15:fullRef>
                </c:ext>
              </c:extLst>
              <c:f>'Frequency%_Plotting'!$M$2:$M$11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'Frequency%_Plotting'!$D$2:$D$11</c15:sqref>
                  </c15:fullRef>
                </c:ext>
              </c:extLst>
              <c:f>'Frequency%_Plotting'!$D$2:$D$11</c:f>
              <c:numCache>
                <c:formatCode>General</c:formatCode>
                <c:ptCount val="10"/>
                <c:pt idx="0">
                  <c:v>39.064999999999998</c:v>
                </c:pt>
                <c:pt idx="1">
                  <c:v>34.323999999999998</c:v>
                </c:pt>
                <c:pt idx="2">
                  <c:v>9.41</c:v>
                </c:pt>
                <c:pt idx="3">
                  <c:v>9.1236999999999995</c:v>
                </c:pt>
                <c:pt idx="4">
                  <c:v>3.2214999999999998</c:v>
                </c:pt>
                <c:pt idx="5">
                  <c:v>1.85355</c:v>
                </c:pt>
                <c:pt idx="6">
                  <c:v>1.28165</c:v>
                </c:pt>
                <c:pt idx="9">
                  <c:v>2.0905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F-4F96-A378-6A5420733254}"/>
            </c:ext>
          </c:extLst>
        </c:ser>
        <c:ser>
          <c:idx val="3"/>
          <c:order val="3"/>
          <c:tx>
            <c:v>DnmA (-) Shaking Culture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'Frequency%_Plotting'!$M$2:$M$17</c15:sqref>
                  </c15:fullRef>
                </c:ext>
              </c:extLst>
              <c:f>'Frequency%_Plotting'!$M$2:$M$11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'Frequency%_Plotting'!$O$2:$O$17</c15:sqref>
                  </c15:fullRef>
                </c:ext>
              </c:extLst>
              <c:f>'Frequency%_Plotting'!$O$2:$O$11</c:f>
              <c:numCache>
                <c:formatCode>General</c:formatCode>
                <c:ptCount val="10"/>
                <c:pt idx="0">
                  <c:v>34.9</c:v>
                </c:pt>
                <c:pt idx="1">
                  <c:v>39.86</c:v>
                </c:pt>
                <c:pt idx="2">
                  <c:v>14.6</c:v>
                </c:pt>
                <c:pt idx="3">
                  <c:v>4.8</c:v>
                </c:pt>
                <c:pt idx="4">
                  <c:v>2.79</c:v>
                </c:pt>
                <c:pt idx="5">
                  <c:v>0.69930000000000003</c:v>
                </c:pt>
                <c:pt idx="6">
                  <c:v>0.69930000000000003</c:v>
                </c:pt>
                <c:pt idx="7">
                  <c:v>0.69930000000000003</c:v>
                </c:pt>
                <c:pt idx="8">
                  <c:v>0.69930000000000003</c:v>
                </c:pt>
                <c:pt idx="9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F-4F96-A378-6A542073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0282592"/>
        <c:axId val="500287512"/>
      </c:barChart>
      <c:catAx>
        <c:axId val="5002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>
                    <a:latin typeface="Cambria" panose="02040503050406030204" pitchFamily="18" charset="0"/>
                    <a:ea typeface="Cambria" panose="02040503050406030204" pitchFamily="18" charset="0"/>
                  </a:rPr>
                  <a:t>Nuclear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00287512"/>
        <c:crosses val="autoZero"/>
        <c:auto val="1"/>
        <c:lblAlgn val="ctr"/>
        <c:lblOffset val="100"/>
        <c:noMultiLvlLbl val="0"/>
      </c:catAx>
      <c:valAx>
        <c:axId val="5002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400">
                    <a:latin typeface="Cambria" panose="02040503050406030204" pitchFamily="18" charset="0"/>
                    <a:ea typeface="Cambria" panose="02040503050406030204" pitchFamily="18" charset="0"/>
                  </a:rPr>
                  <a:t>Relative frequency (%)</a:t>
                </a:r>
              </a:p>
            </c:rich>
          </c:tx>
          <c:layout>
            <c:manualLayout>
              <c:xMode val="edge"/>
              <c:yMode val="edge"/>
              <c:x val="1.6623078753399089E-2"/>
              <c:y val="0.33849448884709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5002825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22</xdr:row>
      <xdr:rowOff>127786</xdr:rowOff>
    </xdr:from>
    <xdr:to>
      <xdr:col>10</xdr:col>
      <xdr:colOff>826944</xdr:colOff>
      <xdr:row>62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0E592-9A07-4736-8F53-D2AF577E1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9" totalsRowCount="1" headerRowDxfId="4" totalsRowCellStyle="Normal">
  <autoFilter ref="A1:K18" xr:uid="{00000000-0009-0000-0100-000001000000}"/>
  <tableColumns count="11">
    <tableColumn id="1" xr3:uid="{00000000-0010-0000-0000-000001000000}" name="Count of multiNuclei"/>
    <tableColumn id="2" xr3:uid="{00000000-0010-0000-0000-000002000000}" name="DNMT(-)"/>
    <tableColumn id="3" xr3:uid="{00000000-0010-0000-0000-000003000000}" name="DNMT(-)2"/>
    <tableColumn id="10" xr3:uid="{00000000-0010-0000-0000-00000A000000}" name="AVERAGE DNMT(-)" dataDxfId="3">
      <calculatedColumnFormula>AVERAGE(Table1[[#This Row],[DNMT(-)]],Table1[[#This Row],[DNMT(-)2]])</calculatedColumnFormula>
    </tableColumn>
    <tableColumn id="4" xr3:uid="{00000000-0010-0000-0000-000004000000}" name="Shaking DNMT(-)"/>
    <tableColumn id="8" xr3:uid="{00000000-0010-0000-0000-000008000000}" name="AVERAGE (including Shaking)" dataDxfId="2">
      <calculatedColumnFormula>AVERAGE(Table1[[#This Row],[DNMT(-)]],Table1[[#This Row],[DNMT(-)2]],Table1[[#This Row],[Shaking DNMT(-)]])</calculatedColumnFormula>
    </tableColumn>
    <tableColumn id="5" xr3:uid="{00000000-0010-0000-0000-000005000000}" name="AX4"/>
    <tableColumn id="6" xr3:uid="{00000000-0010-0000-0000-000006000000}" name="AX4~"/>
    <tableColumn id="11" xr3:uid="{00000000-0010-0000-0000-00000B000000}" name="AVERAGE AX4" dataDxfId="1">
      <calculatedColumnFormula>AVERAGE(Table1[[#This Row],[AX4]],Table1[[#This Row],[AX4~]])</calculatedColumnFormula>
    </tableColumn>
    <tableColumn id="7" xr3:uid="{00000000-0010-0000-0000-000007000000}" name="Shaking AX4 "/>
    <tableColumn id="9" xr3:uid="{00000000-0010-0000-0000-000009000000}" name="Average AX42" dataDxfId="0" dataCellStyle="Good">
      <calculatedColumnFormula>AVERAGE(Table1[[#This Row],[AX4]],Table1[[#This Row],[AX4~]],Table1[[#This Row],[Shaking AX4 ]])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70" zoomScaleNormal="70" workbookViewId="0">
      <selection activeCell="O21" sqref="O21"/>
    </sheetView>
  </sheetViews>
  <sheetFormatPr defaultRowHeight="15" x14ac:dyDescent="0.25"/>
  <cols>
    <col min="1" max="1" width="15.140625" customWidth="1"/>
    <col min="2" max="2" width="21.5703125" customWidth="1"/>
    <col min="3" max="3" width="22.28515625" customWidth="1"/>
    <col min="4" max="4" width="16.85546875" customWidth="1"/>
    <col min="5" max="5" width="20.42578125" customWidth="1"/>
    <col min="6" max="6" width="22.85546875" customWidth="1"/>
    <col min="7" max="7" width="20.85546875" customWidth="1"/>
    <col min="8" max="8" width="17.5703125" customWidth="1"/>
    <col min="9" max="9" width="20.28515625" customWidth="1"/>
    <col min="10" max="10" width="18.5703125" customWidth="1"/>
    <col min="11" max="11" width="24.5703125" customWidth="1"/>
    <col min="13" max="13" width="20.5703125" customWidth="1"/>
    <col min="14" max="14" width="20.7109375" customWidth="1"/>
    <col min="15" max="15" width="27" customWidth="1"/>
    <col min="16" max="16" width="24.7109375" customWidth="1"/>
    <col min="17" max="17" width="19.42578125" customWidth="1"/>
  </cols>
  <sheetData>
    <row r="1" spans="1:32" ht="40.5" customHeight="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10</v>
      </c>
      <c r="J1" s="1" t="s">
        <v>6</v>
      </c>
      <c r="K1" s="1" t="s">
        <v>11</v>
      </c>
      <c r="M1" s="3"/>
      <c r="N1" s="2" t="s">
        <v>1</v>
      </c>
      <c r="O1" s="2" t="s">
        <v>3</v>
      </c>
      <c r="P1" s="2" t="s">
        <v>13</v>
      </c>
      <c r="Q1" s="2" t="s">
        <v>6</v>
      </c>
      <c r="S1" s="3">
        <v>1</v>
      </c>
      <c r="T1" s="3">
        <v>41.29</v>
      </c>
      <c r="U1" s="3">
        <v>36.840000000000003</v>
      </c>
      <c r="V1" s="6" t="e">
        <f>AVERAGE(Table1[[#This Row],[DNMT(-)]],Table1[[#This Row],[DNMT(-)2]])</f>
        <v>#VALUE!</v>
      </c>
      <c r="W1" s="3">
        <v>34.9</v>
      </c>
      <c r="X1" s="6" t="e">
        <f>AVERAGE(Table1[[#This Row],[DNMT(-)]],Table1[[#This Row],[DNMT(-)2]],Table1[[#This Row],[Shaking DNMT(-)]])</f>
        <v>#VALUE!</v>
      </c>
      <c r="Y1" s="3">
        <v>60.902000000000001</v>
      </c>
      <c r="Z1" s="3">
        <v>63.076000000000001</v>
      </c>
      <c r="AA1" s="6" t="e">
        <f>AVERAGE(Table1[[#This Row],[AX4]],Table1[[#This Row],[AX4~]])</f>
        <v>#VALUE!</v>
      </c>
      <c r="AB1" s="3">
        <v>54.1</v>
      </c>
      <c r="AC1" s="6" t="e">
        <f>AVERAGE(Table1[[#This Row],[AX4]],Table1[[#This Row],[AX4~]],Table1[[#This Row],[Shaking AX4 ]])</f>
        <v>#VALUE!</v>
      </c>
      <c r="AD1" s="3">
        <v>1</v>
      </c>
      <c r="AE1" s="7">
        <f>((T1/100)*(AE11))</f>
        <v>150.70849999999999</v>
      </c>
      <c r="AF1">
        <f>((U1/100)*(AE11))</f>
        <v>134.46600000000001</v>
      </c>
    </row>
    <row r="2" spans="1:32" ht="65.25" customHeight="1" x14ac:dyDescent="0.25">
      <c r="A2">
        <v>1</v>
      </c>
      <c r="B2">
        <v>41.29</v>
      </c>
      <c r="C2">
        <v>36.840000000000003</v>
      </c>
      <c r="D2" s="5">
        <f>AVERAGE(Table1[[#This Row],[DNMT(-)]],Table1[[#This Row],[DNMT(-)2]])</f>
        <v>39.064999999999998</v>
      </c>
      <c r="E2">
        <v>34.9</v>
      </c>
      <c r="F2" s="5">
        <f>AVERAGE(Table1[[#This Row],[DNMT(-)]],Table1[[#This Row],[DNMT(-)2]],Table1[[#This Row],[Shaking DNMT(-)]])</f>
        <v>37.676666666666669</v>
      </c>
      <c r="G2">
        <v>60.902000000000001</v>
      </c>
      <c r="H2">
        <v>63.076000000000001</v>
      </c>
      <c r="I2" s="5">
        <f>AVERAGE(Table1[[#This Row],[AX4]],Table1[[#This Row],[AX4~]])</f>
        <v>61.989000000000004</v>
      </c>
      <c r="J2">
        <v>54.1</v>
      </c>
      <c r="K2" s="5">
        <f>AVERAGE(Table1[[#This Row],[AX4]],Table1[[#This Row],[AX4~]],Table1[[#This Row],[Shaking AX4 ]])</f>
        <v>59.359333333333332</v>
      </c>
      <c r="M2" s="3">
        <v>1</v>
      </c>
      <c r="N2" s="6">
        <f>AVERAGE(Table1[[#This Row],[DNMT(-)]],Table1[[#This Row],[DNMT(-)2]])</f>
        <v>39.064999999999998</v>
      </c>
      <c r="O2" s="3">
        <v>34.9</v>
      </c>
      <c r="P2" s="6">
        <f>AVERAGE(Table1[[#This Row],[AX4]],Table1[[#This Row],[AX4~]])</f>
        <v>61.989000000000004</v>
      </c>
      <c r="Q2" s="3">
        <v>54.1</v>
      </c>
      <c r="S2" s="4">
        <v>2</v>
      </c>
      <c r="T2" s="4">
        <v>34.008000000000003</v>
      </c>
      <c r="U2" s="4">
        <v>34.64</v>
      </c>
      <c r="V2" s="6">
        <f>AVERAGE(Table1[[#This Row],[DNMT(-)]],Table1[[#This Row],[DNMT(-)2]])</f>
        <v>39.064999999999998</v>
      </c>
      <c r="W2" s="4">
        <v>39.86</v>
      </c>
      <c r="X2" s="6">
        <f>AVERAGE(Table1[[#This Row],[DNMT(-)]],Table1[[#This Row],[DNMT(-)2]],Table1[[#This Row],[Shaking DNMT(-)]])</f>
        <v>37.676666666666669</v>
      </c>
      <c r="Y2" s="4">
        <v>25.562999999999999</v>
      </c>
      <c r="Z2" s="4">
        <v>23.84</v>
      </c>
      <c r="AA2" s="6">
        <f>AVERAGE(Table1[[#This Row],[AX4]],Table1[[#This Row],[AX4~]])</f>
        <v>61.989000000000004</v>
      </c>
      <c r="AB2" s="4">
        <v>27.08</v>
      </c>
      <c r="AC2" s="6">
        <f>AVERAGE(Table1[[#This Row],[AX4]],Table1[[#This Row],[AX4~]],Table1[[#This Row],[Shaking AX4 ]])</f>
        <v>59.359333333333332</v>
      </c>
      <c r="AD2" s="4">
        <v>2</v>
      </c>
      <c r="AE2" s="7">
        <f>((T2/100)*(AE11))</f>
        <v>124.12920000000001</v>
      </c>
      <c r="AF2">
        <f>((U2/100)*(AE11))</f>
        <v>126.43599999999999</v>
      </c>
    </row>
    <row r="3" spans="1:32" ht="54" customHeight="1" x14ac:dyDescent="0.25">
      <c r="A3">
        <v>2</v>
      </c>
      <c r="B3">
        <v>34.008000000000003</v>
      </c>
      <c r="C3">
        <v>34.64</v>
      </c>
      <c r="D3" s="5">
        <f>AVERAGE(Table1[[#This Row],[DNMT(-)]],Table1[[#This Row],[DNMT(-)2]])</f>
        <v>34.323999999999998</v>
      </c>
      <c r="E3">
        <v>39.86</v>
      </c>
      <c r="F3" s="5">
        <f>AVERAGE(Table1[[#This Row],[DNMT(-)]],Table1[[#This Row],[DNMT(-)2]],Table1[[#This Row],[Shaking DNMT(-)]])</f>
        <v>36.169333333333334</v>
      </c>
      <c r="G3">
        <v>25.562999999999999</v>
      </c>
      <c r="H3">
        <v>23.84</v>
      </c>
      <c r="I3" s="5">
        <f>AVERAGE(Table1[[#This Row],[AX4]],Table1[[#This Row],[AX4~]])</f>
        <v>24.701499999999999</v>
      </c>
      <c r="J3">
        <v>27.08</v>
      </c>
      <c r="K3" s="5">
        <f>AVERAGE(Table1[[#This Row],[AX4]],Table1[[#This Row],[AX4~]],Table1[[#This Row],[Shaking AX4 ]])</f>
        <v>25.494333333333334</v>
      </c>
      <c r="M3" s="4">
        <v>2</v>
      </c>
      <c r="N3" s="6">
        <f>AVERAGE(Table1[[#This Row],[DNMT(-)]],Table1[[#This Row],[DNMT(-)2]])</f>
        <v>34.323999999999998</v>
      </c>
      <c r="O3" s="4">
        <v>39.86</v>
      </c>
      <c r="P3" s="6">
        <f>AVERAGE(Table1[[#This Row],[AX4]],Table1[[#This Row],[AX4~]])</f>
        <v>24.701499999999999</v>
      </c>
      <c r="Q3" s="4">
        <v>27.08</v>
      </c>
      <c r="S3" s="3">
        <v>3</v>
      </c>
      <c r="T3" s="3">
        <v>10.52</v>
      </c>
      <c r="U3" s="3">
        <v>8.3000000000000007</v>
      </c>
      <c r="V3" s="6">
        <f>AVERAGE(Table1[[#This Row],[DNMT(-)]],Table1[[#This Row],[DNMT(-)2]])</f>
        <v>34.323999999999998</v>
      </c>
      <c r="W3" s="3">
        <v>14.6</v>
      </c>
      <c r="X3" s="6">
        <f>AVERAGE(Table1[[#This Row],[DNMT(-)]],Table1[[#This Row],[DNMT(-)2]],Table1[[#This Row],[Shaking DNMT(-)]])</f>
        <v>36.169333333333334</v>
      </c>
      <c r="Y3" s="3">
        <v>8.2706</v>
      </c>
      <c r="Z3" s="3">
        <v>6.923</v>
      </c>
      <c r="AA3" s="6">
        <f>AVERAGE(Table1[[#This Row],[AX4]],Table1[[#This Row],[AX4~]])</f>
        <v>24.701499999999999</v>
      </c>
      <c r="AB3" s="3">
        <v>9.7219999999999995</v>
      </c>
      <c r="AC3" s="6">
        <f>AVERAGE(Table1[[#This Row],[AX4]],Table1[[#This Row],[AX4~]],Table1[[#This Row],[Shaking AX4 ]])</f>
        <v>25.494333333333334</v>
      </c>
      <c r="AD3" s="3">
        <v>3</v>
      </c>
      <c r="AE3" s="7">
        <f>((T3/100)*(AE11))</f>
        <v>38.398000000000003</v>
      </c>
      <c r="AF3">
        <f>((U3/100)*(AE11))</f>
        <v>30.295000000000002</v>
      </c>
    </row>
    <row r="4" spans="1:32" ht="48" customHeight="1" x14ac:dyDescent="0.25">
      <c r="A4">
        <v>3</v>
      </c>
      <c r="B4">
        <v>10.52</v>
      </c>
      <c r="C4">
        <v>8.3000000000000007</v>
      </c>
      <c r="D4" s="5">
        <f>AVERAGE(Table1[[#This Row],[DNMT(-)]],Table1[[#This Row],[DNMT(-)2]])</f>
        <v>9.41</v>
      </c>
      <c r="E4">
        <v>14.6</v>
      </c>
      <c r="F4" s="5">
        <f>AVERAGE(Table1[[#This Row],[DNMT(-)]],Table1[[#This Row],[DNMT(-)2]],Table1[[#This Row],[Shaking DNMT(-)]])</f>
        <v>11.14</v>
      </c>
      <c r="G4">
        <v>8.2706</v>
      </c>
      <c r="H4">
        <v>6.923</v>
      </c>
      <c r="I4" s="5">
        <f>AVERAGE(Table1[[#This Row],[AX4]],Table1[[#This Row],[AX4~]])</f>
        <v>7.5968</v>
      </c>
      <c r="J4">
        <v>9.7219999999999995</v>
      </c>
      <c r="K4" s="5">
        <f>AVERAGE(Table1[[#This Row],[AX4]],Table1[[#This Row],[AX4~]],Table1[[#This Row],[Shaking AX4 ]])</f>
        <v>8.3051999999999992</v>
      </c>
      <c r="M4" s="3">
        <v>3</v>
      </c>
      <c r="N4" s="6">
        <f>AVERAGE(Table1[[#This Row],[DNMT(-)]],Table1[[#This Row],[DNMT(-)2]])</f>
        <v>9.41</v>
      </c>
      <c r="O4" s="3">
        <v>14.6</v>
      </c>
      <c r="P4" s="6">
        <f>AVERAGE(Table1[[#This Row],[AX4]],Table1[[#This Row],[AX4~]])</f>
        <v>7.5968</v>
      </c>
      <c r="Q4" s="3">
        <v>9.7219999999999995</v>
      </c>
      <c r="S4" s="4">
        <v>4</v>
      </c>
      <c r="T4" s="4">
        <v>7.2873999999999999</v>
      </c>
      <c r="U4" s="4">
        <v>10.96</v>
      </c>
      <c r="V4" s="6">
        <f>AVERAGE(Table1[[#This Row],[DNMT(-)]],Table1[[#This Row],[DNMT(-)2]])</f>
        <v>9.41</v>
      </c>
      <c r="W4" s="4">
        <v>4.8</v>
      </c>
      <c r="X4" s="6">
        <f>AVERAGE(Table1[[#This Row],[DNMT(-)]],Table1[[#This Row],[DNMT(-)2]],Table1[[#This Row],[Shaking DNMT(-)]])</f>
        <v>11.14</v>
      </c>
      <c r="Y4" s="4">
        <v>3.0074999999999998</v>
      </c>
      <c r="Z4" s="4">
        <v>1.53</v>
      </c>
      <c r="AA4" s="6">
        <f>AVERAGE(Table1[[#This Row],[AX4]],Table1[[#This Row],[AX4~]])</f>
        <v>7.5968</v>
      </c>
      <c r="AB4" s="4">
        <v>3.47</v>
      </c>
      <c r="AC4" s="6">
        <f>AVERAGE(Table1[[#This Row],[AX4]],Table1[[#This Row],[AX4~]],Table1[[#This Row],[Shaking AX4 ]])</f>
        <v>8.3051999999999992</v>
      </c>
      <c r="AD4" s="4">
        <v>4</v>
      </c>
      <c r="AE4" s="7">
        <f>((T4/100)*(AE11))</f>
        <v>26.599009999999996</v>
      </c>
      <c r="AF4">
        <f>((U4/100)*(AE11))</f>
        <v>40.003999999999998</v>
      </c>
    </row>
    <row r="5" spans="1:32" ht="58.5" customHeight="1" x14ac:dyDescent="0.25">
      <c r="A5">
        <v>4</v>
      </c>
      <c r="B5">
        <v>7.2873999999999999</v>
      </c>
      <c r="C5">
        <v>10.96</v>
      </c>
      <c r="D5" s="5">
        <f>AVERAGE(Table1[[#This Row],[DNMT(-)]],Table1[[#This Row],[DNMT(-)2]])</f>
        <v>9.1236999999999995</v>
      </c>
      <c r="E5">
        <v>4.8</v>
      </c>
      <c r="F5" s="5">
        <f>AVERAGE(Table1[[#This Row],[DNMT(-)]],Table1[[#This Row],[DNMT(-)2]],Table1[[#This Row],[Shaking DNMT(-)]])</f>
        <v>7.6824666666666666</v>
      </c>
      <c r="G5">
        <v>3.0074999999999998</v>
      </c>
      <c r="H5">
        <v>1.53</v>
      </c>
      <c r="I5" s="5">
        <f>AVERAGE(Table1[[#This Row],[AX4]],Table1[[#This Row],[AX4~]])</f>
        <v>2.2687499999999998</v>
      </c>
      <c r="J5">
        <v>3.47</v>
      </c>
      <c r="K5" s="5">
        <f>AVERAGE(Table1[[#This Row],[AX4]],Table1[[#This Row],[AX4~]],Table1[[#This Row],[Shaking AX4 ]])</f>
        <v>2.6691666666666669</v>
      </c>
      <c r="M5" s="4">
        <v>4</v>
      </c>
      <c r="N5" s="6">
        <f>AVERAGE(Table1[[#This Row],[DNMT(-)]],Table1[[#This Row],[DNMT(-)2]])</f>
        <v>9.1236999999999995</v>
      </c>
      <c r="O5" s="4">
        <v>4.8</v>
      </c>
      <c r="P5" s="6">
        <f>AVERAGE(Table1[[#This Row],[AX4]],Table1[[#This Row],[AX4~]])</f>
        <v>2.2687499999999998</v>
      </c>
      <c r="Q5" s="4">
        <v>3.47</v>
      </c>
      <c r="S5" s="3">
        <v>5</v>
      </c>
      <c r="T5" s="3">
        <v>1.619</v>
      </c>
      <c r="U5" s="3">
        <v>4.8239999999999998</v>
      </c>
      <c r="V5" s="6">
        <f>AVERAGE(Table1[[#This Row],[DNMT(-)]],Table1[[#This Row],[DNMT(-)2]])</f>
        <v>9.1236999999999995</v>
      </c>
      <c r="W5" s="3">
        <v>2.79</v>
      </c>
      <c r="X5" s="6">
        <f>AVERAGE(Table1[[#This Row],[DNMT(-)]],Table1[[#This Row],[DNMT(-)2]],Table1[[#This Row],[Shaking DNMT(-)]])</f>
        <v>7.6824666666666666</v>
      </c>
      <c r="Y5" s="3">
        <v>0.751</v>
      </c>
      <c r="Z5" s="3">
        <v>2.3069999999999999</v>
      </c>
      <c r="AA5" s="6">
        <f>AVERAGE(Table1[[#This Row],[AX4]],Table1[[#This Row],[AX4~]])</f>
        <v>2.2687499999999998</v>
      </c>
      <c r="AB5" s="3">
        <v>3.47</v>
      </c>
      <c r="AC5" s="6">
        <f>AVERAGE(Table1[[#This Row],[AX4]],Table1[[#This Row],[AX4~]],Table1[[#This Row],[Shaking AX4 ]])</f>
        <v>2.6691666666666669</v>
      </c>
      <c r="AD5" s="3">
        <v>5</v>
      </c>
      <c r="AE5" s="7">
        <f>((T5/100)*(AE11))</f>
        <v>5.9093499999999999</v>
      </c>
      <c r="AF5">
        <f>((U5/100)*(AE11))</f>
        <v>17.607599999999998</v>
      </c>
    </row>
    <row r="6" spans="1:32" ht="50.25" customHeight="1" x14ac:dyDescent="0.25">
      <c r="A6">
        <v>5</v>
      </c>
      <c r="B6">
        <v>1.619</v>
      </c>
      <c r="C6">
        <v>4.8239999999999998</v>
      </c>
      <c r="D6" s="5">
        <f>AVERAGE(Table1[[#This Row],[DNMT(-)]],Table1[[#This Row],[DNMT(-)2]])</f>
        <v>3.2214999999999998</v>
      </c>
      <c r="E6">
        <v>2.79</v>
      </c>
      <c r="F6" s="5">
        <f>AVERAGE(Table1[[#This Row],[DNMT(-)]],Table1[[#This Row],[DNMT(-)2]],Table1[[#This Row],[Shaking DNMT(-)]])</f>
        <v>3.077666666666667</v>
      </c>
      <c r="G6">
        <v>0.751</v>
      </c>
      <c r="H6">
        <v>2.3069999999999999</v>
      </c>
      <c r="I6" s="5">
        <f>AVERAGE(Table1[[#This Row],[AX4]],Table1[[#This Row],[AX4~]])</f>
        <v>1.5289999999999999</v>
      </c>
      <c r="J6">
        <v>3.47</v>
      </c>
      <c r="K6" s="5">
        <f>AVERAGE(Table1[[#This Row],[AX4]],Table1[[#This Row],[AX4~]],Table1[[#This Row],[Shaking AX4 ]])</f>
        <v>2.1760000000000002</v>
      </c>
      <c r="M6" s="3">
        <v>5</v>
      </c>
      <c r="N6" s="6">
        <f>AVERAGE(Table1[[#This Row],[DNMT(-)]],Table1[[#This Row],[DNMT(-)2]])</f>
        <v>3.2214999999999998</v>
      </c>
      <c r="O6" s="3">
        <v>2.79</v>
      </c>
      <c r="P6" s="6">
        <f>AVERAGE(Table1[[#This Row],[AX4]],Table1[[#This Row],[AX4~]])</f>
        <v>1.5289999999999999</v>
      </c>
      <c r="Q6" s="3">
        <v>3.47</v>
      </c>
      <c r="S6" s="4">
        <v>6</v>
      </c>
      <c r="T6" s="4">
        <v>2.83</v>
      </c>
      <c r="U6" s="4">
        <v>0.87709999999999999</v>
      </c>
      <c r="V6" s="6">
        <f>AVERAGE(Table1[[#This Row],[DNMT(-)]],Table1[[#This Row],[DNMT(-)2]])</f>
        <v>3.2214999999999998</v>
      </c>
      <c r="W6" s="4">
        <v>0.69930000000000003</v>
      </c>
      <c r="X6" s="6">
        <f>AVERAGE(Table1[[#This Row],[DNMT(-)]],Table1[[#This Row],[DNMT(-)2]],Table1[[#This Row],[Shaking DNMT(-)]])</f>
        <v>3.077666666666667</v>
      </c>
      <c r="Y6" s="4">
        <v>0.751</v>
      </c>
      <c r="Z6" s="4">
        <v>1.53</v>
      </c>
      <c r="AA6" s="6">
        <f>AVERAGE(Table1[[#This Row],[AX4]],Table1[[#This Row],[AX4~]])</f>
        <v>1.5289999999999999</v>
      </c>
      <c r="AB6" s="4">
        <v>2.0830000000000002</v>
      </c>
      <c r="AC6" s="6">
        <f>AVERAGE(Table1[[#This Row],[AX4]],Table1[[#This Row],[AX4~]],Table1[[#This Row],[Shaking AX4 ]])</f>
        <v>2.1760000000000002</v>
      </c>
      <c r="AD6" s="4">
        <v>6</v>
      </c>
      <c r="AE6" s="7">
        <f>((T6/100)*(AE11))</f>
        <v>10.329500000000001</v>
      </c>
      <c r="AF6">
        <f>((U6/100)*(AE11))</f>
        <v>3.2014149999999999</v>
      </c>
    </row>
    <row r="7" spans="1:32" ht="71.25" customHeight="1" x14ac:dyDescent="0.25">
      <c r="A7">
        <v>6</v>
      </c>
      <c r="B7">
        <v>2.83</v>
      </c>
      <c r="C7">
        <v>0.87709999999999999</v>
      </c>
      <c r="D7" s="5">
        <f>AVERAGE(Table1[[#This Row],[DNMT(-)]],Table1[[#This Row],[DNMT(-)2]])</f>
        <v>1.85355</v>
      </c>
      <c r="E7">
        <v>0.69930000000000003</v>
      </c>
      <c r="F7" s="5">
        <f>AVERAGE(Table1[[#This Row],[DNMT(-)]],Table1[[#This Row],[DNMT(-)2]],Table1[[#This Row],[Shaking DNMT(-)]])</f>
        <v>1.4687999999999999</v>
      </c>
      <c r="G7">
        <v>0.751</v>
      </c>
      <c r="H7">
        <v>1.53</v>
      </c>
      <c r="I7" s="5">
        <f>AVERAGE(Table1[[#This Row],[AX4]],Table1[[#This Row],[AX4~]])</f>
        <v>1.1405000000000001</v>
      </c>
      <c r="J7">
        <v>2.0830000000000002</v>
      </c>
      <c r="K7" s="5">
        <f>AVERAGE(Table1[[#This Row],[AX4]],Table1[[#This Row],[AX4~]],Table1[[#This Row],[Shaking AX4 ]])</f>
        <v>1.454666666666667</v>
      </c>
      <c r="M7" s="4">
        <v>6</v>
      </c>
      <c r="N7" s="6">
        <f>AVERAGE(Table1[[#This Row],[DNMT(-)]],Table1[[#This Row],[DNMT(-)2]])</f>
        <v>1.85355</v>
      </c>
      <c r="O7" s="4">
        <v>0.69930000000000003</v>
      </c>
      <c r="P7" s="6">
        <f>AVERAGE(Table1[[#This Row],[AX4]],Table1[[#This Row],[AX4~]])</f>
        <v>1.1405000000000001</v>
      </c>
      <c r="Q7" s="4">
        <v>2.0830000000000002</v>
      </c>
      <c r="S7" s="3">
        <v>7</v>
      </c>
      <c r="T7" s="3">
        <v>0.80900000000000005</v>
      </c>
      <c r="U7" s="3">
        <v>1.7543</v>
      </c>
      <c r="V7" s="6">
        <f>AVERAGE(Table1[[#This Row],[DNMT(-)]],Table1[[#This Row],[DNMT(-)2]])</f>
        <v>1.85355</v>
      </c>
      <c r="W7" s="3">
        <v>0.69930000000000003</v>
      </c>
      <c r="X7" s="6">
        <f>AVERAGE(Table1[[#This Row],[DNMT(-)]],Table1[[#This Row],[DNMT(-)2]],Table1[[#This Row],[Shaking DNMT(-)]])</f>
        <v>1.4687999999999999</v>
      </c>
      <c r="Y7" s="3"/>
      <c r="Z7" s="3"/>
      <c r="AA7" s="6"/>
      <c r="AB7" s="3"/>
      <c r="AC7" s="6"/>
      <c r="AD7" s="3">
        <v>7</v>
      </c>
      <c r="AE7" s="7">
        <f>((T7/100)*(AE11))</f>
        <v>2.9528500000000002</v>
      </c>
      <c r="AF7">
        <f>((U7/100)*(AE11))</f>
        <v>6.4031950000000002</v>
      </c>
    </row>
    <row r="8" spans="1:32" ht="69" customHeight="1" x14ac:dyDescent="0.25">
      <c r="A8">
        <v>7</v>
      </c>
      <c r="B8">
        <v>0.80900000000000005</v>
      </c>
      <c r="C8">
        <v>1.7543</v>
      </c>
      <c r="D8" s="5">
        <f>AVERAGE(Table1[[#This Row],[DNMT(-)]],Table1[[#This Row],[DNMT(-)2]])</f>
        <v>1.28165</v>
      </c>
      <c r="E8">
        <v>0.69930000000000003</v>
      </c>
      <c r="F8" s="5">
        <f>AVERAGE(Table1[[#This Row],[DNMT(-)]],Table1[[#This Row],[DNMT(-)2]],Table1[[#This Row],[Shaking DNMT(-)]])</f>
        <v>1.0875333333333332</v>
      </c>
      <c r="I8" s="5"/>
      <c r="K8" s="5"/>
      <c r="M8" s="3">
        <v>7</v>
      </c>
      <c r="N8" s="6">
        <f>AVERAGE(Table1[[#This Row],[DNMT(-)]],Table1[[#This Row],[DNMT(-)2]])</f>
        <v>1.28165</v>
      </c>
      <c r="O8" s="3">
        <v>0.69930000000000003</v>
      </c>
      <c r="P8" s="6"/>
      <c r="Q8" s="3"/>
      <c r="S8" s="4">
        <v>8</v>
      </c>
      <c r="T8" s="4"/>
      <c r="U8" s="4"/>
      <c r="V8" s="6"/>
      <c r="W8" s="4">
        <v>0.69930000000000003</v>
      </c>
      <c r="X8" s="6">
        <f>AVERAGE(Table1[[#This Row],[DNMT(-)]],Table1[[#This Row],[DNMT(-)2]],Table1[[#This Row],[Shaking DNMT(-)]])</f>
        <v>1.0875333333333332</v>
      </c>
      <c r="Y8" s="4"/>
      <c r="Z8" s="4"/>
      <c r="AA8" s="6"/>
      <c r="AB8" s="4"/>
      <c r="AC8" s="6"/>
      <c r="AD8" s="4">
        <v>8</v>
      </c>
      <c r="AE8" s="7">
        <f>((T8/100)*(AE11))</f>
        <v>0</v>
      </c>
    </row>
    <row r="9" spans="1:32" ht="58.5" customHeight="1" x14ac:dyDescent="0.25">
      <c r="A9">
        <v>8</v>
      </c>
      <c r="D9" s="5"/>
      <c r="E9">
        <v>0.69930000000000003</v>
      </c>
      <c r="F9" s="5">
        <f>AVERAGE(Table1[[#This Row],[DNMT(-)]],Table1[[#This Row],[DNMT(-)2]],Table1[[#This Row],[Shaking DNMT(-)]])</f>
        <v>0.69930000000000003</v>
      </c>
      <c r="I9" s="5"/>
      <c r="K9" s="5"/>
      <c r="M9" s="4">
        <v>8</v>
      </c>
      <c r="N9" s="6"/>
      <c r="O9" s="4">
        <v>0.69930000000000003</v>
      </c>
      <c r="P9" s="6"/>
      <c r="Q9" s="4"/>
      <c r="S9" s="3">
        <v>9</v>
      </c>
      <c r="T9" s="3"/>
      <c r="U9" s="3"/>
      <c r="V9" s="6"/>
      <c r="W9" s="3">
        <v>0.69930000000000003</v>
      </c>
      <c r="X9" s="6">
        <f>AVERAGE(Table1[[#This Row],[DNMT(-)]],Table1[[#This Row],[DNMT(-)2]],Table1[[#This Row],[Shaking DNMT(-)]])</f>
        <v>0.69930000000000003</v>
      </c>
      <c r="Y9" s="3"/>
      <c r="Z9" s="3"/>
      <c r="AA9" s="6"/>
      <c r="AB9" s="3"/>
      <c r="AC9" s="6"/>
      <c r="AD9" s="3">
        <v>9</v>
      </c>
      <c r="AE9" s="7">
        <f>((T9/100)*(AE11))</f>
        <v>0</v>
      </c>
    </row>
    <row r="10" spans="1:32" ht="59.25" customHeight="1" x14ac:dyDescent="0.25">
      <c r="A10">
        <v>9</v>
      </c>
      <c r="D10" s="5"/>
      <c r="E10">
        <v>0.69930000000000003</v>
      </c>
      <c r="F10" s="5">
        <f>AVERAGE(Table1[[#This Row],[DNMT(-)]],Table1[[#This Row],[DNMT(-)2]],Table1[[#This Row],[Shaking DNMT(-)]])</f>
        <v>0.69930000000000003</v>
      </c>
      <c r="I10" s="5"/>
      <c r="K10" s="5"/>
      <c r="M10" s="3">
        <v>9</v>
      </c>
      <c r="N10" s="6"/>
      <c r="O10" s="3">
        <v>0.69930000000000003</v>
      </c>
      <c r="P10" s="6"/>
      <c r="Q10" s="3"/>
      <c r="S10" s="4" t="s">
        <v>14</v>
      </c>
      <c r="T10" s="4">
        <v>2.4279999999999999</v>
      </c>
      <c r="U10" s="4">
        <v>1.7529999999999999</v>
      </c>
      <c r="V10" s="6" t="e">
        <f>AVERAGE(Table1[[#This Row],[DNMT(-)]],Table1[[#This Row],[DNMT(-)2]])</f>
        <v>#DIV/0!</v>
      </c>
      <c r="W10" s="4">
        <v>2.54</v>
      </c>
      <c r="X10" s="6">
        <f>AVERAGE(Table1[[#This Row],[DNMT(-)]],Table1[[#This Row],[DNMT(-)2]],Table1[[#This Row],[Shaking DNMT(-)]])</f>
        <v>0.69930000000000003</v>
      </c>
      <c r="Y10" s="4">
        <v>0</v>
      </c>
      <c r="Z10" s="4">
        <v>0</v>
      </c>
      <c r="AA10" s="6">
        <v>0</v>
      </c>
      <c r="AB10" s="4">
        <v>0</v>
      </c>
      <c r="AC10" s="6">
        <v>0</v>
      </c>
      <c r="AD10" s="4" t="s">
        <v>14</v>
      </c>
      <c r="AE10" s="7">
        <f>((T10/100)*(AE11))</f>
        <v>8.8621999999999996</v>
      </c>
    </row>
    <row r="11" spans="1:32" ht="47.25" customHeight="1" x14ac:dyDescent="0.25">
      <c r="A11" t="s">
        <v>14</v>
      </c>
      <c r="B11">
        <v>2.4279999999999999</v>
      </c>
      <c r="C11">
        <v>1.7529999999999999</v>
      </c>
      <c r="D11" s="5">
        <f>AVERAGE(Table1[[#This Row],[DNMT(-)]],Table1[[#This Row],[DNMT(-)2]])</f>
        <v>2.0905</v>
      </c>
      <c r="E11">
        <v>2.54</v>
      </c>
      <c r="F11" s="5">
        <f>AVERAGE(Table1[[#This Row],[DNMT(-)]],Table1[[#This Row],[DNMT(-)2]],Table1[[#This Row],[Shaking DNMT(-)]])</f>
        <v>2.2403333333333335</v>
      </c>
      <c r="G11">
        <v>0</v>
      </c>
      <c r="H11">
        <v>0</v>
      </c>
      <c r="I11" s="5">
        <v>0</v>
      </c>
      <c r="J11">
        <v>0</v>
      </c>
      <c r="K11" s="5">
        <v>0</v>
      </c>
      <c r="M11" s="4" t="s">
        <v>14</v>
      </c>
      <c r="N11" s="6">
        <f>AVERAGE(Table1[[#This Row],[DNMT(-)]],Table1[[#This Row],[DNMT(-)2]])</f>
        <v>2.0905</v>
      </c>
      <c r="O11" s="4">
        <v>2.54</v>
      </c>
      <c r="P11" s="6"/>
      <c r="Q11" s="4"/>
      <c r="S11" s="3">
        <v>11</v>
      </c>
      <c r="T11" s="3"/>
      <c r="U11" s="3"/>
      <c r="V11" s="6"/>
      <c r="W11" s="3"/>
      <c r="X11" s="6"/>
      <c r="Y11" s="3"/>
      <c r="Z11" s="3"/>
      <c r="AA11" s="6"/>
      <c r="AB11" s="3"/>
      <c r="AC11" s="6"/>
      <c r="AE11">
        <v>365</v>
      </c>
    </row>
    <row r="12" spans="1:32" ht="53.25" customHeight="1" x14ac:dyDescent="0.25">
      <c r="A12">
        <v>11</v>
      </c>
      <c r="D12" s="5"/>
      <c r="F12" s="5"/>
      <c r="I12" s="5"/>
      <c r="K12" s="5"/>
      <c r="M12" s="3">
        <v>11</v>
      </c>
      <c r="N12" s="6"/>
      <c r="O12" s="3"/>
      <c r="P12" s="6"/>
      <c r="Q12" s="3"/>
      <c r="S12" s="4">
        <v>12</v>
      </c>
      <c r="T12" s="4"/>
      <c r="U12" s="4"/>
      <c r="V12" s="6"/>
      <c r="W12" s="4"/>
      <c r="X12" s="6"/>
      <c r="Y12" s="4"/>
      <c r="Z12" s="4"/>
      <c r="AA12" s="6"/>
      <c r="AB12" s="4"/>
      <c r="AC12" s="6"/>
    </row>
    <row r="13" spans="1:32" ht="48.75" customHeight="1" x14ac:dyDescent="0.25">
      <c r="A13">
        <v>12</v>
      </c>
      <c r="D13" s="5"/>
      <c r="F13" s="5"/>
      <c r="I13" s="5"/>
      <c r="K13" s="5"/>
      <c r="M13" s="4">
        <v>12</v>
      </c>
      <c r="N13" s="6"/>
      <c r="O13" s="4"/>
      <c r="P13" s="6"/>
      <c r="Q13" s="4"/>
      <c r="S13" s="3">
        <v>13</v>
      </c>
      <c r="T13" s="3"/>
      <c r="U13" s="3"/>
      <c r="V13" s="6"/>
      <c r="W13" s="3"/>
      <c r="X13" s="6"/>
      <c r="Y13" s="3"/>
      <c r="Z13" s="3"/>
      <c r="AA13" s="6"/>
      <c r="AB13" s="3"/>
      <c r="AC13" s="6"/>
    </row>
    <row r="14" spans="1:32" ht="48" customHeight="1" x14ac:dyDescent="0.25">
      <c r="A14">
        <v>13</v>
      </c>
      <c r="D14" s="5"/>
      <c r="F14" s="5"/>
      <c r="I14" s="5"/>
      <c r="K14" s="5"/>
      <c r="M14" s="3">
        <v>13</v>
      </c>
      <c r="N14" s="6"/>
      <c r="O14" s="3"/>
      <c r="P14" s="6"/>
      <c r="Q14" s="3"/>
      <c r="S14" s="4">
        <v>14</v>
      </c>
      <c r="T14" s="4"/>
      <c r="U14" s="4"/>
      <c r="V14" s="6"/>
      <c r="W14" s="4"/>
      <c r="X14" s="6"/>
      <c r="Y14" s="4"/>
      <c r="Z14" s="4"/>
      <c r="AA14" s="6"/>
      <c r="AB14" s="4"/>
      <c r="AC14" s="6"/>
    </row>
    <row r="15" spans="1:32" ht="38.25" customHeight="1" x14ac:dyDescent="0.25">
      <c r="A15">
        <v>14</v>
      </c>
      <c r="D15" s="5"/>
      <c r="F15" s="5"/>
      <c r="I15" s="5"/>
      <c r="K15" s="5"/>
      <c r="M15" s="4">
        <v>14</v>
      </c>
      <c r="N15" s="6"/>
      <c r="O15" s="4"/>
      <c r="P15" s="6"/>
      <c r="Q15" s="4"/>
      <c r="S15" s="3">
        <v>15</v>
      </c>
      <c r="T15" s="3"/>
      <c r="U15" s="3"/>
      <c r="V15" s="6"/>
      <c r="W15" s="3"/>
      <c r="X15" s="6"/>
      <c r="Y15" s="3"/>
      <c r="Z15" s="3"/>
      <c r="AA15" s="6"/>
      <c r="AB15" s="3"/>
      <c r="AC15" s="6"/>
    </row>
    <row r="16" spans="1:32" ht="35.25" customHeight="1" x14ac:dyDescent="0.25">
      <c r="A16">
        <v>15</v>
      </c>
      <c r="D16" s="5"/>
      <c r="F16" s="5"/>
      <c r="I16" s="5"/>
      <c r="K16" s="5"/>
      <c r="M16" s="3">
        <v>15</v>
      </c>
      <c r="N16" s="6"/>
      <c r="O16" s="3"/>
      <c r="P16" s="6"/>
      <c r="Q16" s="3"/>
      <c r="S16" s="4" t="s">
        <v>12</v>
      </c>
      <c r="T16" s="4"/>
      <c r="U16" s="4"/>
      <c r="V16" s="6"/>
      <c r="W16" s="4"/>
      <c r="X16" s="6"/>
      <c r="Y16" s="4"/>
      <c r="Z16" s="4"/>
      <c r="AA16" s="6"/>
      <c r="AB16" s="4"/>
      <c r="AC16" s="6"/>
    </row>
    <row r="17" spans="1:17" ht="34.5" customHeight="1" x14ac:dyDescent="0.25">
      <c r="A17" t="s">
        <v>12</v>
      </c>
      <c r="D17" s="5"/>
      <c r="F17" s="5"/>
      <c r="I17" s="5"/>
      <c r="K17" s="5"/>
      <c r="M17" s="4" t="s">
        <v>12</v>
      </c>
      <c r="N17" s="6" t="e">
        <f>AVERAGE(Table1[[#This Row],[DNMT(-)]],Table1[[#This Row],[DNMT(-)2]])</f>
        <v>#DIV/0!</v>
      </c>
      <c r="O17" s="4"/>
      <c r="P17" s="6"/>
      <c r="Q17" s="4"/>
    </row>
    <row r="18" spans="1:17" x14ac:dyDescent="0.25">
      <c r="A18" t="s">
        <v>7</v>
      </c>
      <c r="B18">
        <v>365</v>
      </c>
      <c r="C18">
        <v>391</v>
      </c>
      <c r="D18">
        <f>AVERAGE(Table1[[#This Row],[DNMT(-)]],Table1[[#This Row],[DNMT(-)2]])</f>
        <v>378</v>
      </c>
      <c r="E18">
        <v>393</v>
      </c>
      <c r="F18">
        <f>AVERAGE(Table1[[#This Row],[DNMT(-)]],Table1[[#This Row],[DNMT(-)2]])</f>
        <v>378</v>
      </c>
      <c r="G18">
        <v>368</v>
      </c>
      <c r="H18">
        <v>204</v>
      </c>
      <c r="I18">
        <v>572</v>
      </c>
      <c r="J18">
        <v>336</v>
      </c>
      <c r="K18" s="5"/>
    </row>
    <row r="25" spans="1:17" ht="103.5" customHeight="1" x14ac:dyDescent="0.25"/>
    <row r="26" spans="1:17" ht="42" customHeight="1" x14ac:dyDescent="0.25"/>
    <row r="27" spans="1:17" ht="51.75" customHeight="1" x14ac:dyDescent="0.25"/>
    <row r="28" spans="1:17" ht="58.5" customHeight="1" x14ac:dyDescent="0.25"/>
    <row r="29" spans="1:17" ht="48.75" customHeight="1" x14ac:dyDescent="0.25"/>
    <row r="30" spans="1:17" ht="33.75" customHeight="1" x14ac:dyDescent="0.25"/>
    <row r="31" spans="1:17" ht="48.75" customHeight="1" x14ac:dyDescent="0.25"/>
    <row r="32" spans="1:17" ht="53.25" customHeight="1" x14ac:dyDescent="0.25"/>
    <row r="33" ht="51.75" customHeight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A1E2-4C84-4FD0-89F5-4E7EB74119DC}">
  <dimension ref="A1:K17"/>
  <sheetViews>
    <sheetView workbookViewId="0">
      <selection activeCell="D22" sqref="D22"/>
    </sheetView>
  </sheetViews>
  <sheetFormatPr defaultRowHeight="15" x14ac:dyDescent="0.25"/>
  <sheetData>
    <row r="1" spans="1:11" x14ac:dyDescent="0.25">
      <c r="A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</row>
    <row r="2" spans="1:11" x14ac:dyDescent="0.25">
      <c r="A2">
        <v>1</v>
      </c>
      <c r="B2">
        <v>151</v>
      </c>
      <c r="C2">
        <v>144</v>
      </c>
      <c r="D2">
        <v>137</v>
      </c>
      <c r="E2">
        <v>224</v>
      </c>
      <c r="F2">
        <v>129</v>
      </c>
      <c r="G2">
        <v>182</v>
      </c>
    </row>
    <row r="3" spans="1:11" x14ac:dyDescent="0.25">
      <c r="A3">
        <v>2</v>
      </c>
      <c r="B3">
        <v>124</v>
      </c>
      <c r="C3">
        <v>135</v>
      </c>
      <c r="D3">
        <v>157</v>
      </c>
      <c r="E3">
        <v>94</v>
      </c>
      <c r="F3">
        <v>49</v>
      </c>
      <c r="G3">
        <v>91</v>
      </c>
    </row>
    <row r="4" spans="1:11" x14ac:dyDescent="0.25">
      <c r="A4">
        <v>3</v>
      </c>
      <c r="B4">
        <v>38</v>
      </c>
      <c r="C4">
        <v>32</v>
      </c>
      <c r="D4">
        <v>57</v>
      </c>
      <c r="E4">
        <v>30</v>
      </c>
      <c r="F4">
        <v>14</v>
      </c>
      <c r="G4">
        <v>33</v>
      </c>
    </row>
    <row r="5" spans="1:11" x14ac:dyDescent="0.25">
      <c r="A5">
        <v>4</v>
      </c>
      <c r="B5">
        <v>27</v>
      </c>
      <c r="C5">
        <v>43</v>
      </c>
      <c r="D5">
        <v>19</v>
      </c>
      <c r="E5">
        <v>11</v>
      </c>
      <c r="F5">
        <v>3</v>
      </c>
      <c r="G5">
        <v>12</v>
      </c>
    </row>
    <row r="6" spans="1:11" x14ac:dyDescent="0.25">
      <c r="A6">
        <v>5</v>
      </c>
      <c r="B6">
        <v>6</v>
      </c>
      <c r="C6">
        <v>19</v>
      </c>
      <c r="D6">
        <v>11</v>
      </c>
      <c r="E6">
        <v>3</v>
      </c>
      <c r="F6">
        <v>5</v>
      </c>
      <c r="G6">
        <v>12</v>
      </c>
    </row>
    <row r="7" spans="1:11" x14ac:dyDescent="0.25">
      <c r="A7">
        <v>6</v>
      </c>
      <c r="B7">
        <v>10</v>
      </c>
      <c r="C7">
        <v>3</v>
      </c>
      <c r="D7">
        <v>3</v>
      </c>
      <c r="E7">
        <v>3</v>
      </c>
      <c r="F7">
        <v>3</v>
      </c>
      <c r="G7">
        <v>7</v>
      </c>
    </row>
    <row r="8" spans="1:11" x14ac:dyDescent="0.25">
      <c r="A8">
        <v>7</v>
      </c>
      <c r="B8">
        <v>3</v>
      </c>
      <c r="C8">
        <v>7</v>
      </c>
      <c r="D8">
        <v>3</v>
      </c>
      <c r="E8">
        <v>3</v>
      </c>
      <c r="F8">
        <v>2</v>
      </c>
      <c r="G8">
        <v>0</v>
      </c>
    </row>
    <row r="9" spans="1:11" x14ac:dyDescent="0.25">
      <c r="A9">
        <v>8</v>
      </c>
      <c r="B9">
        <v>0</v>
      </c>
      <c r="C9">
        <v>0</v>
      </c>
      <c r="D9">
        <v>3</v>
      </c>
      <c r="E9">
        <v>0</v>
      </c>
      <c r="F9">
        <v>0</v>
      </c>
      <c r="G9">
        <v>0</v>
      </c>
    </row>
    <row r="10" spans="1:11" x14ac:dyDescent="0.25">
      <c r="A10">
        <v>9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</row>
    <row r="11" spans="1:11" x14ac:dyDescent="0.25">
      <c r="A11">
        <v>10</v>
      </c>
      <c r="B11">
        <v>3</v>
      </c>
      <c r="C11">
        <v>2</v>
      </c>
      <c r="D11">
        <v>0</v>
      </c>
      <c r="E11">
        <v>0</v>
      </c>
      <c r="F11">
        <v>0</v>
      </c>
      <c r="G11">
        <v>0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>
        <v>6</v>
      </c>
      <c r="C17">
        <v>5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Frequency%_Plotting</vt:lpstr>
      <vt:lpstr>Raw_Manual_Counts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2025-06-26T08:29:58Z</dcterms:modified>
</cp:coreProperties>
</file>